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65506" windowWidth="7260" windowHeight="8580" activeTab="0"/>
  </bookViews>
  <sheets>
    <sheet name="EVALUACION" sheetId="1" r:id="rId1"/>
  </sheets>
  <definedNames>
    <definedName name="_xlnm._FilterDatabase" localSheetId="0" hidden="1">'EVALUACION'!$A$18:$FS$40</definedName>
  </definedNames>
  <calcPr fullCalcOnLoad="1"/>
</workbook>
</file>

<file path=xl/sharedStrings.xml><?xml version="1.0" encoding="utf-8"?>
<sst xmlns="http://schemas.openxmlformats.org/spreadsheetml/2006/main" count="668" uniqueCount="72">
  <si>
    <t>NUMERO DE OFERENTES</t>
  </si>
  <si>
    <t>3 A 4</t>
  </si>
  <si>
    <t>5 A 6</t>
  </si>
  <si>
    <t>7 A 8</t>
  </si>
  <si>
    <t>9 EN ADELANTE</t>
  </si>
  <si>
    <t>PROPUESTAS INICIALES</t>
  </si>
  <si>
    <t>EVALUACION JURIDICA, FINANCIERA TECNICA</t>
  </si>
  <si>
    <t>EVALUACION TECNICA ITEM A ITEM</t>
  </si>
  <si>
    <t>RESULTADO EVALUACION</t>
  </si>
  <si>
    <t>PORCENTAJE DE LA MEDIA</t>
  </si>
  <si>
    <t>DESVIACIÓN RESPECTO DE LA MEDIA</t>
  </si>
  <si>
    <t>PUNTAJE DE DIFERENCIACION</t>
  </si>
  <si>
    <t>PUNTAJE PREVIO</t>
  </si>
  <si>
    <t>MAYOR VALOR</t>
  </si>
  <si>
    <t>PUNTAJE FINAL TOTAL</t>
  </si>
  <si>
    <t>PARCIAL 1</t>
  </si>
  <si>
    <t>PARCIAL 2</t>
  </si>
  <si>
    <t>ADJUDICACION DEFINITIVA</t>
  </si>
  <si>
    <t>ITEM</t>
  </si>
  <si>
    <t xml:space="preserve">NOMBRE EQUIPO </t>
  </si>
  <si>
    <t xml:space="preserve">Cantidad </t>
  </si>
  <si>
    <t>VR. UNITARIO</t>
  </si>
  <si>
    <t>VR IVA</t>
  </si>
  <si>
    <t>VALOR TOTAL BASE</t>
  </si>
  <si>
    <t>MACRODIGITAL</t>
  </si>
  <si>
    <t>FILMTRONIX</t>
  </si>
  <si>
    <t>CARLOS ARTURO CHAVERRA</t>
  </si>
  <si>
    <t>COMERCILALIZADORA FERLAG</t>
  </si>
  <si>
    <t>DISGRAFICAS BOGOTA</t>
  </si>
  <si>
    <t>JEMACOLOR</t>
  </si>
  <si>
    <t>SECURITY VIDEO</t>
  </si>
  <si>
    <t>VIDEO OFFICE</t>
  </si>
  <si>
    <t>OFIBOD LTDA</t>
  </si>
  <si>
    <t>COMPUTEL SYSTEM</t>
  </si>
  <si>
    <t>SISTEG</t>
  </si>
  <si>
    <t>No. DE PROPUESTAS</t>
  </si>
  <si>
    <t>NUMERO DE VECES EN QUE INTERVIENE EL PPTO</t>
  </si>
  <si>
    <t>SUMA DE PROPUESTAS</t>
  </si>
  <si>
    <t>SUMATORIA TOTAL</t>
  </si>
  <si>
    <t>MEDIA ARITMETICA</t>
  </si>
  <si>
    <t xml:space="preserve">DVD  QUEMADOR  </t>
  </si>
  <si>
    <t>CUMPLE</t>
  </si>
  <si>
    <t>NO CUMPLE</t>
  </si>
  <si>
    <t>NC</t>
  </si>
  <si>
    <t>VIDEO BEAM</t>
  </si>
  <si>
    <t>LENTE MACRO CAMARA CANON EOS XTI</t>
  </si>
  <si>
    <t>DVD + VHS</t>
  </si>
  <si>
    <t>EQUIPO DE EDICION DE VIDEO</t>
  </si>
  <si>
    <t>MINI VIDEOBEAM</t>
  </si>
  <si>
    <t>PIZARRA DIGITAL</t>
  </si>
  <si>
    <t>TELEVISOR</t>
  </si>
  <si>
    <t>EXPOSIMETROS PARA FOTOGRAFÍA</t>
  </si>
  <si>
    <t xml:space="preserve">MONITORES PARA EDICIÓN DE VIDEO </t>
  </si>
  <si>
    <t>TRIPODES MANFROTTO</t>
  </si>
  <si>
    <t>CAMARA DE VIDEO</t>
  </si>
  <si>
    <t xml:space="preserve">CAMARA DIGITAL </t>
  </si>
  <si>
    <t>HOME THEATER</t>
  </si>
  <si>
    <t>REPRODUCTORES PORTATILES DE DVD CON PANTALLA</t>
  </si>
  <si>
    <t>VHS</t>
  </si>
  <si>
    <t>VTR - PARA EDICION DE VIDEO</t>
  </si>
  <si>
    <t>TOTAL</t>
  </si>
  <si>
    <t>VALOR CERTIFICACIONES PRESENTADAS</t>
  </si>
  <si>
    <t># DE VECES A INCLUIR VB</t>
  </si>
  <si>
    <t>UNIVERSIDAD DISTRTIAL FRANCISCO JOSE DE CALDAS</t>
  </si>
  <si>
    <t xml:space="preserve">CALIFICAICON ECONOMICA PROPUESTAS  CONVOCATORIA </t>
  </si>
  <si>
    <t>COMERCIALIZADORA FERLAG</t>
  </si>
  <si>
    <t>NC =NO COTIZA</t>
  </si>
  <si>
    <t>PROPUESTAS HABILITADAS PARA LA MEDIA TENIENDO EN CUENTA EL VALOR BASE</t>
  </si>
  <si>
    <t>CALCULO DEL INTERVALO (PUNTAJE  PONDERADO DE EVALUACION }
CI=  (media aritmética)*0,1 / 70 puntos</t>
  </si>
  <si>
    <t>PUNTAJE FINAL PROPUESTA ECONOMICA CON BASE A 70 PUNTOS</t>
  </si>
  <si>
    <t>EVALUACION VALOR CERTIFICACIONES HABILITADAS</t>
  </si>
  <si>
    <t>PUNTAJE FINAL CERTFICACIONES DE EXPERIENCIA CON BASE 30 PUNTOS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</si>
</sst>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40A]\ #,##0"/>
    <numFmt numFmtId="173" formatCode="&quot;$&quot;\ 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;[Red]#,##0"/>
    <numFmt numFmtId="179" formatCode="#,##0.00;[Red]#,##0.00"/>
    <numFmt numFmtId="180" formatCode="_-* #,##0.00\ _p_t_a_-;\-* #,##0.00\ _p_t_a_-;_-* &quot;-&quot;??\ _p_t_a_-;_-@_-"/>
    <numFmt numFmtId="181" formatCode="_-* #,##0\ _p_t_a_-;\-* #,##0\ _p_t_a_-;_-* &quot;-&quot;??\ _p_t_a_-;_-@_-"/>
    <numFmt numFmtId="182" formatCode="#,##0.0000"/>
    <numFmt numFmtId="183" formatCode="[$$-240A]\ #,##0.00"/>
    <numFmt numFmtId="184" formatCode="0.0000"/>
    <numFmt numFmtId="185" formatCode="#,##0\ &quot;€&quot;"/>
    <numFmt numFmtId="186" formatCode="[$$-240A]\ #,##0.0000"/>
    <numFmt numFmtId="187" formatCode="#,##0.000"/>
  </numFmts>
  <fonts count="1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ahoma"/>
      <family val="2"/>
    </font>
    <font>
      <b/>
      <sz val="11"/>
      <color indexed="8"/>
      <name val="Arial Narrow"/>
      <family val="2"/>
    </font>
    <font>
      <b/>
      <sz val="10"/>
      <name val="Arial"/>
      <family val="0"/>
    </font>
    <font>
      <b/>
      <sz val="9"/>
      <name val="Tahoma"/>
      <family val="2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Tahoma"/>
      <family val="2"/>
    </font>
    <font>
      <sz val="9"/>
      <name val="Times New Roman"/>
      <family val="1"/>
    </font>
    <font>
      <sz val="8.5"/>
      <name val="Arial"/>
      <family val="0"/>
    </font>
    <font>
      <sz val="10"/>
      <name val="Verdana"/>
      <family val="2"/>
    </font>
    <font>
      <sz val="10"/>
      <color indexed="9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b/>
      <sz val="11"/>
      <name val="Arial"/>
      <family val="2"/>
    </font>
    <font>
      <b/>
      <sz val="14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3" fontId="4" fillId="0" borderId="0" xfId="0" applyNumberFormat="1" applyFont="1" applyFill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84" fontId="0" fillId="0" borderId="0" xfId="0" applyNumberFormat="1" applyAlignment="1">
      <alignment/>
    </xf>
    <xf numFmtId="184" fontId="6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72" fontId="7" fillId="3" borderId="3" xfId="0" applyNumberFormat="1" applyFont="1" applyFill="1" applyBorder="1" applyAlignment="1">
      <alignment horizontal="center" vertical="center"/>
    </xf>
    <xf numFmtId="172" fontId="7" fillId="3" borderId="3" xfId="0" applyNumberFormat="1" applyFont="1" applyFill="1" applyBorder="1" applyAlignment="1">
      <alignment horizontal="center" vertical="center" wrapText="1"/>
    </xf>
    <xf numFmtId="172" fontId="7" fillId="3" borderId="4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172" fontId="7" fillId="4" borderId="5" xfId="0" applyNumberFormat="1" applyFont="1" applyFill="1" applyBorder="1" applyAlignment="1">
      <alignment horizontal="center" vertical="center"/>
    </xf>
    <xf numFmtId="172" fontId="7" fillId="4" borderId="3" xfId="0" applyNumberFormat="1" applyFont="1" applyFill="1" applyBorder="1" applyAlignment="1">
      <alignment horizontal="center" vertical="center"/>
    </xf>
    <xf numFmtId="172" fontId="7" fillId="4" borderId="3" xfId="0" applyNumberFormat="1" applyFont="1" applyFill="1" applyBorder="1" applyAlignment="1">
      <alignment horizontal="center" vertical="center" wrapText="1"/>
    </xf>
    <xf numFmtId="172" fontId="7" fillId="4" borderId="4" xfId="0" applyNumberFormat="1" applyFont="1" applyFill="1" applyBorder="1" applyAlignment="1">
      <alignment horizontal="center" vertical="center" wrapText="1"/>
    </xf>
    <xf numFmtId="172" fontId="7" fillId="5" borderId="5" xfId="0" applyNumberFormat="1" applyFont="1" applyFill="1" applyBorder="1" applyAlignment="1">
      <alignment horizontal="center" vertical="center"/>
    </xf>
    <xf numFmtId="172" fontId="7" fillId="5" borderId="3" xfId="0" applyNumberFormat="1" applyFont="1" applyFill="1" applyBorder="1" applyAlignment="1">
      <alignment horizontal="center" vertical="center"/>
    </xf>
    <xf numFmtId="172" fontId="7" fillId="5" borderId="3" xfId="0" applyNumberFormat="1" applyFont="1" applyFill="1" applyBorder="1" applyAlignment="1">
      <alignment horizontal="center" vertical="center" wrapText="1"/>
    </xf>
    <xf numFmtId="172" fontId="7" fillId="5" borderId="4" xfId="0" applyNumberFormat="1" applyFont="1" applyFill="1" applyBorder="1" applyAlignment="1">
      <alignment horizontal="center" vertical="center" wrapText="1"/>
    </xf>
    <xf numFmtId="172" fontId="7" fillId="6" borderId="5" xfId="0" applyNumberFormat="1" applyFont="1" applyFill="1" applyBorder="1" applyAlignment="1">
      <alignment horizontal="center" vertical="center"/>
    </xf>
    <xf numFmtId="172" fontId="7" fillId="6" borderId="3" xfId="0" applyNumberFormat="1" applyFont="1" applyFill="1" applyBorder="1" applyAlignment="1">
      <alignment horizontal="center" vertical="center"/>
    </xf>
    <xf numFmtId="172" fontId="7" fillId="6" borderId="3" xfId="0" applyNumberFormat="1" applyFont="1" applyFill="1" applyBorder="1" applyAlignment="1">
      <alignment horizontal="center" vertical="center" wrapText="1"/>
    </xf>
    <xf numFmtId="172" fontId="7" fillId="6" borderId="4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172" fontId="7" fillId="0" borderId="6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center" vertical="center" wrapText="1"/>
    </xf>
    <xf numFmtId="172" fontId="7" fillId="7" borderId="5" xfId="0" applyNumberFormat="1" applyFont="1" applyFill="1" applyBorder="1" applyAlignment="1">
      <alignment horizontal="center" vertical="center" wrapText="1"/>
    </xf>
    <xf numFmtId="172" fontId="7" fillId="7" borderId="3" xfId="0" applyNumberFormat="1" applyFont="1" applyFill="1" applyBorder="1" applyAlignment="1">
      <alignment horizontal="center" vertical="center"/>
    </xf>
    <xf numFmtId="172" fontId="7" fillId="7" borderId="3" xfId="0" applyNumberFormat="1" applyFont="1" applyFill="1" applyBorder="1" applyAlignment="1">
      <alignment horizontal="center" vertical="center" wrapText="1"/>
    </xf>
    <xf numFmtId="172" fontId="7" fillId="7" borderId="4" xfId="0" applyNumberFormat="1" applyFont="1" applyFill="1" applyBorder="1" applyAlignment="1">
      <alignment horizontal="center" vertical="center" wrapText="1"/>
    </xf>
    <xf numFmtId="172" fontId="7" fillId="2" borderId="5" xfId="0" applyNumberFormat="1" applyFont="1" applyFill="1" applyBorder="1" applyAlignment="1">
      <alignment horizontal="center" vertical="center"/>
    </xf>
    <xf numFmtId="172" fontId="7" fillId="2" borderId="3" xfId="0" applyNumberFormat="1" applyFont="1" applyFill="1" applyBorder="1" applyAlignment="1">
      <alignment horizontal="center" vertical="center"/>
    </xf>
    <xf numFmtId="172" fontId="7" fillId="2" borderId="3" xfId="0" applyNumberFormat="1" applyFont="1" applyFill="1" applyBorder="1" applyAlignment="1">
      <alignment horizontal="center" vertical="center" wrapText="1"/>
    </xf>
    <xf numFmtId="172" fontId="7" fillId="2" borderId="4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84" fontId="7" fillId="5" borderId="5" xfId="0" applyNumberFormat="1" applyFont="1" applyFill="1" applyBorder="1" applyAlignment="1">
      <alignment horizontal="center" vertical="center"/>
    </xf>
    <xf numFmtId="184" fontId="7" fillId="5" borderId="3" xfId="0" applyNumberFormat="1" applyFont="1" applyFill="1" applyBorder="1" applyAlignment="1">
      <alignment horizontal="center" vertical="center"/>
    </xf>
    <xf numFmtId="184" fontId="7" fillId="5" borderId="3" xfId="0" applyNumberFormat="1" applyFont="1" applyFill="1" applyBorder="1" applyAlignment="1">
      <alignment horizontal="center" vertical="center" wrapText="1"/>
    </xf>
    <xf numFmtId="184" fontId="7" fillId="5" borderId="4" xfId="0" applyNumberFormat="1" applyFont="1" applyFill="1" applyBorder="1" applyAlignment="1">
      <alignment horizontal="center" vertical="center" wrapText="1"/>
    </xf>
    <xf numFmtId="184" fontId="7" fillId="8" borderId="5" xfId="0" applyNumberFormat="1" applyFont="1" applyFill="1" applyBorder="1" applyAlignment="1">
      <alignment horizontal="center" vertical="center"/>
    </xf>
    <xf numFmtId="184" fontId="7" fillId="8" borderId="3" xfId="0" applyNumberFormat="1" applyFont="1" applyFill="1" applyBorder="1" applyAlignment="1">
      <alignment horizontal="center" vertical="center"/>
    </xf>
    <xf numFmtId="184" fontId="7" fillId="8" borderId="3" xfId="0" applyNumberFormat="1" applyFont="1" applyFill="1" applyBorder="1" applyAlignment="1">
      <alignment horizontal="center" vertical="center" wrapText="1"/>
    </xf>
    <xf numFmtId="184" fontId="7" fillId="8" borderId="8" xfId="0" applyNumberFormat="1" applyFont="1" applyFill="1" applyBorder="1" applyAlignment="1">
      <alignment horizontal="center" vertical="center" wrapText="1"/>
    </xf>
    <xf numFmtId="184" fontId="7" fillId="9" borderId="5" xfId="0" applyNumberFormat="1" applyFont="1" applyFill="1" applyBorder="1" applyAlignment="1">
      <alignment horizontal="center" vertical="center"/>
    </xf>
    <xf numFmtId="184" fontId="7" fillId="9" borderId="3" xfId="0" applyNumberFormat="1" applyFont="1" applyFill="1" applyBorder="1" applyAlignment="1">
      <alignment horizontal="center" vertical="center"/>
    </xf>
    <xf numFmtId="184" fontId="7" fillId="9" borderId="3" xfId="0" applyNumberFormat="1" applyFont="1" applyFill="1" applyBorder="1" applyAlignment="1">
      <alignment horizontal="center" vertical="center" wrapText="1"/>
    </xf>
    <xf numFmtId="184" fontId="7" fillId="9" borderId="4" xfId="0" applyNumberFormat="1" applyFont="1" applyFill="1" applyBorder="1" applyAlignment="1">
      <alignment horizontal="center" vertical="center" wrapText="1"/>
    </xf>
    <xf numFmtId="184" fontId="7" fillId="3" borderId="5" xfId="0" applyNumberFormat="1" applyFont="1" applyFill="1" applyBorder="1" applyAlignment="1">
      <alignment horizontal="center" vertical="center"/>
    </xf>
    <xf numFmtId="184" fontId="7" fillId="3" borderId="3" xfId="0" applyNumberFormat="1" applyFont="1" applyFill="1" applyBorder="1" applyAlignment="1">
      <alignment horizontal="center" vertical="center"/>
    </xf>
    <xf numFmtId="184" fontId="7" fillId="3" borderId="3" xfId="0" applyNumberFormat="1" applyFont="1" applyFill="1" applyBorder="1" applyAlignment="1">
      <alignment horizontal="center" vertical="center" wrapText="1"/>
    </xf>
    <xf numFmtId="184" fontId="7" fillId="3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73" fontId="4" fillId="2" borderId="3" xfId="0" applyNumberFormat="1" applyFont="1" applyFill="1" applyBorder="1" applyAlignment="1">
      <alignment horizontal="center" vertical="center" wrapText="1"/>
    </xf>
    <xf numFmtId="172" fontId="4" fillId="3" borderId="5" xfId="19" applyNumberFormat="1" applyFont="1" applyFill="1" applyBorder="1" applyAlignment="1">
      <alignment horizontal="center" vertical="center" wrapText="1"/>
    </xf>
    <xf numFmtId="172" fontId="4" fillId="3" borderId="3" xfId="0" applyNumberFormat="1" applyFont="1" applyFill="1" applyBorder="1" applyAlignment="1">
      <alignment horizontal="center" vertical="center" wrapText="1"/>
    </xf>
    <xf numFmtId="172" fontId="4" fillId="3" borderId="3" xfId="20" applyNumberFormat="1" applyFont="1" applyFill="1" applyBorder="1" applyAlignment="1">
      <alignment horizontal="center" vertical="center"/>
    </xf>
    <xf numFmtId="172" fontId="4" fillId="3" borderId="4" xfId="0" applyNumberFormat="1" applyFont="1" applyFill="1" applyBorder="1" applyAlignment="1">
      <alignment horizontal="center" vertical="center" wrapText="1"/>
    </xf>
    <xf numFmtId="172" fontId="4" fillId="4" borderId="5" xfId="19" applyNumberFormat="1" applyFont="1" applyFill="1" applyBorder="1" applyAlignment="1">
      <alignment horizontal="center" vertical="center" wrapText="1"/>
    </xf>
    <xf numFmtId="172" fontId="4" fillId="4" borderId="3" xfId="19" applyNumberFormat="1" applyFont="1" applyFill="1" applyBorder="1" applyAlignment="1">
      <alignment horizontal="center" vertical="center" wrapText="1"/>
    </xf>
    <xf numFmtId="172" fontId="4" fillId="4" borderId="3" xfId="20" applyNumberFormat="1" applyFont="1" applyFill="1" applyBorder="1" applyAlignment="1">
      <alignment horizontal="center" vertical="center"/>
    </xf>
    <xf numFmtId="172" fontId="4" fillId="4" borderId="4" xfId="2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183" fontId="12" fillId="6" borderId="5" xfId="0" applyNumberFormat="1" applyFont="1" applyFill="1" applyBorder="1" applyAlignment="1">
      <alignment horizontal="center" vertical="center" wrapText="1"/>
    </xf>
    <xf numFmtId="183" fontId="12" fillId="6" borderId="3" xfId="0" applyNumberFormat="1" applyFont="1" applyFill="1" applyBorder="1" applyAlignment="1">
      <alignment horizontal="center" vertical="center" wrapText="1"/>
    </xf>
    <xf numFmtId="183" fontId="12" fillId="6" borderId="4" xfId="0" applyNumberFormat="1" applyFont="1" applyFill="1" applyBorder="1" applyAlignment="1">
      <alignment horizontal="center" vertical="center" wrapText="1"/>
    </xf>
    <xf numFmtId="172" fontId="4" fillId="3" borderId="3" xfId="19" applyNumberFormat="1" applyFont="1" applyFill="1" applyBorder="1" applyAlignment="1">
      <alignment horizontal="center" vertical="center" wrapText="1"/>
    </xf>
    <xf numFmtId="172" fontId="4" fillId="3" borderId="8" xfId="19" applyNumberFormat="1" applyFont="1" applyFill="1" applyBorder="1" applyAlignment="1">
      <alignment horizontal="center" vertical="center" wrapText="1"/>
    </xf>
    <xf numFmtId="3" fontId="13" fillId="0" borderId="5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3" xfId="22" applyFont="1" applyFill="1" applyBorder="1" applyAlignment="1" applyProtection="1">
      <alignment horizontal="center" vertical="center" wrapText="1"/>
      <protection locked="0"/>
    </xf>
    <xf numFmtId="172" fontId="13" fillId="0" borderId="3" xfId="22" applyNumberFormat="1" applyFont="1" applyFill="1" applyBorder="1" applyAlignment="1" applyProtection="1">
      <alignment horizontal="center" vertical="center" wrapText="1"/>
      <protection locked="0"/>
    </xf>
    <xf numFmtId="172" fontId="13" fillId="0" borderId="4" xfId="22" applyNumberFormat="1" applyFont="1" applyFill="1" applyBorder="1" applyAlignment="1" applyProtection="1">
      <alignment horizontal="center" vertical="center" wrapText="1"/>
      <protection locked="0"/>
    </xf>
    <xf numFmtId="172" fontId="13" fillId="0" borderId="0" xfId="22" applyNumberFormat="1" applyFont="1" applyFill="1" applyBorder="1" applyAlignment="1" applyProtection="1">
      <alignment horizontal="center" vertical="center" wrapText="1"/>
      <protection locked="0"/>
    </xf>
    <xf numFmtId="172" fontId="13" fillId="2" borderId="5" xfId="22" applyNumberFormat="1" applyFont="1" applyFill="1" applyBorder="1" applyAlignment="1" applyProtection="1">
      <alignment horizontal="center" vertical="center" wrapText="1"/>
      <protection locked="0"/>
    </xf>
    <xf numFmtId="172" fontId="13" fillId="2" borderId="9" xfId="22" applyNumberFormat="1" applyFont="1" applyFill="1" applyBorder="1" applyAlignment="1" applyProtection="1">
      <alignment horizontal="center" vertical="center" wrapText="1"/>
      <protection locked="0"/>
    </xf>
    <xf numFmtId="172" fontId="13" fillId="2" borderId="10" xfId="22" applyNumberFormat="1" applyFont="1" applyFill="1" applyBorder="1" applyAlignment="1" applyProtection="1">
      <alignment horizontal="center" vertical="center" wrapText="1"/>
      <protection locked="0"/>
    </xf>
    <xf numFmtId="172" fontId="14" fillId="10" borderId="11" xfId="22" applyNumberFormat="1" applyFont="1" applyFill="1" applyBorder="1" applyAlignment="1" applyProtection="1">
      <alignment horizontal="center" vertical="center" wrapText="1"/>
      <protection locked="0"/>
    </xf>
    <xf numFmtId="172" fontId="14" fillId="0" borderId="12" xfId="22" applyNumberFormat="1" applyFont="1" applyFill="1" applyBorder="1" applyAlignment="1" applyProtection="1">
      <alignment horizontal="center" vertical="center" wrapText="1"/>
      <protection locked="0"/>
    </xf>
    <xf numFmtId="184" fontId="13" fillId="5" borderId="5" xfId="22" applyNumberFormat="1" applyFont="1" applyFill="1" applyBorder="1" applyAlignment="1" applyProtection="1">
      <alignment horizontal="center" vertical="center" wrapText="1"/>
      <protection locked="0"/>
    </xf>
    <xf numFmtId="184" fontId="13" fillId="5" borderId="3" xfId="22" applyNumberFormat="1" applyFont="1" applyFill="1" applyBorder="1" applyAlignment="1" applyProtection="1">
      <alignment horizontal="center" vertical="center" wrapText="1"/>
      <protection locked="0"/>
    </xf>
    <xf numFmtId="184" fontId="13" fillId="5" borderId="4" xfId="22" applyNumberFormat="1" applyFont="1" applyFill="1" applyBorder="1" applyAlignment="1" applyProtection="1">
      <alignment horizontal="center" vertical="center" wrapText="1"/>
      <protection locked="0"/>
    </xf>
    <xf numFmtId="4" fontId="13" fillId="0" borderId="0" xfId="22" applyNumberFormat="1" applyFont="1" applyFill="1" applyBorder="1" applyAlignment="1" applyProtection="1">
      <alignment horizontal="center" vertical="center" wrapText="1"/>
      <protection locked="0"/>
    </xf>
    <xf numFmtId="184" fontId="15" fillId="11" borderId="5" xfId="22" applyNumberFormat="1" applyFont="1" applyFill="1" applyBorder="1" applyAlignment="1" applyProtection="1">
      <alignment horizontal="center" vertical="center" wrapText="1"/>
      <protection locked="0"/>
    </xf>
    <xf numFmtId="184" fontId="15" fillId="11" borderId="3" xfId="22" applyNumberFormat="1" applyFont="1" applyFill="1" applyBorder="1" applyAlignment="1" applyProtection="1">
      <alignment horizontal="center" vertical="center" wrapText="1"/>
      <protection locked="0"/>
    </xf>
    <xf numFmtId="184" fontId="13" fillId="12" borderId="11" xfId="0" applyNumberFormat="1" applyFont="1" applyFill="1" applyBorder="1" applyAlignment="1">
      <alignment horizontal="center" vertical="center"/>
    </xf>
    <xf numFmtId="184" fontId="15" fillId="9" borderId="5" xfId="22" applyNumberFormat="1" applyFont="1" applyFill="1" applyBorder="1" applyAlignment="1" applyProtection="1">
      <alignment horizontal="center" vertical="center" wrapText="1"/>
      <protection locked="0"/>
    </xf>
    <xf numFmtId="184" fontId="15" fillId="9" borderId="3" xfId="22" applyNumberFormat="1" applyFont="1" applyFill="1" applyBorder="1" applyAlignment="1" applyProtection="1">
      <alignment horizontal="center" vertical="center" wrapText="1"/>
      <protection locked="0"/>
    </xf>
    <xf numFmtId="184" fontId="15" fillId="9" borderId="4" xfId="22" applyNumberFormat="1" applyFont="1" applyFill="1" applyBorder="1" applyAlignment="1" applyProtection="1">
      <alignment horizontal="center" vertical="center" wrapText="1"/>
      <protection locked="0"/>
    </xf>
    <xf numFmtId="172" fontId="15" fillId="8" borderId="5" xfId="22" applyNumberFormat="1" applyFont="1" applyFill="1" applyBorder="1" applyAlignment="1" applyProtection="1">
      <alignment horizontal="center" vertical="center" wrapText="1"/>
      <protection locked="0"/>
    </xf>
    <xf numFmtId="172" fontId="15" fillId="8" borderId="3" xfId="22" applyNumberFormat="1" applyFont="1" applyFill="1" applyBorder="1" applyAlignment="1" applyProtection="1">
      <alignment horizontal="center" vertical="center" wrapText="1"/>
      <protection locked="0"/>
    </xf>
    <xf numFmtId="172" fontId="15" fillId="8" borderId="8" xfId="22" applyNumberFormat="1" applyFont="1" applyFill="1" applyBorder="1" applyAlignment="1" applyProtection="1">
      <alignment horizontal="center" vertical="center" wrapText="1"/>
      <protection locked="0"/>
    </xf>
    <xf numFmtId="172" fontId="13" fillId="12" borderId="11" xfId="0" applyNumberFormat="1" applyFont="1" applyFill="1" applyBorder="1" applyAlignment="1">
      <alignment horizontal="center" vertical="center"/>
    </xf>
    <xf numFmtId="184" fontId="15" fillId="3" borderId="5" xfId="22" applyNumberFormat="1" applyFont="1" applyFill="1" applyBorder="1" applyAlignment="1" applyProtection="1">
      <alignment horizontal="center" vertical="center" wrapText="1"/>
      <protection locked="0"/>
    </xf>
    <xf numFmtId="184" fontId="15" fillId="3" borderId="3" xfId="22" applyNumberFormat="1" applyFont="1" applyFill="1" applyBorder="1" applyAlignment="1" applyProtection="1">
      <alignment horizontal="center" vertical="center" wrapText="1"/>
      <protection locked="0"/>
    </xf>
    <xf numFmtId="184" fontId="15" fillId="3" borderId="4" xfId="22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2" fontId="4" fillId="3" borderId="4" xfId="20" applyNumberFormat="1" applyFont="1" applyFill="1" applyBorder="1" applyAlignment="1">
      <alignment horizontal="center" vertical="center"/>
    </xf>
    <xf numFmtId="172" fontId="12" fillId="5" borderId="5" xfId="0" applyNumberFormat="1" applyFont="1" applyFill="1" applyBorder="1" applyAlignment="1">
      <alignment horizontal="center" vertical="center"/>
    </xf>
    <xf numFmtId="172" fontId="4" fillId="3" borderId="3" xfId="0" applyNumberFormat="1" applyFont="1" applyFill="1" applyBorder="1" applyAlignment="1">
      <alignment horizontal="center" vertical="center"/>
    </xf>
    <xf numFmtId="172" fontId="4" fillId="3" borderId="4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172" fontId="13" fillId="0" borderId="7" xfId="22" applyNumberFormat="1" applyFont="1" applyFill="1" applyBorder="1" applyAlignment="1" applyProtection="1">
      <alignment horizontal="center" vertical="center" wrapText="1"/>
      <protection locked="0"/>
    </xf>
    <xf numFmtId="172" fontId="13" fillId="0" borderId="13" xfId="22" applyNumberFormat="1" applyFont="1" applyFill="1" applyBorder="1" applyAlignment="1" applyProtection="1">
      <alignment horizontal="center" vertical="center" wrapText="1"/>
      <protection locked="0"/>
    </xf>
    <xf numFmtId="172" fontId="13" fillId="0" borderId="12" xfId="22" applyNumberFormat="1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172" fontId="4" fillId="3" borderId="14" xfId="19" applyNumberFormat="1" applyFont="1" applyFill="1" applyBorder="1" applyAlignment="1">
      <alignment horizontal="center" vertical="center" wrapText="1"/>
    </xf>
    <xf numFmtId="172" fontId="4" fillId="3" borderId="15" xfId="0" applyNumberFormat="1" applyFont="1" applyFill="1" applyBorder="1" applyAlignment="1">
      <alignment horizontal="center" vertical="center"/>
    </xf>
    <xf numFmtId="172" fontId="4" fillId="3" borderId="16" xfId="0" applyNumberFormat="1" applyFont="1" applyFill="1" applyBorder="1" applyAlignment="1">
      <alignment horizontal="center" vertical="center"/>
    </xf>
    <xf numFmtId="172" fontId="4" fillId="4" borderId="14" xfId="19" applyNumberFormat="1" applyFont="1" applyFill="1" applyBorder="1" applyAlignment="1">
      <alignment horizontal="center" vertical="center" wrapText="1"/>
    </xf>
    <xf numFmtId="172" fontId="4" fillId="4" borderId="15" xfId="19" applyNumberFormat="1" applyFont="1" applyFill="1" applyBorder="1" applyAlignment="1">
      <alignment horizontal="center" vertical="center" wrapText="1"/>
    </xf>
    <xf numFmtId="172" fontId="4" fillId="4" borderId="15" xfId="20" applyNumberFormat="1" applyFont="1" applyFill="1" applyBorder="1" applyAlignment="1">
      <alignment horizontal="center" vertical="center"/>
    </xf>
    <xf numFmtId="172" fontId="4" fillId="4" borderId="16" xfId="20" applyNumberFormat="1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183" fontId="12" fillId="6" borderId="14" xfId="0" applyNumberFormat="1" applyFont="1" applyFill="1" applyBorder="1" applyAlignment="1">
      <alignment horizontal="center" vertical="center" wrapText="1"/>
    </xf>
    <xf numFmtId="183" fontId="12" fillId="6" borderId="15" xfId="0" applyNumberFormat="1" applyFont="1" applyFill="1" applyBorder="1" applyAlignment="1">
      <alignment horizontal="center" vertical="center" wrapText="1"/>
    </xf>
    <xf numFmtId="183" fontId="12" fillId="6" borderId="16" xfId="0" applyNumberFormat="1" applyFont="1" applyFill="1" applyBorder="1" applyAlignment="1">
      <alignment horizontal="center" vertical="center" wrapText="1"/>
    </xf>
    <xf numFmtId="172" fontId="4" fillId="3" borderId="15" xfId="19" applyNumberFormat="1" applyFont="1" applyFill="1" applyBorder="1" applyAlignment="1">
      <alignment horizontal="center" vertical="center" wrapText="1"/>
    </xf>
    <xf numFmtId="172" fontId="4" fillId="3" borderId="17" xfId="19" applyNumberFormat="1" applyFont="1" applyFill="1" applyBorder="1" applyAlignment="1">
      <alignment horizontal="center" vertical="center" wrapText="1"/>
    </xf>
    <xf numFmtId="3" fontId="13" fillId="0" borderId="14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5" xfId="22" applyFont="1" applyFill="1" applyBorder="1" applyAlignment="1" applyProtection="1">
      <alignment horizontal="center" vertical="center" wrapText="1"/>
      <protection locked="0"/>
    </xf>
    <xf numFmtId="172" fontId="13" fillId="0" borderId="15" xfId="22" applyNumberFormat="1" applyFont="1" applyFill="1" applyBorder="1" applyAlignment="1" applyProtection="1">
      <alignment horizontal="center" vertical="center" wrapText="1"/>
      <protection locked="0"/>
    </xf>
    <xf numFmtId="172" fontId="13" fillId="0" borderId="16" xfId="22" applyNumberFormat="1" applyFont="1" applyFill="1" applyBorder="1" applyAlignment="1" applyProtection="1">
      <alignment horizontal="center" vertical="center" wrapText="1"/>
      <protection locked="0"/>
    </xf>
    <xf numFmtId="172" fontId="13" fillId="2" borderId="14" xfId="22" applyNumberFormat="1" applyFont="1" applyFill="1" applyBorder="1" applyAlignment="1" applyProtection="1">
      <alignment horizontal="center" vertical="center" wrapText="1"/>
      <protection locked="0"/>
    </xf>
    <xf numFmtId="172" fontId="13" fillId="2" borderId="18" xfId="22" applyNumberFormat="1" applyFont="1" applyFill="1" applyBorder="1" applyAlignment="1" applyProtection="1">
      <alignment horizontal="center" vertical="center" wrapText="1"/>
      <protection locked="0"/>
    </xf>
    <xf numFmtId="172" fontId="13" fillId="2" borderId="19" xfId="22" applyNumberFormat="1" applyFont="1" applyFill="1" applyBorder="1" applyAlignment="1" applyProtection="1">
      <alignment horizontal="center" vertical="center" wrapText="1"/>
      <protection locked="0"/>
    </xf>
    <xf numFmtId="172" fontId="14" fillId="0" borderId="13" xfId="22" applyNumberFormat="1" applyFont="1" applyFill="1" applyBorder="1" applyAlignment="1" applyProtection="1">
      <alignment horizontal="center" vertical="center" wrapText="1"/>
      <protection locked="0"/>
    </xf>
    <xf numFmtId="184" fontId="13" fillId="5" borderId="14" xfId="22" applyNumberFormat="1" applyFont="1" applyFill="1" applyBorder="1" applyAlignment="1" applyProtection="1">
      <alignment horizontal="center" vertical="center" wrapText="1"/>
      <protection locked="0"/>
    </xf>
    <xf numFmtId="184" fontId="13" fillId="5" borderId="15" xfId="22" applyNumberFormat="1" applyFont="1" applyFill="1" applyBorder="1" applyAlignment="1" applyProtection="1">
      <alignment horizontal="center" vertical="center" wrapText="1"/>
      <protection locked="0"/>
    </xf>
    <xf numFmtId="184" fontId="13" fillId="5" borderId="16" xfId="22" applyNumberFormat="1" applyFont="1" applyFill="1" applyBorder="1" applyAlignment="1" applyProtection="1">
      <alignment horizontal="center" vertical="center" wrapText="1"/>
      <protection locked="0"/>
    </xf>
    <xf numFmtId="184" fontId="15" fillId="11" borderId="14" xfId="22" applyNumberFormat="1" applyFont="1" applyFill="1" applyBorder="1" applyAlignment="1" applyProtection="1">
      <alignment horizontal="center" vertical="center" wrapText="1"/>
      <protection locked="0"/>
    </xf>
    <xf numFmtId="184" fontId="15" fillId="11" borderId="15" xfId="22" applyNumberFormat="1" applyFont="1" applyFill="1" applyBorder="1" applyAlignment="1" applyProtection="1">
      <alignment horizontal="center" vertical="center" wrapText="1"/>
      <protection locked="0"/>
    </xf>
    <xf numFmtId="184" fontId="13" fillId="12" borderId="20" xfId="0" applyNumberFormat="1" applyFont="1" applyFill="1" applyBorder="1" applyAlignment="1">
      <alignment horizontal="center" vertical="center"/>
    </xf>
    <xf numFmtId="184" fontId="15" fillId="9" borderId="14" xfId="22" applyNumberFormat="1" applyFont="1" applyFill="1" applyBorder="1" applyAlignment="1" applyProtection="1">
      <alignment horizontal="center" vertical="center" wrapText="1"/>
      <protection locked="0"/>
    </xf>
    <xf numFmtId="184" fontId="15" fillId="9" borderId="15" xfId="22" applyNumberFormat="1" applyFont="1" applyFill="1" applyBorder="1" applyAlignment="1" applyProtection="1">
      <alignment horizontal="center" vertical="center" wrapText="1"/>
      <protection locked="0"/>
    </xf>
    <xf numFmtId="184" fontId="15" fillId="9" borderId="16" xfId="22" applyNumberFormat="1" applyFont="1" applyFill="1" applyBorder="1" applyAlignment="1" applyProtection="1">
      <alignment horizontal="center" vertical="center" wrapText="1"/>
      <protection locked="0"/>
    </xf>
    <xf numFmtId="172" fontId="15" fillId="8" borderId="14" xfId="22" applyNumberFormat="1" applyFont="1" applyFill="1" applyBorder="1" applyAlignment="1" applyProtection="1">
      <alignment horizontal="center" vertical="center" wrapText="1"/>
      <protection locked="0"/>
    </xf>
    <xf numFmtId="172" fontId="15" fillId="8" borderId="15" xfId="22" applyNumberFormat="1" applyFont="1" applyFill="1" applyBorder="1" applyAlignment="1" applyProtection="1">
      <alignment horizontal="center" vertical="center" wrapText="1"/>
      <protection locked="0"/>
    </xf>
    <xf numFmtId="172" fontId="15" fillId="8" borderId="17" xfId="22" applyNumberFormat="1" applyFont="1" applyFill="1" applyBorder="1" applyAlignment="1" applyProtection="1">
      <alignment horizontal="center" vertical="center" wrapText="1"/>
      <protection locked="0"/>
    </xf>
    <xf numFmtId="172" fontId="13" fillId="12" borderId="20" xfId="0" applyNumberFormat="1" applyFont="1" applyFill="1" applyBorder="1" applyAlignment="1">
      <alignment horizontal="center" vertical="center"/>
    </xf>
    <xf numFmtId="184" fontId="15" fillId="3" borderId="14" xfId="22" applyNumberFormat="1" applyFont="1" applyFill="1" applyBorder="1" applyAlignment="1" applyProtection="1">
      <alignment horizontal="center" vertical="center" wrapText="1"/>
      <protection locked="0"/>
    </xf>
    <xf numFmtId="184" fontId="15" fillId="3" borderId="15" xfId="22" applyNumberFormat="1" applyFont="1" applyFill="1" applyBorder="1" applyAlignment="1" applyProtection="1">
      <alignment horizontal="center" vertical="center" wrapText="1"/>
      <protection locked="0"/>
    </xf>
    <xf numFmtId="184" fontId="15" fillId="3" borderId="16" xfId="22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72" fontId="4" fillId="3" borderId="0" xfId="0" applyNumberFormat="1" applyFont="1" applyFill="1" applyAlignment="1">
      <alignment horizontal="center" vertical="center" wrapText="1"/>
    </xf>
    <xf numFmtId="172" fontId="4" fillId="3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 wrapText="1"/>
    </xf>
    <xf numFmtId="9" fontId="4" fillId="0" borderId="0" xfId="0" applyNumberFormat="1" applyFont="1" applyFill="1" applyAlignment="1">
      <alignment horizontal="center" vertical="center"/>
    </xf>
    <xf numFmtId="172" fontId="17" fillId="0" borderId="14" xfId="0" applyNumberFormat="1" applyFont="1" applyBorder="1" applyAlignment="1">
      <alignment horizontal="center"/>
    </xf>
    <xf numFmtId="172" fontId="17" fillId="0" borderId="15" xfId="0" applyNumberFormat="1" applyFont="1" applyBorder="1" applyAlignment="1">
      <alignment horizontal="center"/>
    </xf>
    <xf numFmtId="172" fontId="17" fillId="0" borderId="16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172" fontId="7" fillId="3" borderId="21" xfId="0" applyNumberFormat="1" applyFont="1" applyFill="1" applyBorder="1" applyAlignment="1">
      <alignment horizontal="center" vertical="center"/>
    </xf>
    <xf numFmtId="172" fontId="7" fillId="3" borderId="22" xfId="0" applyNumberFormat="1" applyFont="1" applyFill="1" applyBorder="1" applyAlignment="1">
      <alignment horizontal="center" vertical="center"/>
    </xf>
    <xf numFmtId="172" fontId="7" fillId="3" borderId="22" xfId="0" applyNumberFormat="1" applyFont="1" applyFill="1" applyBorder="1" applyAlignment="1">
      <alignment horizontal="center" vertical="center" wrapText="1"/>
    </xf>
    <xf numFmtId="172" fontId="7" fillId="3" borderId="23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6" fontId="0" fillId="0" borderId="0" xfId="0" applyNumberFormat="1" applyAlignment="1">
      <alignment/>
    </xf>
    <xf numFmtId="187" fontId="13" fillId="7" borderId="5" xfId="22" applyNumberFormat="1" applyFont="1" applyFill="1" applyBorder="1" applyAlignment="1" applyProtection="1">
      <alignment horizontal="center" vertical="center" wrapText="1"/>
      <protection locked="0"/>
    </xf>
    <xf numFmtId="187" fontId="13" fillId="7" borderId="3" xfId="22" applyNumberFormat="1" applyFont="1" applyFill="1" applyBorder="1" applyAlignment="1" applyProtection="1">
      <alignment horizontal="center" vertical="center" wrapText="1"/>
      <protection locked="0"/>
    </xf>
    <xf numFmtId="187" fontId="13" fillId="7" borderId="4" xfId="22" applyNumberFormat="1" applyFont="1" applyFill="1" applyBorder="1" applyAlignment="1" applyProtection="1">
      <alignment horizontal="center" vertical="center" wrapText="1"/>
      <protection locked="0"/>
    </xf>
    <xf numFmtId="187" fontId="13" fillId="7" borderId="14" xfId="22" applyNumberFormat="1" applyFont="1" applyFill="1" applyBorder="1" applyAlignment="1" applyProtection="1">
      <alignment horizontal="center" vertical="center" wrapText="1"/>
      <protection locked="0"/>
    </xf>
    <xf numFmtId="187" fontId="13" fillId="7" borderId="15" xfId="22" applyNumberFormat="1" applyFont="1" applyFill="1" applyBorder="1" applyAlignment="1" applyProtection="1">
      <alignment horizontal="center" vertical="center" wrapText="1"/>
      <protection locked="0"/>
    </xf>
    <xf numFmtId="187" fontId="13" fillId="7" borderId="16" xfId="22" applyNumberFormat="1" applyFont="1" applyFill="1" applyBorder="1" applyAlignment="1" applyProtection="1">
      <alignment horizontal="center" vertical="center" wrapText="1"/>
      <protection locked="0"/>
    </xf>
    <xf numFmtId="184" fontId="13" fillId="12" borderId="10" xfId="0" applyNumberFormat="1" applyFont="1" applyFill="1" applyBorder="1" applyAlignment="1">
      <alignment horizontal="center" vertical="center"/>
    </xf>
    <xf numFmtId="184" fontId="13" fillId="12" borderId="19" xfId="0" applyNumberFormat="1" applyFont="1" applyFill="1" applyBorder="1" applyAlignment="1">
      <alignment horizontal="center" vertical="center"/>
    </xf>
    <xf numFmtId="184" fontId="15" fillId="11" borderId="4" xfId="22" applyNumberFormat="1" applyFont="1" applyFill="1" applyBorder="1" applyAlignment="1" applyProtection="1">
      <alignment horizontal="center" vertical="center" wrapText="1"/>
      <protection locked="0"/>
    </xf>
    <xf numFmtId="184" fontId="15" fillId="11" borderId="16" xfId="22" applyNumberFormat="1" applyFont="1" applyFill="1" applyBorder="1" applyAlignment="1" applyProtection="1">
      <alignment horizontal="center" vertical="center" wrapText="1"/>
      <protection locked="0"/>
    </xf>
    <xf numFmtId="184" fontId="10" fillId="11" borderId="24" xfId="0" applyNumberFormat="1" applyFont="1" applyFill="1" applyBorder="1" applyAlignment="1">
      <alignment horizontal="center" vertical="center"/>
    </xf>
    <xf numFmtId="184" fontId="10" fillId="11" borderId="25" xfId="0" applyNumberFormat="1" applyFont="1" applyFill="1" applyBorder="1" applyAlignment="1">
      <alignment horizontal="center" vertical="center"/>
    </xf>
    <xf numFmtId="184" fontId="10" fillId="11" borderId="25" xfId="0" applyNumberFormat="1" applyFont="1" applyFill="1" applyBorder="1" applyAlignment="1">
      <alignment horizontal="center" vertical="center" wrapText="1"/>
    </xf>
    <xf numFmtId="184" fontId="10" fillId="11" borderId="26" xfId="0" applyNumberFormat="1" applyFont="1" applyFill="1" applyBorder="1" applyAlignment="1">
      <alignment horizontal="center" vertical="center" wrapText="1"/>
    </xf>
    <xf numFmtId="184" fontId="15" fillId="11" borderId="1" xfId="22" applyNumberFormat="1" applyFont="1" applyFill="1" applyBorder="1" applyAlignment="1" applyProtection="1">
      <alignment horizontal="center" vertical="center" wrapText="1"/>
      <protection locked="0"/>
    </xf>
    <xf numFmtId="184" fontId="15" fillId="11" borderId="2" xfId="22" applyNumberFormat="1" applyFont="1" applyFill="1" applyBorder="1" applyAlignment="1" applyProtection="1">
      <alignment horizontal="center" vertical="center" wrapText="1"/>
      <protection locked="0"/>
    </xf>
    <xf numFmtId="184" fontId="15" fillId="11" borderId="6" xfId="22" applyNumberFormat="1" applyFont="1" applyFill="1" applyBorder="1" applyAlignment="1" applyProtection="1">
      <alignment horizontal="center" vertical="center" wrapText="1"/>
      <protection locked="0"/>
    </xf>
    <xf numFmtId="172" fontId="7" fillId="3" borderId="9" xfId="0" applyNumberFormat="1" applyFont="1" applyFill="1" applyBorder="1" applyAlignment="1">
      <alignment horizontal="center" vertical="center"/>
    </xf>
    <xf numFmtId="172" fontId="4" fillId="3" borderId="9" xfId="19" applyNumberFormat="1" applyFont="1" applyFill="1" applyBorder="1" applyAlignment="1">
      <alignment horizontal="center" vertical="center" wrapText="1"/>
    </xf>
    <xf numFmtId="172" fontId="4" fillId="3" borderId="18" xfId="19" applyNumberFormat="1" applyFont="1" applyFill="1" applyBorder="1" applyAlignment="1">
      <alignment horizontal="center" vertical="center" wrapText="1"/>
    </xf>
    <xf numFmtId="173" fontId="7" fillId="2" borderId="2" xfId="0" applyNumberFormat="1" applyFont="1" applyFill="1" applyBorder="1" applyAlignment="1">
      <alignment horizontal="center" vertical="center" wrapText="1"/>
    </xf>
    <xf numFmtId="173" fontId="7" fillId="2" borderId="6" xfId="0" applyNumberFormat="1" applyFont="1" applyFill="1" applyBorder="1" applyAlignment="1">
      <alignment horizontal="center" vertical="center" wrapText="1"/>
    </xf>
    <xf numFmtId="173" fontId="4" fillId="2" borderId="4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173" fontId="4" fillId="2" borderId="15" xfId="0" applyNumberFormat="1" applyFont="1" applyFill="1" applyBorder="1" applyAlignment="1">
      <alignment horizontal="center" vertical="center" wrapText="1"/>
    </xf>
    <xf numFmtId="173" fontId="4" fillId="2" borderId="16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8" fillId="10" borderId="32" xfId="0" applyFont="1" applyFill="1" applyBorder="1" applyAlignment="1">
      <alignment horizontal="center" vertical="center" wrapText="1"/>
    </xf>
    <xf numFmtId="0" fontId="8" fillId="10" borderId="33" xfId="0" applyFont="1" applyFill="1" applyBorder="1" applyAlignment="1">
      <alignment horizontal="center" vertical="center" wrapText="1"/>
    </xf>
    <xf numFmtId="0" fontId="8" fillId="10" borderId="34" xfId="0" applyFont="1" applyFill="1" applyBorder="1" applyAlignment="1">
      <alignment horizontal="center" vertical="center" wrapText="1"/>
    </xf>
    <xf numFmtId="184" fontId="6" fillId="5" borderId="1" xfId="0" applyNumberFormat="1" applyFont="1" applyFill="1" applyBorder="1" applyAlignment="1">
      <alignment horizontal="center" vertical="center"/>
    </xf>
    <xf numFmtId="184" fontId="6" fillId="5" borderId="2" xfId="0" applyNumberFormat="1" applyFont="1" applyFill="1" applyBorder="1" applyAlignment="1">
      <alignment horizontal="center" vertical="center"/>
    </xf>
    <xf numFmtId="184" fontId="6" fillId="5" borderId="6" xfId="0" applyNumberFormat="1" applyFont="1" applyFill="1" applyBorder="1" applyAlignment="1">
      <alignment horizontal="center" vertical="center"/>
    </xf>
    <xf numFmtId="184" fontId="6" fillId="5" borderId="5" xfId="0" applyNumberFormat="1" applyFont="1" applyFill="1" applyBorder="1" applyAlignment="1">
      <alignment horizontal="center" vertical="center"/>
    </xf>
    <xf numFmtId="184" fontId="6" fillId="5" borderId="3" xfId="0" applyNumberFormat="1" applyFont="1" applyFill="1" applyBorder="1" applyAlignment="1">
      <alignment horizontal="center" vertical="center"/>
    </xf>
    <xf numFmtId="184" fontId="6" fillId="5" borderId="4" xfId="0" applyNumberFormat="1" applyFont="1" applyFill="1" applyBorder="1" applyAlignment="1">
      <alignment horizontal="center" vertical="center"/>
    </xf>
    <xf numFmtId="184" fontId="9" fillId="11" borderId="1" xfId="0" applyNumberFormat="1" applyFont="1" applyFill="1" applyBorder="1" applyAlignment="1">
      <alignment horizontal="center" vertical="center"/>
    </xf>
    <xf numFmtId="184" fontId="9" fillId="11" borderId="2" xfId="0" applyNumberFormat="1" applyFont="1" applyFill="1" applyBorder="1" applyAlignment="1">
      <alignment horizontal="center" vertical="center"/>
    </xf>
    <xf numFmtId="184" fontId="9" fillId="11" borderId="6" xfId="0" applyNumberFormat="1" applyFont="1" applyFill="1" applyBorder="1" applyAlignment="1">
      <alignment horizontal="center" vertical="center"/>
    </xf>
    <xf numFmtId="184" fontId="9" fillId="11" borderId="5" xfId="0" applyNumberFormat="1" applyFont="1" applyFill="1" applyBorder="1" applyAlignment="1">
      <alignment horizontal="center" vertical="center"/>
    </xf>
    <xf numFmtId="184" fontId="9" fillId="11" borderId="3" xfId="0" applyNumberFormat="1" applyFont="1" applyFill="1" applyBorder="1" applyAlignment="1">
      <alignment horizontal="center" vertical="center"/>
    </xf>
    <xf numFmtId="184" fontId="9" fillId="11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184" fontId="7" fillId="12" borderId="35" xfId="0" applyNumberFormat="1" applyFont="1" applyFill="1" applyBorder="1" applyAlignment="1">
      <alignment horizontal="center" vertical="center" wrapText="1"/>
    </xf>
    <xf numFmtId="184" fontId="7" fillId="12" borderId="11" xfId="0" applyNumberFormat="1" applyFont="1" applyFill="1" applyBorder="1" applyAlignment="1">
      <alignment horizontal="center" vertical="center" wrapText="1"/>
    </xf>
    <xf numFmtId="184" fontId="6" fillId="3" borderId="1" xfId="0" applyNumberFormat="1" applyFont="1" applyFill="1" applyBorder="1" applyAlignment="1">
      <alignment horizontal="center" vertical="center"/>
    </xf>
    <xf numFmtId="184" fontId="6" fillId="3" borderId="2" xfId="0" applyNumberFormat="1" applyFont="1" applyFill="1" applyBorder="1" applyAlignment="1">
      <alignment horizontal="center" vertical="center"/>
    </xf>
    <xf numFmtId="184" fontId="6" fillId="3" borderId="6" xfId="0" applyNumberFormat="1" applyFont="1" applyFill="1" applyBorder="1" applyAlignment="1">
      <alignment horizontal="center" vertical="center"/>
    </xf>
    <xf numFmtId="184" fontId="6" fillId="3" borderId="5" xfId="0" applyNumberFormat="1" applyFont="1" applyFill="1" applyBorder="1" applyAlignment="1">
      <alignment horizontal="center" vertical="center"/>
    </xf>
    <xf numFmtId="184" fontId="6" fillId="3" borderId="3" xfId="0" applyNumberFormat="1" applyFont="1" applyFill="1" applyBorder="1" applyAlignment="1">
      <alignment horizontal="center" vertical="center"/>
    </xf>
    <xf numFmtId="184" fontId="6" fillId="3" borderId="4" xfId="0" applyNumberFormat="1" applyFont="1" applyFill="1" applyBorder="1" applyAlignment="1">
      <alignment horizontal="center" vertical="center"/>
    </xf>
    <xf numFmtId="184" fontId="7" fillId="12" borderId="1" xfId="0" applyNumberFormat="1" applyFont="1" applyFill="1" applyBorder="1" applyAlignment="1">
      <alignment horizontal="center" vertical="center" wrapText="1"/>
    </xf>
    <xf numFmtId="184" fontId="7" fillId="12" borderId="5" xfId="0" applyNumberFormat="1" applyFont="1" applyFill="1" applyBorder="1" applyAlignment="1">
      <alignment horizontal="center" vertical="center" wrapText="1"/>
    </xf>
    <xf numFmtId="184" fontId="7" fillId="12" borderId="6" xfId="0" applyNumberFormat="1" applyFont="1" applyFill="1" applyBorder="1" applyAlignment="1">
      <alignment horizontal="center" vertical="center" wrapText="1"/>
    </xf>
    <xf numFmtId="184" fontId="7" fillId="12" borderId="4" xfId="0" applyNumberFormat="1" applyFont="1" applyFill="1" applyBorder="1" applyAlignment="1">
      <alignment horizontal="center" vertical="center" wrapText="1"/>
    </xf>
    <xf numFmtId="184" fontId="6" fillId="8" borderId="1" xfId="0" applyNumberFormat="1" applyFont="1" applyFill="1" applyBorder="1" applyAlignment="1">
      <alignment horizontal="center" vertical="center"/>
    </xf>
    <xf numFmtId="184" fontId="6" fillId="8" borderId="2" xfId="0" applyNumberFormat="1" applyFont="1" applyFill="1" applyBorder="1" applyAlignment="1">
      <alignment horizontal="center" vertical="center"/>
    </xf>
    <xf numFmtId="184" fontId="6" fillId="8" borderId="36" xfId="0" applyNumberFormat="1" applyFont="1" applyFill="1" applyBorder="1" applyAlignment="1">
      <alignment horizontal="center" vertical="center"/>
    </xf>
    <xf numFmtId="184" fontId="6" fillId="8" borderId="5" xfId="0" applyNumberFormat="1" applyFont="1" applyFill="1" applyBorder="1" applyAlignment="1">
      <alignment horizontal="center" vertical="center"/>
    </xf>
    <xf numFmtId="184" fontId="6" fillId="8" borderId="3" xfId="0" applyNumberFormat="1" applyFont="1" applyFill="1" applyBorder="1" applyAlignment="1">
      <alignment horizontal="center" vertical="center"/>
    </xf>
    <xf numFmtId="184" fontId="6" fillId="8" borderId="8" xfId="0" applyNumberFormat="1" applyFont="1" applyFill="1" applyBorder="1" applyAlignment="1">
      <alignment horizontal="center" vertical="center"/>
    </xf>
    <xf numFmtId="184" fontId="7" fillId="12" borderId="37" xfId="0" applyNumberFormat="1" applyFont="1" applyFill="1" applyBorder="1" applyAlignment="1">
      <alignment horizontal="center" vertical="center" wrapText="1"/>
    </xf>
    <xf numFmtId="184" fontId="7" fillId="12" borderId="10" xfId="0" applyNumberFormat="1" applyFont="1" applyFill="1" applyBorder="1" applyAlignment="1">
      <alignment horizontal="center" vertical="center" wrapText="1"/>
    </xf>
    <xf numFmtId="184" fontId="6" fillId="9" borderId="1" xfId="0" applyNumberFormat="1" applyFont="1" applyFill="1" applyBorder="1" applyAlignment="1">
      <alignment horizontal="center" vertical="center"/>
    </xf>
    <xf numFmtId="184" fontId="6" fillId="9" borderId="2" xfId="0" applyNumberFormat="1" applyFont="1" applyFill="1" applyBorder="1" applyAlignment="1">
      <alignment horizontal="center" vertical="center"/>
    </xf>
    <xf numFmtId="184" fontId="6" fillId="9" borderId="6" xfId="0" applyNumberFormat="1" applyFont="1" applyFill="1" applyBorder="1" applyAlignment="1">
      <alignment horizontal="center" vertical="center"/>
    </xf>
    <xf numFmtId="184" fontId="6" fillId="9" borderId="5" xfId="0" applyNumberFormat="1" applyFont="1" applyFill="1" applyBorder="1" applyAlignment="1">
      <alignment horizontal="center" vertical="center"/>
    </xf>
    <xf numFmtId="184" fontId="6" fillId="9" borderId="3" xfId="0" applyNumberFormat="1" applyFont="1" applyFill="1" applyBorder="1" applyAlignment="1">
      <alignment horizontal="center" vertical="center"/>
    </xf>
    <xf numFmtId="184" fontId="6" fillId="9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Millares_FORMATOS" xfId="19"/>
    <cellStyle name="Currency" xfId="20"/>
    <cellStyle name="Currency [0]" xfId="21"/>
    <cellStyle name="Normal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2531"/>
  <sheetViews>
    <sheetView tabSelected="1" zoomScale="75" zoomScaleNormal="75" workbookViewId="0" topLeftCell="FA22">
      <selection activeCell="FS26" sqref="FS26"/>
    </sheetView>
  </sheetViews>
  <sheetFormatPr defaultColWidth="11.421875" defaultRowHeight="12.75"/>
  <cols>
    <col min="1" max="1" width="6.421875" style="1" customWidth="1"/>
    <col min="2" max="2" width="25.8515625" style="2" customWidth="1"/>
    <col min="3" max="3" width="17.140625" style="2" customWidth="1"/>
    <col min="4" max="4" width="15.28125" style="3" hidden="1" customWidth="1"/>
    <col min="5" max="5" width="11.7109375" style="3" hidden="1" customWidth="1"/>
    <col min="6" max="17" width="16.57421875" style="3" customWidth="1"/>
    <col min="18" max="54" width="16.57421875" style="4" customWidth="1"/>
    <col min="55" max="55" width="17.28125" style="170" customWidth="1"/>
    <col min="56" max="65" width="15.57421875" style="170" customWidth="1"/>
    <col min="66" max="66" width="15.57421875" style="5" hidden="1" customWidth="1"/>
    <col min="67" max="67" width="14.7109375" style="0" hidden="1" customWidth="1"/>
    <col min="68" max="68" width="17.28125" style="0" hidden="1" customWidth="1"/>
    <col min="69" max="69" width="18.140625" style="0" hidden="1" customWidth="1"/>
    <col min="70" max="70" width="14.7109375" style="0" hidden="1" customWidth="1"/>
    <col min="71" max="71" width="14.7109375" style="6" hidden="1" customWidth="1"/>
    <col min="72" max="72" width="17.8515625" style="0" hidden="1" customWidth="1"/>
    <col min="73" max="73" width="15.00390625" style="0" hidden="1" customWidth="1"/>
    <col min="74" max="74" width="13.8515625" style="0" hidden="1" customWidth="1"/>
    <col min="75" max="75" width="0" style="0" hidden="1" customWidth="1"/>
    <col min="76" max="76" width="15.57421875" style="0" hidden="1" customWidth="1"/>
    <col min="77" max="77" width="0" style="0" hidden="1" customWidth="1"/>
    <col min="78" max="78" width="17.140625" style="0" hidden="1" customWidth="1"/>
    <col min="79" max="82" width="0" style="0" hidden="1" customWidth="1"/>
    <col min="83" max="83" width="0" style="7" hidden="1" customWidth="1"/>
    <col min="84" max="84" width="18.00390625" style="0" hidden="1" customWidth="1"/>
    <col min="85" max="85" width="14.421875" style="0" hidden="1" customWidth="1"/>
    <col min="86" max="86" width="13.00390625" style="0" hidden="1" customWidth="1"/>
    <col min="87" max="87" width="15.421875" style="0" hidden="1" customWidth="1"/>
    <col min="88" max="88" width="15.57421875" style="0" hidden="1" customWidth="1"/>
    <col min="89" max="89" width="14.8515625" style="0" hidden="1" customWidth="1"/>
    <col min="90" max="90" width="12.00390625" style="0" hidden="1" customWidth="1"/>
    <col min="91" max="91" width="14.421875" style="0" hidden="1" customWidth="1"/>
    <col min="92" max="92" width="12.00390625" style="0" hidden="1" customWidth="1"/>
    <col min="93" max="93" width="17.28125" style="0" hidden="1" customWidth="1"/>
    <col min="94" max="94" width="13.28125" style="0" hidden="1" customWidth="1"/>
    <col min="95" max="95" width="28.7109375" style="8" hidden="1" customWidth="1"/>
    <col min="96" max="96" width="28.7109375" style="9" hidden="1" customWidth="1"/>
    <col min="97" max="97" width="18.00390625" style="10" hidden="1" customWidth="1"/>
    <col min="98" max="98" width="14.421875" style="10" hidden="1" customWidth="1"/>
    <col min="99" max="99" width="13.421875" style="10" hidden="1" customWidth="1"/>
    <col min="100" max="100" width="15.421875" style="10" hidden="1" customWidth="1"/>
    <col min="101" max="101" width="15.57421875" style="10" hidden="1" customWidth="1"/>
    <col min="102" max="102" width="14.8515625" style="10" hidden="1" customWidth="1"/>
    <col min="103" max="103" width="0" style="10" hidden="1" customWidth="1"/>
    <col min="104" max="104" width="12.7109375" style="10" hidden="1" customWidth="1"/>
    <col min="105" max="105" width="0" style="10" hidden="1" customWidth="1"/>
    <col min="106" max="106" width="16.7109375" style="10" hidden="1" customWidth="1"/>
    <col min="107" max="107" width="0" style="10" hidden="1" customWidth="1"/>
    <col min="108" max="108" width="0" style="7" hidden="1" customWidth="1"/>
    <col min="109" max="109" width="18.00390625" style="11" hidden="1" customWidth="1"/>
    <col min="110" max="110" width="16.28125" style="11" hidden="1" customWidth="1"/>
    <col min="111" max="111" width="13.421875" style="11" hidden="1" customWidth="1"/>
    <col min="112" max="112" width="15.421875" style="11" hidden="1" customWidth="1"/>
    <col min="113" max="113" width="14.57421875" style="11" hidden="1" customWidth="1"/>
    <col min="114" max="114" width="14.8515625" style="11" hidden="1" customWidth="1"/>
    <col min="115" max="115" width="12.00390625" style="11" hidden="1" customWidth="1"/>
    <col min="116" max="116" width="9.28125" style="11" hidden="1" customWidth="1"/>
    <col min="117" max="117" width="0" style="11" hidden="1" customWidth="1"/>
    <col min="118" max="118" width="24.7109375" style="11" hidden="1" customWidth="1"/>
    <col min="119" max="119" width="0" style="11" hidden="1" customWidth="1"/>
    <col min="120" max="120" width="0" style="12" hidden="1" customWidth="1"/>
    <col min="121" max="121" width="11.421875" style="13" customWidth="1"/>
    <col min="122" max="122" width="15.8515625" style="12" customWidth="1"/>
    <col min="123" max="123" width="17.140625" style="12" customWidth="1"/>
    <col min="124" max="131" width="11.421875" style="12" customWidth="1"/>
    <col min="132" max="132" width="11.421875" style="10" customWidth="1"/>
    <col min="134" max="134" width="20.57421875" style="0" hidden="1" customWidth="1"/>
    <col min="135" max="135" width="18.421875" style="0" hidden="1" customWidth="1"/>
    <col min="136" max="136" width="19.00390625" style="0" hidden="1" customWidth="1"/>
    <col min="137" max="137" width="19.7109375" style="0" hidden="1" customWidth="1"/>
    <col min="138" max="138" width="19.00390625" style="0" hidden="1" customWidth="1"/>
    <col min="139" max="139" width="22.421875" style="0" hidden="1" customWidth="1"/>
    <col min="140" max="140" width="19.7109375" style="0" hidden="1" customWidth="1"/>
    <col min="141" max="141" width="18.421875" style="0" hidden="1" customWidth="1"/>
    <col min="142" max="142" width="21.7109375" style="0" hidden="1" customWidth="1"/>
    <col min="143" max="144" width="18.8515625" style="0" hidden="1" customWidth="1"/>
    <col min="145" max="145" width="17.28125" style="0" hidden="1" customWidth="1"/>
    <col min="146" max="146" width="0" style="0" hidden="1" customWidth="1"/>
    <col min="147" max="147" width="22.7109375" style="10" customWidth="1"/>
    <col min="148" max="148" width="19.00390625" style="10" customWidth="1"/>
    <col min="149" max="149" width="20.421875" style="10" customWidth="1"/>
    <col min="150" max="150" width="13.28125" style="10" customWidth="1"/>
    <col min="151" max="151" width="19.00390625" style="10" customWidth="1"/>
    <col min="152" max="154" width="11.421875" style="10" customWidth="1"/>
    <col min="155" max="155" width="20.421875" style="10" customWidth="1"/>
    <col min="156" max="158" width="11.421875" style="10" customWidth="1"/>
    <col min="159" max="159" width="17.57421875" style="10" customWidth="1"/>
    <col min="160" max="167" width="14.140625" style="10" customWidth="1"/>
    <col min="168" max="169" width="14.140625" style="0" customWidth="1"/>
    <col min="170" max="170" width="12.7109375" style="10" hidden="1" customWidth="1"/>
    <col min="171" max="171" width="0" style="0" hidden="1" customWidth="1"/>
    <col min="172" max="173" width="32.421875" style="0" hidden="1" customWidth="1"/>
    <col min="175" max="175" width="32.00390625" style="8" customWidth="1"/>
  </cols>
  <sheetData>
    <row r="1" spans="55:65" ht="12.75"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spans="1:175" ht="12.75">
      <c r="A2" s="283" t="s">
        <v>63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283"/>
      <c r="BQ2" s="283"/>
      <c r="BR2" s="283"/>
      <c r="BS2" s="283"/>
      <c r="BT2" s="283"/>
      <c r="BU2" s="283"/>
      <c r="BV2" s="283"/>
      <c r="BW2" s="283"/>
      <c r="BX2" s="283"/>
      <c r="BY2" s="283"/>
      <c r="BZ2" s="283"/>
      <c r="CA2" s="283"/>
      <c r="CB2" s="283"/>
      <c r="CC2" s="283"/>
      <c r="CD2" s="283"/>
      <c r="CE2" s="283"/>
      <c r="CF2" s="283"/>
      <c r="CG2" s="283"/>
      <c r="CH2" s="283"/>
      <c r="CI2" s="283"/>
      <c r="CJ2" s="283"/>
      <c r="CK2" s="283"/>
      <c r="CL2" s="283"/>
      <c r="CM2" s="283"/>
      <c r="CN2" s="283"/>
      <c r="CO2" s="283"/>
      <c r="CP2" s="283"/>
      <c r="CQ2" s="283"/>
      <c r="CR2" s="283"/>
      <c r="CS2" s="283"/>
      <c r="CT2" s="283"/>
      <c r="CU2" s="283"/>
      <c r="CV2" s="283"/>
      <c r="CW2" s="283"/>
      <c r="CX2" s="283"/>
      <c r="CY2" s="283"/>
      <c r="CZ2" s="283"/>
      <c r="DA2" s="283"/>
      <c r="DB2" s="283"/>
      <c r="DC2" s="283"/>
      <c r="DD2" s="283"/>
      <c r="DE2" s="283"/>
      <c r="DF2" s="283"/>
      <c r="DG2" s="283"/>
      <c r="DH2" s="283"/>
      <c r="DI2" s="283"/>
      <c r="DJ2" s="283"/>
      <c r="DK2" s="283"/>
      <c r="DL2" s="283"/>
      <c r="DM2" s="283"/>
      <c r="DN2" s="283"/>
      <c r="DO2" s="283"/>
      <c r="DP2" s="283"/>
      <c r="DQ2" s="283"/>
      <c r="DR2" s="283"/>
      <c r="DS2" s="283"/>
      <c r="DT2" s="283"/>
      <c r="DU2" s="283"/>
      <c r="DV2" s="283"/>
      <c r="DW2" s="283"/>
      <c r="DX2" s="283"/>
      <c r="DY2" s="283"/>
      <c r="DZ2" s="283"/>
      <c r="EA2" s="283"/>
      <c r="EB2" s="283"/>
      <c r="EC2" s="283"/>
      <c r="ED2" s="283"/>
      <c r="EE2" s="283"/>
      <c r="EF2" s="283"/>
      <c r="EG2" s="283"/>
      <c r="EH2" s="283"/>
      <c r="EI2" s="283"/>
      <c r="EJ2" s="283"/>
      <c r="EK2" s="283"/>
      <c r="EL2" s="283"/>
      <c r="EM2" s="283"/>
      <c r="EN2" s="283"/>
      <c r="EO2" s="283"/>
      <c r="EP2" s="283"/>
      <c r="EQ2" s="283"/>
      <c r="ER2" s="283"/>
      <c r="ES2" s="283"/>
      <c r="ET2" s="283"/>
      <c r="EU2" s="283"/>
      <c r="EV2" s="283"/>
      <c r="EW2" s="283"/>
      <c r="EX2" s="283"/>
      <c r="EY2" s="283"/>
      <c r="EZ2" s="283"/>
      <c r="FA2" s="283"/>
      <c r="FB2" s="283"/>
      <c r="FC2" s="283"/>
      <c r="FD2" s="283"/>
      <c r="FE2" s="283"/>
      <c r="FF2" s="283"/>
      <c r="FG2" s="283"/>
      <c r="FH2" s="283"/>
      <c r="FI2" s="283"/>
      <c r="FJ2" s="283"/>
      <c r="FK2" s="283"/>
      <c r="FL2" s="283"/>
      <c r="FM2" s="283"/>
      <c r="FN2" s="283"/>
      <c r="FO2" s="283"/>
      <c r="FP2" s="283"/>
      <c r="FQ2" s="283"/>
      <c r="FR2" s="283"/>
      <c r="FS2" s="283"/>
    </row>
    <row r="3" spans="1:175" ht="12.75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283"/>
      <c r="BQ3" s="283"/>
      <c r="BR3" s="283"/>
      <c r="BS3" s="283"/>
      <c r="BT3" s="283"/>
      <c r="BU3" s="283"/>
      <c r="BV3" s="283"/>
      <c r="BW3" s="283"/>
      <c r="BX3" s="283"/>
      <c r="BY3" s="283"/>
      <c r="BZ3" s="283"/>
      <c r="CA3" s="283"/>
      <c r="CB3" s="283"/>
      <c r="CC3" s="283"/>
      <c r="CD3" s="283"/>
      <c r="CE3" s="283"/>
      <c r="CF3" s="283"/>
      <c r="CG3" s="283"/>
      <c r="CH3" s="283"/>
      <c r="CI3" s="283"/>
      <c r="CJ3" s="283"/>
      <c r="CK3" s="283"/>
      <c r="CL3" s="283"/>
      <c r="CM3" s="283"/>
      <c r="CN3" s="283"/>
      <c r="CO3" s="283"/>
      <c r="CP3" s="283"/>
      <c r="CQ3" s="283"/>
      <c r="CR3" s="283"/>
      <c r="CS3" s="283"/>
      <c r="CT3" s="283"/>
      <c r="CU3" s="283"/>
      <c r="CV3" s="283"/>
      <c r="CW3" s="283"/>
      <c r="CX3" s="283"/>
      <c r="CY3" s="283"/>
      <c r="CZ3" s="283"/>
      <c r="DA3" s="283"/>
      <c r="DB3" s="283"/>
      <c r="DC3" s="283"/>
      <c r="DD3" s="283"/>
      <c r="DE3" s="283"/>
      <c r="DF3" s="283"/>
      <c r="DG3" s="283"/>
      <c r="DH3" s="283"/>
      <c r="DI3" s="283"/>
      <c r="DJ3" s="283"/>
      <c r="DK3" s="283"/>
      <c r="DL3" s="283"/>
      <c r="DM3" s="283"/>
      <c r="DN3" s="283"/>
      <c r="DO3" s="283"/>
      <c r="DP3" s="283"/>
      <c r="DQ3" s="283"/>
      <c r="DR3" s="283"/>
      <c r="DS3" s="283"/>
      <c r="DT3" s="283"/>
      <c r="DU3" s="283"/>
      <c r="DV3" s="283"/>
      <c r="DW3" s="283"/>
      <c r="DX3" s="283"/>
      <c r="DY3" s="283"/>
      <c r="DZ3" s="283"/>
      <c r="EA3" s="283"/>
      <c r="EB3" s="283"/>
      <c r="EC3" s="283"/>
      <c r="ED3" s="283"/>
      <c r="EE3" s="283"/>
      <c r="EF3" s="283"/>
      <c r="EG3" s="283"/>
      <c r="EH3" s="283"/>
      <c r="EI3" s="283"/>
      <c r="EJ3" s="283"/>
      <c r="EK3" s="283"/>
      <c r="EL3" s="283"/>
      <c r="EM3" s="283"/>
      <c r="EN3" s="283"/>
      <c r="EO3" s="283"/>
      <c r="EP3" s="283"/>
      <c r="EQ3" s="283"/>
      <c r="ER3" s="283"/>
      <c r="ES3" s="283"/>
      <c r="ET3" s="283"/>
      <c r="EU3" s="283"/>
      <c r="EV3" s="283"/>
      <c r="EW3" s="283"/>
      <c r="EX3" s="283"/>
      <c r="EY3" s="283"/>
      <c r="EZ3" s="283"/>
      <c r="FA3" s="283"/>
      <c r="FB3" s="283"/>
      <c r="FC3" s="283"/>
      <c r="FD3" s="283"/>
      <c r="FE3" s="283"/>
      <c r="FF3" s="283"/>
      <c r="FG3" s="283"/>
      <c r="FH3" s="283"/>
      <c r="FI3" s="283"/>
      <c r="FJ3" s="283"/>
      <c r="FK3" s="283"/>
      <c r="FL3" s="283"/>
      <c r="FM3" s="283"/>
      <c r="FN3" s="283"/>
      <c r="FO3" s="283"/>
      <c r="FP3" s="283"/>
      <c r="FQ3" s="283"/>
      <c r="FR3" s="283"/>
      <c r="FS3" s="283"/>
    </row>
    <row r="4" spans="55:65" ht="12.75"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1:175" ht="12.75">
      <c r="A5" s="283" t="s">
        <v>64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3"/>
      <c r="CL5" s="283"/>
      <c r="CM5" s="283"/>
      <c r="CN5" s="283"/>
      <c r="CO5" s="283"/>
      <c r="CP5" s="283"/>
      <c r="CQ5" s="283"/>
      <c r="CR5" s="283"/>
      <c r="CS5" s="283"/>
      <c r="CT5" s="283"/>
      <c r="CU5" s="283"/>
      <c r="CV5" s="283"/>
      <c r="CW5" s="283"/>
      <c r="CX5" s="283"/>
      <c r="CY5" s="283"/>
      <c r="CZ5" s="283"/>
      <c r="DA5" s="283"/>
      <c r="DB5" s="283"/>
      <c r="DC5" s="283"/>
      <c r="DD5" s="283"/>
      <c r="DE5" s="283"/>
      <c r="DF5" s="283"/>
      <c r="DG5" s="283"/>
      <c r="DH5" s="283"/>
      <c r="DI5" s="283"/>
      <c r="DJ5" s="283"/>
      <c r="DK5" s="283"/>
      <c r="DL5" s="283"/>
      <c r="DM5" s="283"/>
      <c r="DN5" s="283"/>
      <c r="DO5" s="283"/>
      <c r="DP5" s="283"/>
      <c r="DQ5" s="283"/>
      <c r="DR5" s="283"/>
      <c r="DS5" s="283"/>
      <c r="DT5" s="283"/>
      <c r="DU5" s="283"/>
      <c r="DV5" s="283"/>
      <c r="DW5" s="283"/>
      <c r="DX5" s="283"/>
      <c r="DY5" s="283"/>
      <c r="DZ5" s="283"/>
      <c r="EA5" s="283"/>
      <c r="EB5" s="283"/>
      <c r="EC5" s="283"/>
      <c r="ED5" s="283"/>
      <c r="EE5" s="283"/>
      <c r="EF5" s="283"/>
      <c r="EG5" s="283"/>
      <c r="EH5" s="283"/>
      <c r="EI5" s="283"/>
      <c r="EJ5" s="283"/>
      <c r="EK5" s="283"/>
      <c r="EL5" s="283"/>
      <c r="EM5" s="283"/>
      <c r="EN5" s="283"/>
      <c r="EO5" s="283"/>
      <c r="EP5" s="283"/>
      <c r="EQ5" s="283"/>
      <c r="ER5" s="283"/>
      <c r="ES5" s="283"/>
      <c r="ET5" s="283"/>
      <c r="EU5" s="283"/>
      <c r="EV5" s="283"/>
      <c r="EW5" s="283"/>
      <c r="EX5" s="283"/>
      <c r="EY5" s="283"/>
      <c r="EZ5" s="283"/>
      <c r="FA5" s="283"/>
      <c r="FB5" s="283"/>
      <c r="FC5" s="283"/>
      <c r="FD5" s="283"/>
      <c r="FE5" s="283"/>
      <c r="FF5" s="283"/>
      <c r="FG5" s="283"/>
      <c r="FH5" s="283"/>
      <c r="FI5" s="283"/>
      <c r="FJ5" s="283"/>
      <c r="FK5" s="283"/>
      <c r="FL5" s="283"/>
      <c r="FM5" s="283"/>
      <c r="FN5" s="283"/>
      <c r="FO5" s="283"/>
      <c r="FP5" s="283"/>
      <c r="FQ5" s="283"/>
      <c r="FR5" s="283"/>
      <c r="FS5" s="283"/>
    </row>
    <row r="6" spans="1:175" ht="12.75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283"/>
      <c r="CN6" s="283"/>
      <c r="CO6" s="283"/>
      <c r="CP6" s="283"/>
      <c r="CQ6" s="283"/>
      <c r="CR6" s="283"/>
      <c r="CS6" s="283"/>
      <c r="CT6" s="283"/>
      <c r="CU6" s="283"/>
      <c r="CV6" s="283"/>
      <c r="CW6" s="283"/>
      <c r="CX6" s="283"/>
      <c r="CY6" s="283"/>
      <c r="CZ6" s="283"/>
      <c r="DA6" s="283"/>
      <c r="DB6" s="283"/>
      <c r="DC6" s="283"/>
      <c r="DD6" s="283"/>
      <c r="DE6" s="283"/>
      <c r="DF6" s="283"/>
      <c r="DG6" s="283"/>
      <c r="DH6" s="283"/>
      <c r="DI6" s="283"/>
      <c r="DJ6" s="283"/>
      <c r="DK6" s="283"/>
      <c r="DL6" s="283"/>
      <c r="DM6" s="283"/>
      <c r="DN6" s="283"/>
      <c r="DO6" s="283"/>
      <c r="DP6" s="283"/>
      <c r="DQ6" s="283"/>
      <c r="DR6" s="283"/>
      <c r="DS6" s="283"/>
      <c r="DT6" s="283"/>
      <c r="DU6" s="283"/>
      <c r="DV6" s="283"/>
      <c r="DW6" s="283"/>
      <c r="DX6" s="283"/>
      <c r="DY6" s="283"/>
      <c r="DZ6" s="283"/>
      <c r="EA6" s="283"/>
      <c r="EB6" s="283"/>
      <c r="EC6" s="283"/>
      <c r="ED6" s="283"/>
      <c r="EE6" s="283"/>
      <c r="EF6" s="283"/>
      <c r="EG6" s="283"/>
      <c r="EH6" s="283"/>
      <c r="EI6" s="283"/>
      <c r="EJ6" s="283"/>
      <c r="EK6" s="283"/>
      <c r="EL6" s="283"/>
      <c r="EM6" s="283"/>
      <c r="EN6" s="283"/>
      <c r="EO6" s="283"/>
      <c r="EP6" s="283"/>
      <c r="EQ6" s="283"/>
      <c r="ER6" s="283"/>
      <c r="ES6" s="283"/>
      <c r="ET6" s="283"/>
      <c r="EU6" s="283"/>
      <c r="EV6" s="283"/>
      <c r="EW6" s="283"/>
      <c r="EX6" s="283"/>
      <c r="EY6" s="283"/>
      <c r="EZ6" s="283"/>
      <c r="FA6" s="283"/>
      <c r="FB6" s="283"/>
      <c r="FC6" s="283"/>
      <c r="FD6" s="283"/>
      <c r="FE6" s="283"/>
      <c r="FF6" s="283"/>
      <c r="FG6" s="283"/>
      <c r="FH6" s="283"/>
      <c r="FI6" s="283"/>
      <c r="FJ6" s="283"/>
      <c r="FK6" s="283"/>
      <c r="FL6" s="283"/>
      <c r="FM6" s="283"/>
      <c r="FN6" s="283"/>
      <c r="FO6" s="283"/>
      <c r="FP6" s="283"/>
      <c r="FQ6" s="283"/>
      <c r="FR6" s="283"/>
      <c r="FS6" s="283"/>
    </row>
    <row r="7" spans="1:175" ht="18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1"/>
      <c r="EK7" s="181"/>
      <c r="EL7" s="181"/>
      <c r="EM7" s="181"/>
      <c r="EN7" s="181"/>
      <c r="EO7" s="181"/>
      <c r="EP7" s="181"/>
      <c r="EQ7" s="181"/>
      <c r="ER7" s="181"/>
      <c r="ES7" s="181"/>
      <c r="ET7" s="181"/>
      <c r="EU7" s="181"/>
      <c r="EV7" s="181"/>
      <c r="EW7" s="181"/>
      <c r="EX7" s="181"/>
      <c r="EY7" s="181"/>
      <c r="EZ7" s="181"/>
      <c r="FA7" s="181"/>
      <c r="FB7" s="181"/>
      <c r="FC7" s="181"/>
      <c r="FD7" s="181"/>
      <c r="FE7" s="181"/>
      <c r="FF7" s="181"/>
      <c r="FG7" s="181"/>
      <c r="FH7" s="181"/>
      <c r="FI7" s="181"/>
      <c r="FJ7" s="181"/>
      <c r="FK7" s="181"/>
      <c r="FL7" s="181"/>
      <c r="FM7" s="181"/>
      <c r="FN7" s="181"/>
      <c r="FO7" s="181"/>
      <c r="FP7" s="181"/>
      <c r="FQ7" s="181"/>
      <c r="FR7" s="181"/>
      <c r="FS7" s="181"/>
    </row>
    <row r="8" spans="1:175" ht="18.75" thickBo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</row>
    <row r="9" spans="55:65" ht="24.75" customHeight="1">
      <c r="BC9" s="5"/>
      <c r="BD9" s="5"/>
      <c r="BE9" s="280" t="s">
        <v>0</v>
      </c>
      <c r="BF9" s="281"/>
      <c r="BG9" s="281" t="s">
        <v>62</v>
      </c>
      <c r="BH9" s="282"/>
      <c r="BI9" s="5"/>
      <c r="BJ9" s="5"/>
      <c r="BK9" s="5"/>
      <c r="BL9" s="5"/>
      <c r="BM9" s="5"/>
    </row>
    <row r="10" spans="1:65" ht="16.5">
      <c r="A10" s="218"/>
      <c r="B10" s="218"/>
      <c r="C10" s="218"/>
      <c r="D10" s="218"/>
      <c r="E10" s="218"/>
      <c r="F10" s="218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5"/>
      <c r="BD10" s="5"/>
      <c r="BE10" s="286">
        <v>2</v>
      </c>
      <c r="BF10" s="252"/>
      <c r="BG10" s="252">
        <v>1</v>
      </c>
      <c r="BH10" s="253"/>
      <c r="BI10" s="5"/>
      <c r="BJ10" s="5"/>
      <c r="BK10" s="5"/>
      <c r="BL10" s="5"/>
      <c r="BM10" s="5"/>
    </row>
    <row r="11" spans="55:65" ht="17.25" thickBot="1">
      <c r="BC11" s="5"/>
      <c r="BD11" s="5"/>
      <c r="BE11" s="286" t="s">
        <v>1</v>
      </c>
      <c r="BF11" s="252"/>
      <c r="BG11" s="252">
        <v>2</v>
      </c>
      <c r="BH11" s="253"/>
      <c r="BI11" s="5"/>
      <c r="BJ11" s="5"/>
      <c r="BK11" s="5"/>
      <c r="BL11" s="5"/>
      <c r="BM11" s="5"/>
    </row>
    <row r="12" spans="55:144" ht="26.25" customHeight="1">
      <c r="BC12" s="5"/>
      <c r="BD12" s="5"/>
      <c r="BE12" s="286" t="s">
        <v>2</v>
      </c>
      <c r="BF12" s="252"/>
      <c r="BG12" s="252">
        <v>3</v>
      </c>
      <c r="BH12" s="253"/>
      <c r="BI12" s="5"/>
      <c r="BJ12" s="5"/>
      <c r="BK12" s="5"/>
      <c r="BL12" s="5"/>
      <c r="BM12" s="5"/>
      <c r="BZ12" s="184"/>
      <c r="ED12" s="288" t="s">
        <v>61</v>
      </c>
      <c r="EE12" s="289"/>
      <c r="EF12" s="289"/>
      <c r="EG12" s="289"/>
      <c r="EH12" s="289"/>
      <c r="EI12" s="289"/>
      <c r="EJ12" s="289"/>
      <c r="EK12" s="289"/>
      <c r="EL12" s="289"/>
      <c r="EM12" s="289"/>
      <c r="EN12" s="290"/>
    </row>
    <row r="13" spans="55:144" ht="17.25" thickBot="1">
      <c r="BC13" s="5"/>
      <c r="BD13" s="5"/>
      <c r="BE13" s="286" t="s">
        <v>3</v>
      </c>
      <c r="BF13" s="252"/>
      <c r="BG13" s="252">
        <v>4</v>
      </c>
      <c r="BH13" s="253"/>
      <c r="BI13" s="5"/>
      <c r="BJ13" s="5"/>
      <c r="BK13" s="5"/>
      <c r="BL13" s="5"/>
      <c r="BM13" s="5"/>
      <c r="ED13" s="173">
        <v>1747940780</v>
      </c>
      <c r="EE13" s="174">
        <v>614471180</v>
      </c>
      <c r="EF13" s="174">
        <v>881437000</v>
      </c>
      <c r="EG13" s="174">
        <v>4983386766</v>
      </c>
      <c r="EH13" s="174">
        <v>300436320</v>
      </c>
      <c r="EI13" s="174">
        <v>401749640</v>
      </c>
      <c r="EJ13" s="174">
        <v>495211755</v>
      </c>
      <c r="EK13" s="174">
        <v>225396816</v>
      </c>
      <c r="EL13" s="174">
        <v>1073639160</v>
      </c>
      <c r="EM13" s="174">
        <v>1309315200</v>
      </c>
      <c r="EN13" s="175">
        <v>89631991</v>
      </c>
    </row>
    <row r="14" spans="55:65" ht="17.25" thickBot="1">
      <c r="BC14" s="5"/>
      <c r="BD14" s="5"/>
      <c r="BE14" s="287" t="s">
        <v>4</v>
      </c>
      <c r="BF14" s="284"/>
      <c r="BG14" s="284">
        <v>5</v>
      </c>
      <c r="BH14" s="285"/>
      <c r="BI14" s="5"/>
      <c r="BJ14" s="5"/>
      <c r="BK14" s="5"/>
      <c r="BL14" s="5"/>
      <c r="BM14" s="5"/>
    </row>
    <row r="15" spans="55:65" ht="17.25" thickBot="1">
      <c r="BC15" s="5"/>
      <c r="BD15" s="5"/>
      <c r="BE15" s="176"/>
      <c r="BF15" s="176"/>
      <c r="BG15" s="176"/>
      <c r="BH15" s="176"/>
      <c r="BI15" s="5"/>
      <c r="BJ15" s="5"/>
      <c r="BK15" s="5"/>
      <c r="BL15" s="5"/>
      <c r="BM15" s="5"/>
    </row>
    <row r="16" spans="1:175" ht="12.75">
      <c r="A16" s="218"/>
      <c r="B16" s="218"/>
      <c r="C16" s="218"/>
      <c r="D16" s="218"/>
      <c r="E16" s="218"/>
      <c r="F16" s="218"/>
      <c r="G16" s="212" t="s">
        <v>5</v>
      </c>
      <c r="H16" s="213"/>
      <c r="I16" s="213"/>
      <c r="J16" s="213"/>
      <c r="K16" s="213"/>
      <c r="L16" s="213"/>
      <c r="M16" s="213"/>
      <c r="N16" s="213"/>
      <c r="O16" s="213"/>
      <c r="P16" s="213"/>
      <c r="Q16" s="214"/>
      <c r="R16" s="15"/>
      <c r="S16" s="212" t="s">
        <v>6</v>
      </c>
      <c r="T16" s="213"/>
      <c r="U16" s="213"/>
      <c r="V16" s="213"/>
      <c r="W16" s="213"/>
      <c r="X16" s="213"/>
      <c r="Y16" s="213"/>
      <c r="Z16" s="213"/>
      <c r="AA16" s="213"/>
      <c r="AB16" s="213"/>
      <c r="AC16" s="214"/>
      <c r="AD16" s="15"/>
      <c r="AE16" s="212" t="s">
        <v>7</v>
      </c>
      <c r="AF16" s="213"/>
      <c r="AG16" s="213"/>
      <c r="AH16" s="213"/>
      <c r="AI16" s="213"/>
      <c r="AJ16" s="213"/>
      <c r="AK16" s="213"/>
      <c r="AL16" s="213"/>
      <c r="AM16" s="213"/>
      <c r="AN16" s="213"/>
      <c r="AO16" s="214"/>
      <c r="AP16" s="15"/>
      <c r="AQ16" s="212" t="s">
        <v>8</v>
      </c>
      <c r="AR16" s="213"/>
      <c r="AS16" s="213"/>
      <c r="AT16" s="213"/>
      <c r="AU16" s="213"/>
      <c r="AV16" s="213"/>
      <c r="AW16" s="213"/>
      <c r="AX16" s="213"/>
      <c r="AY16" s="213"/>
      <c r="AZ16" s="213"/>
      <c r="BA16" s="214"/>
      <c r="BB16" s="15"/>
      <c r="BC16" s="219" t="s">
        <v>67</v>
      </c>
      <c r="BD16" s="220"/>
      <c r="BE16" s="220"/>
      <c r="BF16" s="220"/>
      <c r="BG16" s="220"/>
      <c r="BH16" s="220"/>
      <c r="BI16" s="220"/>
      <c r="BJ16" s="220"/>
      <c r="BK16" s="220"/>
      <c r="BL16" s="220"/>
      <c r="BM16" s="221"/>
      <c r="BN16" s="16"/>
      <c r="BT16" s="225" t="s">
        <v>9</v>
      </c>
      <c r="BU16" s="226"/>
      <c r="BV16" s="226"/>
      <c r="BW16" s="226"/>
      <c r="BX16" s="226"/>
      <c r="BY16" s="226"/>
      <c r="BZ16" s="226"/>
      <c r="CA16" s="226"/>
      <c r="CB16" s="226"/>
      <c r="CC16" s="226"/>
      <c r="CD16" s="227"/>
      <c r="CF16" s="231" t="s">
        <v>10</v>
      </c>
      <c r="CG16" s="232"/>
      <c r="CH16" s="232"/>
      <c r="CI16" s="232"/>
      <c r="CJ16" s="232"/>
      <c r="CK16" s="232"/>
      <c r="CL16" s="232"/>
      <c r="CM16" s="232"/>
      <c r="CN16" s="232"/>
      <c r="CO16" s="232"/>
      <c r="CP16" s="233"/>
      <c r="CQ16" s="237" t="s">
        <v>68</v>
      </c>
      <c r="CR16" s="17"/>
      <c r="CS16" s="240" t="s">
        <v>11</v>
      </c>
      <c r="CT16" s="241"/>
      <c r="CU16" s="241"/>
      <c r="CV16" s="241"/>
      <c r="CW16" s="241"/>
      <c r="CX16" s="241"/>
      <c r="CY16" s="241"/>
      <c r="CZ16" s="241"/>
      <c r="DA16" s="241"/>
      <c r="DB16" s="241"/>
      <c r="DC16" s="242"/>
      <c r="DE16" s="246" t="s">
        <v>12</v>
      </c>
      <c r="DF16" s="247"/>
      <c r="DG16" s="247"/>
      <c r="DH16" s="247"/>
      <c r="DI16" s="247"/>
      <c r="DJ16" s="247"/>
      <c r="DK16" s="247"/>
      <c r="DL16" s="247"/>
      <c r="DM16" s="247"/>
      <c r="DN16" s="247"/>
      <c r="DO16" s="248"/>
      <c r="DP16" s="272" t="s">
        <v>13</v>
      </c>
      <c r="DR16" s="274" t="s">
        <v>69</v>
      </c>
      <c r="DS16" s="275"/>
      <c r="DT16" s="275"/>
      <c r="DU16" s="275"/>
      <c r="DV16" s="275"/>
      <c r="DW16" s="275"/>
      <c r="DX16" s="275"/>
      <c r="DY16" s="275"/>
      <c r="DZ16" s="275"/>
      <c r="EA16" s="275"/>
      <c r="EB16" s="276"/>
      <c r="ED16" s="266" t="s">
        <v>70</v>
      </c>
      <c r="EE16" s="267"/>
      <c r="EF16" s="267"/>
      <c r="EG16" s="267"/>
      <c r="EH16" s="267"/>
      <c r="EI16" s="267"/>
      <c r="EJ16" s="267"/>
      <c r="EK16" s="267"/>
      <c r="EL16" s="267"/>
      <c r="EM16" s="267"/>
      <c r="EN16" s="268"/>
      <c r="EO16" s="254" t="s">
        <v>13</v>
      </c>
      <c r="EQ16" s="274" t="s">
        <v>71</v>
      </c>
      <c r="ER16" s="275"/>
      <c r="ES16" s="275"/>
      <c r="ET16" s="275"/>
      <c r="EU16" s="275"/>
      <c r="EV16" s="275"/>
      <c r="EW16" s="275"/>
      <c r="EX16" s="275"/>
      <c r="EY16" s="275"/>
      <c r="EZ16" s="275"/>
      <c r="FA16" s="276"/>
      <c r="FC16" s="256" t="s">
        <v>14</v>
      </c>
      <c r="FD16" s="257"/>
      <c r="FE16" s="257"/>
      <c r="FF16" s="257"/>
      <c r="FG16" s="257"/>
      <c r="FH16" s="257"/>
      <c r="FI16" s="257"/>
      <c r="FJ16" s="257"/>
      <c r="FK16" s="257"/>
      <c r="FL16" s="257"/>
      <c r="FM16" s="258"/>
      <c r="FN16" s="254" t="s">
        <v>13</v>
      </c>
      <c r="FP16" s="262" t="s">
        <v>15</v>
      </c>
      <c r="FQ16" s="264" t="s">
        <v>16</v>
      </c>
      <c r="FS16" s="254" t="s">
        <v>17</v>
      </c>
    </row>
    <row r="17" spans="7:175" ht="17.25" customHeight="1" thickBot="1">
      <c r="G17" s="215"/>
      <c r="H17" s="216"/>
      <c r="I17" s="216"/>
      <c r="J17" s="216"/>
      <c r="K17" s="216"/>
      <c r="L17" s="216"/>
      <c r="M17" s="216"/>
      <c r="N17" s="216"/>
      <c r="O17" s="216"/>
      <c r="P17" s="216"/>
      <c r="Q17" s="217"/>
      <c r="S17" s="215"/>
      <c r="T17" s="216"/>
      <c r="U17" s="216"/>
      <c r="V17" s="216"/>
      <c r="W17" s="216"/>
      <c r="X17" s="216"/>
      <c r="Y17" s="216"/>
      <c r="Z17" s="216"/>
      <c r="AA17" s="216"/>
      <c r="AB17" s="216"/>
      <c r="AC17" s="217"/>
      <c r="AE17" s="215"/>
      <c r="AF17" s="216"/>
      <c r="AG17" s="216"/>
      <c r="AH17" s="216"/>
      <c r="AI17" s="216"/>
      <c r="AJ17" s="216"/>
      <c r="AK17" s="216"/>
      <c r="AL17" s="216"/>
      <c r="AM17" s="216"/>
      <c r="AN17" s="216"/>
      <c r="AO17" s="217"/>
      <c r="AQ17" s="215"/>
      <c r="AR17" s="216"/>
      <c r="AS17" s="216"/>
      <c r="AT17" s="216"/>
      <c r="AU17" s="216"/>
      <c r="AV17" s="216"/>
      <c r="AW17" s="216"/>
      <c r="AX17" s="216"/>
      <c r="AY17" s="216"/>
      <c r="AZ17" s="216"/>
      <c r="BA17" s="217"/>
      <c r="BC17" s="222"/>
      <c r="BD17" s="223"/>
      <c r="BE17" s="223"/>
      <c r="BF17" s="223"/>
      <c r="BG17" s="223"/>
      <c r="BH17" s="223"/>
      <c r="BI17" s="223"/>
      <c r="BJ17" s="223"/>
      <c r="BK17" s="223"/>
      <c r="BL17" s="223"/>
      <c r="BM17" s="224"/>
      <c r="BN17" s="18"/>
      <c r="BT17" s="228"/>
      <c r="BU17" s="229"/>
      <c r="BV17" s="229"/>
      <c r="BW17" s="229"/>
      <c r="BX17" s="229"/>
      <c r="BY17" s="229"/>
      <c r="BZ17" s="229"/>
      <c r="CA17" s="229"/>
      <c r="CB17" s="229"/>
      <c r="CC17" s="229"/>
      <c r="CD17" s="230"/>
      <c r="CE17" s="19"/>
      <c r="CF17" s="234"/>
      <c r="CG17" s="235"/>
      <c r="CH17" s="235"/>
      <c r="CI17" s="235"/>
      <c r="CJ17" s="235"/>
      <c r="CK17" s="235"/>
      <c r="CL17" s="235"/>
      <c r="CM17" s="235"/>
      <c r="CN17" s="235"/>
      <c r="CO17" s="235"/>
      <c r="CP17" s="236"/>
      <c r="CQ17" s="238"/>
      <c r="CR17" s="17"/>
      <c r="CS17" s="243"/>
      <c r="CT17" s="244"/>
      <c r="CU17" s="244"/>
      <c r="CV17" s="244"/>
      <c r="CW17" s="244"/>
      <c r="CX17" s="244"/>
      <c r="CY17" s="244"/>
      <c r="CZ17" s="244"/>
      <c r="DA17" s="244"/>
      <c r="DB17" s="244"/>
      <c r="DC17" s="245"/>
      <c r="DD17" s="19"/>
      <c r="DE17" s="249"/>
      <c r="DF17" s="250"/>
      <c r="DG17" s="250"/>
      <c r="DH17" s="250"/>
      <c r="DI17" s="250"/>
      <c r="DJ17" s="250"/>
      <c r="DK17" s="250"/>
      <c r="DL17" s="250"/>
      <c r="DM17" s="250"/>
      <c r="DN17" s="250"/>
      <c r="DO17" s="251"/>
      <c r="DP17" s="273"/>
      <c r="DR17" s="277"/>
      <c r="DS17" s="278"/>
      <c r="DT17" s="278"/>
      <c r="DU17" s="278"/>
      <c r="DV17" s="278"/>
      <c r="DW17" s="278"/>
      <c r="DX17" s="278"/>
      <c r="DY17" s="278"/>
      <c r="DZ17" s="278"/>
      <c r="EA17" s="278"/>
      <c r="EB17" s="279"/>
      <c r="ED17" s="269"/>
      <c r="EE17" s="270"/>
      <c r="EF17" s="270"/>
      <c r="EG17" s="270"/>
      <c r="EH17" s="270"/>
      <c r="EI17" s="270"/>
      <c r="EJ17" s="270"/>
      <c r="EK17" s="270"/>
      <c r="EL17" s="270"/>
      <c r="EM17" s="270"/>
      <c r="EN17" s="271"/>
      <c r="EO17" s="255"/>
      <c r="EQ17" s="277"/>
      <c r="ER17" s="278"/>
      <c r="ES17" s="278"/>
      <c r="ET17" s="278"/>
      <c r="EU17" s="278"/>
      <c r="EV17" s="278"/>
      <c r="EW17" s="278"/>
      <c r="EX17" s="278"/>
      <c r="EY17" s="278"/>
      <c r="EZ17" s="278"/>
      <c r="FA17" s="279"/>
      <c r="FC17" s="259"/>
      <c r="FD17" s="260"/>
      <c r="FE17" s="260"/>
      <c r="FF17" s="260"/>
      <c r="FG17" s="260"/>
      <c r="FH17" s="260"/>
      <c r="FI17" s="260"/>
      <c r="FJ17" s="260"/>
      <c r="FK17" s="260"/>
      <c r="FL17" s="260"/>
      <c r="FM17" s="261"/>
      <c r="FN17" s="255"/>
      <c r="FP17" s="263"/>
      <c r="FQ17" s="265"/>
      <c r="FS17" s="255"/>
    </row>
    <row r="18" spans="1:175" ht="63.75" customHeight="1" thickBot="1">
      <c r="A18" s="20" t="s">
        <v>18</v>
      </c>
      <c r="B18" s="21" t="s">
        <v>19</v>
      </c>
      <c r="C18" s="21" t="s">
        <v>20</v>
      </c>
      <c r="D18" s="205" t="s">
        <v>21</v>
      </c>
      <c r="E18" s="205" t="s">
        <v>22</v>
      </c>
      <c r="F18" s="206" t="s">
        <v>23</v>
      </c>
      <c r="G18" s="202" t="s">
        <v>24</v>
      </c>
      <c r="H18" s="22" t="s">
        <v>25</v>
      </c>
      <c r="I18" s="23" t="s">
        <v>26</v>
      </c>
      <c r="J18" s="23" t="s">
        <v>27</v>
      </c>
      <c r="K18" s="23" t="s">
        <v>28</v>
      </c>
      <c r="L18" s="23" t="s">
        <v>29</v>
      </c>
      <c r="M18" s="23" t="s">
        <v>30</v>
      </c>
      <c r="N18" s="23" t="s">
        <v>31</v>
      </c>
      <c r="O18" s="23" t="s">
        <v>32</v>
      </c>
      <c r="P18" s="23" t="s">
        <v>33</v>
      </c>
      <c r="Q18" s="24" t="s">
        <v>34</v>
      </c>
      <c r="R18" s="25"/>
      <c r="S18" s="26" t="s">
        <v>24</v>
      </c>
      <c r="T18" s="27" t="s">
        <v>25</v>
      </c>
      <c r="U18" s="28" t="s">
        <v>26</v>
      </c>
      <c r="V18" s="28" t="s">
        <v>65</v>
      </c>
      <c r="W18" s="28" t="s">
        <v>28</v>
      </c>
      <c r="X18" s="28" t="s">
        <v>29</v>
      </c>
      <c r="Y18" s="28" t="s">
        <v>30</v>
      </c>
      <c r="Z18" s="28" t="s">
        <v>31</v>
      </c>
      <c r="AA18" s="28" t="s">
        <v>32</v>
      </c>
      <c r="AB18" s="28" t="s">
        <v>33</v>
      </c>
      <c r="AC18" s="29" t="s">
        <v>34</v>
      </c>
      <c r="AD18" s="25"/>
      <c r="AE18" s="30" t="s">
        <v>24</v>
      </c>
      <c r="AF18" s="31" t="s">
        <v>25</v>
      </c>
      <c r="AG18" s="32" t="s">
        <v>26</v>
      </c>
      <c r="AH18" s="32" t="s">
        <v>27</v>
      </c>
      <c r="AI18" s="32" t="s">
        <v>28</v>
      </c>
      <c r="AJ18" s="32" t="s">
        <v>29</v>
      </c>
      <c r="AK18" s="32" t="s">
        <v>30</v>
      </c>
      <c r="AL18" s="32" t="s">
        <v>31</v>
      </c>
      <c r="AM18" s="32" t="s">
        <v>32</v>
      </c>
      <c r="AN18" s="32" t="s">
        <v>33</v>
      </c>
      <c r="AO18" s="33" t="s">
        <v>34</v>
      </c>
      <c r="AP18" s="25"/>
      <c r="AQ18" s="34" t="s">
        <v>24</v>
      </c>
      <c r="AR18" s="35" t="s">
        <v>25</v>
      </c>
      <c r="AS18" s="36" t="s">
        <v>26</v>
      </c>
      <c r="AT18" s="36" t="s">
        <v>27</v>
      </c>
      <c r="AU18" s="36" t="s">
        <v>28</v>
      </c>
      <c r="AV18" s="36" t="s">
        <v>29</v>
      </c>
      <c r="AW18" s="36" t="s">
        <v>30</v>
      </c>
      <c r="AX18" s="36" t="s">
        <v>31</v>
      </c>
      <c r="AY18" s="36" t="s">
        <v>32</v>
      </c>
      <c r="AZ18" s="36" t="s">
        <v>33</v>
      </c>
      <c r="BA18" s="37" t="s">
        <v>34</v>
      </c>
      <c r="BB18" s="25"/>
      <c r="BC18" s="177" t="s">
        <v>24</v>
      </c>
      <c r="BD18" s="178" t="s">
        <v>25</v>
      </c>
      <c r="BE18" s="179" t="s">
        <v>26</v>
      </c>
      <c r="BF18" s="179" t="s">
        <v>27</v>
      </c>
      <c r="BG18" s="179" t="s">
        <v>28</v>
      </c>
      <c r="BH18" s="179" t="s">
        <v>29</v>
      </c>
      <c r="BI18" s="179" t="s">
        <v>30</v>
      </c>
      <c r="BJ18" s="179" t="s">
        <v>31</v>
      </c>
      <c r="BK18" s="179" t="s">
        <v>32</v>
      </c>
      <c r="BL18" s="179" t="s">
        <v>33</v>
      </c>
      <c r="BM18" s="180" t="s">
        <v>34</v>
      </c>
      <c r="BN18" s="38" t="s">
        <v>35</v>
      </c>
      <c r="BO18" s="39" t="s">
        <v>36</v>
      </c>
      <c r="BP18" s="39" t="s">
        <v>37</v>
      </c>
      <c r="BQ18" s="39" t="s">
        <v>38</v>
      </c>
      <c r="BR18" s="40" t="s">
        <v>39</v>
      </c>
      <c r="BS18" s="41"/>
      <c r="BT18" s="42" t="s">
        <v>24</v>
      </c>
      <c r="BU18" s="43" t="s">
        <v>25</v>
      </c>
      <c r="BV18" s="44" t="s">
        <v>26</v>
      </c>
      <c r="BW18" s="44" t="s">
        <v>27</v>
      </c>
      <c r="BX18" s="44" t="s">
        <v>28</v>
      </c>
      <c r="BY18" s="44" t="s">
        <v>29</v>
      </c>
      <c r="BZ18" s="44" t="s">
        <v>30</v>
      </c>
      <c r="CA18" s="44" t="s">
        <v>31</v>
      </c>
      <c r="CB18" s="44" t="s">
        <v>32</v>
      </c>
      <c r="CC18" s="44" t="s">
        <v>33</v>
      </c>
      <c r="CD18" s="45" t="s">
        <v>34</v>
      </c>
      <c r="CE18" s="41"/>
      <c r="CF18" s="46" t="s">
        <v>24</v>
      </c>
      <c r="CG18" s="47" t="s">
        <v>25</v>
      </c>
      <c r="CH18" s="48" t="s">
        <v>26</v>
      </c>
      <c r="CI18" s="48" t="s">
        <v>27</v>
      </c>
      <c r="CJ18" s="48" t="s">
        <v>28</v>
      </c>
      <c r="CK18" s="48" t="s">
        <v>29</v>
      </c>
      <c r="CL18" s="48" t="s">
        <v>30</v>
      </c>
      <c r="CM18" s="48" t="s">
        <v>31</v>
      </c>
      <c r="CN18" s="48" t="s">
        <v>32</v>
      </c>
      <c r="CO18" s="48" t="s">
        <v>33</v>
      </c>
      <c r="CP18" s="49" t="s">
        <v>34</v>
      </c>
      <c r="CQ18" s="239"/>
      <c r="CR18" s="50"/>
      <c r="CS18" s="51" t="s">
        <v>24</v>
      </c>
      <c r="CT18" s="52" t="s">
        <v>25</v>
      </c>
      <c r="CU18" s="53" t="s">
        <v>26</v>
      </c>
      <c r="CV18" s="53" t="s">
        <v>27</v>
      </c>
      <c r="CW18" s="53" t="s">
        <v>28</v>
      </c>
      <c r="CX18" s="53" t="s">
        <v>29</v>
      </c>
      <c r="CY18" s="53" t="s">
        <v>30</v>
      </c>
      <c r="CZ18" s="53" t="s">
        <v>31</v>
      </c>
      <c r="DA18" s="53" t="s">
        <v>32</v>
      </c>
      <c r="DB18" s="53" t="s">
        <v>33</v>
      </c>
      <c r="DC18" s="54" t="s">
        <v>34</v>
      </c>
      <c r="DD18" s="41"/>
      <c r="DE18" s="195" t="s">
        <v>24</v>
      </c>
      <c r="DF18" s="196" t="s">
        <v>25</v>
      </c>
      <c r="DG18" s="197" t="s">
        <v>26</v>
      </c>
      <c r="DH18" s="197" t="s">
        <v>27</v>
      </c>
      <c r="DI18" s="197" t="s">
        <v>28</v>
      </c>
      <c r="DJ18" s="197" t="s">
        <v>29</v>
      </c>
      <c r="DK18" s="197" t="s">
        <v>30</v>
      </c>
      <c r="DL18" s="197" t="s">
        <v>31</v>
      </c>
      <c r="DM18" s="197" t="s">
        <v>32</v>
      </c>
      <c r="DN18" s="197" t="s">
        <v>33</v>
      </c>
      <c r="DO18" s="198" t="s">
        <v>34</v>
      </c>
      <c r="DP18" s="273"/>
      <c r="DR18" s="59" t="s">
        <v>24</v>
      </c>
      <c r="DS18" s="60" t="s">
        <v>25</v>
      </c>
      <c r="DT18" s="61" t="s">
        <v>26</v>
      </c>
      <c r="DU18" s="61" t="s">
        <v>27</v>
      </c>
      <c r="DV18" s="61" t="s">
        <v>28</v>
      </c>
      <c r="DW18" s="61" t="s">
        <v>29</v>
      </c>
      <c r="DX18" s="61" t="s">
        <v>30</v>
      </c>
      <c r="DY18" s="61" t="s">
        <v>31</v>
      </c>
      <c r="DZ18" s="61" t="s">
        <v>32</v>
      </c>
      <c r="EA18" s="61" t="s">
        <v>33</v>
      </c>
      <c r="EB18" s="62" t="s">
        <v>34</v>
      </c>
      <c r="ED18" s="55" t="s">
        <v>24</v>
      </c>
      <c r="EE18" s="56" t="s">
        <v>25</v>
      </c>
      <c r="EF18" s="57" t="s">
        <v>26</v>
      </c>
      <c r="EG18" s="57" t="s">
        <v>27</v>
      </c>
      <c r="EH18" s="57" t="s">
        <v>28</v>
      </c>
      <c r="EI18" s="57" t="s">
        <v>29</v>
      </c>
      <c r="EJ18" s="57" t="s">
        <v>30</v>
      </c>
      <c r="EK18" s="57" t="s">
        <v>31</v>
      </c>
      <c r="EL18" s="57" t="s">
        <v>32</v>
      </c>
      <c r="EM18" s="57" t="s">
        <v>33</v>
      </c>
      <c r="EN18" s="58" t="s">
        <v>34</v>
      </c>
      <c r="EO18" s="255"/>
      <c r="EQ18" s="59" t="s">
        <v>24</v>
      </c>
      <c r="ER18" s="60" t="s">
        <v>25</v>
      </c>
      <c r="ES18" s="61" t="s">
        <v>26</v>
      </c>
      <c r="ET18" s="61" t="s">
        <v>27</v>
      </c>
      <c r="EU18" s="61" t="s">
        <v>28</v>
      </c>
      <c r="EV18" s="61" t="s">
        <v>29</v>
      </c>
      <c r="EW18" s="61" t="s">
        <v>30</v>
      </c>
      <c r="EX18" s="61" t="s">
        <v>31</v>
      </c>
      <c r="EY18" s="61" t="s">
        <v>32</v>
      </c>
      <c r="EZ18" s="61" t="s">
        <v>33</v>
      </c>
      <c r="FA18" s="62" t="s">
        <v>34</v>
      </c>
      <c r="FC18" s="63" t="s">
        <v>24</v>
      </c>
      <c r="FD18" s="64" t="s">
        <v>25</v>
      </c>
      <c r="FE18" s="65" t="s">
        <v>26</v>
      </c>
      <c r="FF18" s="65" t="s">
        <v>27</v>
      </c>
      <c r="FG18" s="65" t="s">
        <v>28</v>
      </c>
      <c r="FH18" s="65" t="s">
        <v>29</v>
      </c>
      <c r="FI18" s="65" t="s">
        <v>30</v>
      </c>
      <c r="FJ18" s="65" t="s">
        <v>31</v>
      </c>
      <c r="FK18" s="65" t="s">
        <v>32</v>
      </c>
      <c r="FL18" s="65" t="s">
        <v>33</v>
      </c>
      <c r="FM18" s="66" t="s">
        <v>34</v>
      </c>
      <c r="FN18" s="255"/>
      <c r="FP18" s="263"/>
      <c r="FQ18" s="265"/>
      <c r="FS18" s="255"/>
    </row>
    <row r="19" spans="1:175" ht="89.25" customHeight="1">
      <c r="A19" s="67">
        <v>1</v>
      </c>
      <c r="B19" s="68" t="s">
        <v>40</v>
      </c>
      <c r="C19" s="69">
        <v>22</v>
      </c>
      <c r="D19" s="70">
        <v>600000</v>
      </c>
      <c r="E19" s="70">
        <f aca="true" t="shared" si="0" ref="E19:E39">+D19*16%</f>
        <v>96000</v>
      </c>
      <c r="F19" s="207">
        <v>15312000</v>
      </c>
      <c r="G19" s="203">
        <v>15311949</v>
      </c>
      <c r="H19" s="72"/>
      <c r="I19" s="72">
        <v>14036000</v>
      </c>
      <c r="J19" s="73">
        <v>13764682.105263157</v>
      </c>
      <c r="K19" s="72">
        <v>9467920</v>
      </c>
      <c r="L19" s="73">
        <v>15056800</v>
      </c>
      <c r="M19" s="73">
        <v>14546400</v>
      </c>
      <c r="N19" s="72"/>
      <c r="O19" s="72">
        <v>15184400</v>
      </c>
      <c r="P19" s="72">
        <v>22968000</v>
      </c>
      <c r="Q19" s="74">
        <v>7145600</v>
      </c>
      <c r="S19" s="75" t="s">
        <v>41</v>
      </c>
      <c r="T19" s="76" t="s">
        <v>41</v>
      </c>
      <c r="U19" s="76" t="s">
        <v>41</v>
      </c>
      <c r="V19" s="77" t="s">
        <v>42</v>
      </c>
      <c r="W19" s="76" t="s">
        <v>41</v>
      </c>
      <c r="X19" s="76" t="s">
        <v>41</v>
      </c>
      <c r="Y19" s="76" t="s">
        <v>41</v>
      </c>
      <c r="Z19" s="77" t="s">
        <v>42</v>
      </c>
      <c r="AA19" s="76" t="s">
        <v>41</v>
      </c>
      <c r="AB19" s="77" t="s">
        <v>42</v>
      </c>
      <c r="AC19" s="78" t="s">
        <v>42</v>
      </c>
      <c r="AE19" s="79" t="s">
        <v>41</v>
      </c>
      <c r="AF19" s="80" t="s">
        <v>43</v>
      </c>
      <c r="AG19" s="81" t="s">
        <v>42</v>
      </c>
      <c r="AH19" s="81" t="s">
        <v>42</v>
      </c>
      <c r="AI19" s="81" t="s">
        <v>42</v>
      </c>
      <c r="AJ19" s="81" t="s">
        <v>41</v>
      </c>
      <c r="AK19" s="81" t="s">
        <v>41</v>
      </c>
      <c r="AL19" s="81" t="s">
        <v>43</v>
      </c>
      <c r="AM19" s="81" t="s">
        <v>41</v>
      </c>
      <c r="AN19" s="81" t="s">
        <v>42</v>
      </c>
      <c r="AO19" s="82" t="s">
        <v>42</v>
      </c>
      <c r="AQ19" s="83">
        <f aca="true" t="shared" si="1" ref="AQ19:AQ39">IF(S19="NO CUMPLE","",IF(AE19="NO CUMPLE","",IF(AE19="NC","",IF(AE19="CUMPLE",G19))))</f>
        <v>15311949</v>
      </c>
      <c r="AR19" s="84">
        <f aca="true" t="shared" si="2" ref="AR19:AR39">IF(T19="NO CUMPLE","",IF(AF19="NO CUMPLE","",IF(AF19="NC","",IF(AF19="CUMPLE",H19))))</f>
      </c>
      <c r="AS19" s="84">
        <f aca="true" t="shared" si="3" ref="AS19:AS39">IF(U19="NO CUMPLE","",IF(AG19="NO CUMPLE","",IF(AG19="NC","",IF(AG19="CUMPLE",I19))))</f>
      </c>
      <c r="AT19" s="84">
        <f aca="true" t="shared" si="4" ref="AT19:AT39">IF(V19="NO CUMPLE","",IF(AH19="NO CUMPLE","",IF(AH19="NC","",IF(AH19="CUMPLE",J19))))</f>
      </c>
      <c r="AU19" s="84">
        <f aca="true" t="shared" si="5" ref="AU19:AU39">IF(W19="NO CUMPLE","",IF(AI19="NO CUMPLE","",IF(AI19="NC","",IF(AI19="CUMPLE",K19))))</f>
      </c>
      <c r="AV19" s="84">
        <f aca="true" t="shared" si="6" ref="AV19:AV39">IF(X19="NO CUMPLE","",IF(AJ19="NO CUMPLE","",IF(AJ19="NC","",IF(AJ19="CUMPLE",L19))))</f>
        <v>15056800</v>
      </c>
      <c r="AW19" s="84">
        <f aca="true" t="shared" si="7" ref="AW19:AW39">IF(Y19="NO CUMPLE","",IF(AK19="NO CUMPLE","",IF(AK19="NC","",IF(AK19="CUMPLE",M19))))</f>
        <v>14546400</v>
      </c>
      <c r="AX19" s="84">
        <f aca="true" t="shared" si="8" ref="AX19:AX39">IF(Z19="NO CUMPLE","",IF(AL19="NO CUMPLE","",IF(AL19="NC","",IF(AL19="CUMPLE",N19))))</f>
      </c>
      <c r="AY19" s="84">
        <f aca="true" t="shared" si="9" ref="AY19:AY39">IF(AA19="NO CUMPLE","",IF(AM19="NO CUMPLE","",IF(AM19="NC","",IF(AM19="CUMPLE",O19))))</f>
        <v>15184400</v>
      </c>
      <c r="AZ19" s="84">
        <f aca="true" t="shared" si="10" ref="AZ19:AZ39">IF(AB19="NO CUMPLE","",IF(AN19="NO CUMPLE","",IF(AN19="NC","",IF(AN19="CUMPLE",P19))))</f>
      </c>
      <c r="BA19" s="85">
        <f aca="true" t="shared" si="11" ref="BA19:BA39">IF(AC19="NO CUMPLE","",IF(AO19="NO CUMPLE","",IF(AO19="NC","",IF(AO19="CUMPLE",Q19))))</f>
      </c>
      <c r="BC19" s="71">
        <f aca="true" t="shared" si="12" ref="BC19:BC39">IF(AQ19&gt;$F19,"",G19)</f>
        <v>15311949</v>
      </c>
      <c r="BD19" s="86">
        <f aca="true" t="shared" si="13" ref="BD19:BD39">IF(AR19&gt;$F19,"",H19)</f>
      </c>
      <c r="BE19" s="86">
        <f aca="true" t="shared" si="14" ref="BE19:BE39">IF(AS19&gt;$F19,"",I19)</f>
      </c>
      <c r="BF19" s="86">
        <f aca="true" t="shared" si="15" ref="BF19:BF39">IF(AT19&gt;$F19,"",J19)</f>
      </c>
      <c r="BG19" s="86">
        <f aca="true" t="shared" si="16" ref="BG19:BG39">IF(AU19&gt;$F19,"",K19)</f>
      </c>
      <c r="BH19" s="86">
        <f aca="true" t="shared" si="17" ref="BH19:BH39">IF(AV19&gt;$F19,"",L19)</f>
        <v>15056800</v>
      </c>
      <c r="BI19" s="86">
        <f aca="true" t="shared" si="18" ref="BI19:BI39">IF(AW19&gt;$F19,"",M19)</f>
        <v>14546400</v>
      </c>
      <c r="BJ19" s="86">
        <f aca="true" t="shared" si="19" ref="BJ19:BJ39">IF(AX19&gt;$F19,"",N19)</f>
      </c>
      <c r="BK19" s="86">
        <f aca="true" t="shared" si="20" ref="BK19:BK39">IF(AY19&gt;$F19,"",O19)</f>
        <v>15184400</v>
      </c>
      <c r="BL19" s="86">
        <f aca="true" t="shared" si="21" ref="BL19:BL39">IF(AZ19&gt;$F19,"",P19)</f>
      </c>
      <c r="BM19" s="87">
        <f aca="true" t="shared" si="22" ref="BM19:BM39">IF(BA19&gt;$F19,"",Q19)</f>
      </c>
      <c r="BN19" s="88">
        <f>COUNTIF(BC19:BM19,"&gt;0")</f>
        <v>4</v>
      </c>
      <c r="BO19" s="89">
        <f aca="true" t="shared" si="23" ref="BO19:BO39">IF(BN19=2,1,IF(BN19=3,2,IF(BN19=4,2,IF(BN19=5,3,IF(BN19=6,3,IF(BN19=7,4,IF(BN19=8,4,IF(BN19&gt;8,5,))))))))</f>
        <v>2</v>
      </c>
      <c r="BP19" s="90">
        <f>SUM(BC19:BM19)</f>
        <v>60099549</v>
      </c>
      <c r="BQ19" s="90">
        <f aca="true" t="shared" si="24" ref="BQ19:BQ39">+BP19+(BO19*F19)</f>
        <v>90723549</v>
      </c>
      <c r="BR19" s="91">
        <f aca="true" t="shared" si="25" ref="BR19:BR39">+BQ19/(BN19+BO19)</f>
        <v>15120591.5</v>
      </c>
      <c r="BS19" s="92"/>
      <c r="BT19" s="185">
        <f aca="true" t="shared" si="26" ref="BT19:BT39">IF(BC19="","",(BC19*100)/$BR19)</f>
        <v>101.26554242272863</v>
      </c>
      <c r="BU19" s="186">
        <f aca="true" t="shared" si="27" ref="BU19:BU39">IF(BD19="","",(BD19*100)/$BR19)</f>
      </c>
      <c r="BV19" s="186">
        <f aca="true" t="shared" si="28" ref="BV19:BV39">IF(BE19="","",(BE19*100)/$BR19)</f>
      </c>
      <c r="BW19" s="186">
        <f aca="true" t="shared" si="29" ref="BW19:BW39">IF(BF19="","",(BF19*100)/$BR19)</f>
      </c>
      <c r="BX19" s="186">
        <f aca="true" t="shared" si="30" ref="BX19:BX39">IF(BG19="","",(BG19*100)/$BR19)</f>
      </c>
      <c r="BY19" s="186">
        <f aca="true" t="shared" si="31" ref="BY19:BY39">IF(BH19="","",(BH19*100)/$BR19)</f>
        <v>99.57811504926907</v>
      </c>
      <c r="BZ19" s="186">
        <f aca="true" t="shared" si="32" ref="BZ19:BZ39">IF(BI19="","",(BI19*100)/$BR19)</f>
        <v>96.20258572556503</v>
      </c>
      <c r="CA19" s="186">
        <f aca="true" t="shared" si="33" ref="CA19:CA39">IF(BJ19="","",(BJ19*100)/$BR19)</f>
      </c>
      <c r="CB19" s="186">
        <f aca="true" t="shared" si="34" ref="CB19:CB39">IF(BK19="","",(BK19*100)/$BR19)</f>
        <v>100.42199738019508</v>
      </c>
      <c r="CC19" s="186">
        <f aca="true" t="shared" si="35" ref="CC19:CC39">IF(BL19="","",(BL19*100)/$BR19)</f>
      </c>
      <c r="CD19" s="187">
        <f aca="true" t="shared" si="36" ref="CD19:CD39">IF(BM19="","",(BM19*100)/$BR19)</f>
      </c>
      <c r="CE19" s="92"/>
      <c r="CF19" s="93">
        <f>IF(BC19="","",ABS(BC19-$BR19))</f>
        <v>191357.5</v>
      </c>
      <c r="CG19" s="94">
        <f aca="true" t="shared" si="37" ref="CG19:CG39">IF(BD19="","",ABS(BD19-$BR19))</f>
      </c>
      <c r="CH19" s="94">
        <f aca="true" t="shared" si="38" ref="CH19:CH39">IF(BE19="","",ABS(BE19-$BR19))</f>
      </c>
      <c r="CI19" s="94">
        <f aca="true" t="shared" si="39" ref="CI19:CI39">IF(BF19="","",ABS(BF19-$BR19))</f>
      </c>
      <c r="CJ19" s="94">
        <f aca="true" t="shared" si="40" ref="CJ19:CJ39">IF(BG19="","",ABS(BG19-$BR19))</f>
      </c>
      <c r="CK19" s="94">
        <f aca="true" t="shared" si="41" ref="CK19:CK39">IF(BH19="","",ABS(BH19-$BR19))</f>
        <v>63791.5</v>
      </c>
      <c r="CL19" s="94">
        <f aca="true" t="shared" si="42" ref="CL19:CL39">IF(BI19="","",ABS(BI19-$BR19))</f>
        <v>574191.5</v>
      </c>
      <c r="CM19" s="94">
        <f aca="true" t="shared" si="43" ref="CM19:CM39">IF(BJ19="","",ABS(BJ19-$BR19))</f>
      </c>
      <c r="CN19" s="94">
        <f aca="true" t="shared" si="44" ref="CN19:CN39">IF(BK19="","",ABS(BK19-$BR19))</f>
        <v>63808.5</v>
      </c>
      <c r="CO19" s="94">
        <f aca="true" t="shared" si="45" ref="CO19:CO39">IF(BL19="","",ABS(BL19-$BR19))</f>
      </c>
      <c r="CP19" s="95">
        <f aca="true" t="shared" si="46" ref="CP19:CP39">IF(BM19="","",ABS(BM19-$BR19))</f>
      </c>
      <c r="CQ19" s="96">
        <f>(BR19)*10%/70</f>
        <v>21600.845</v>
      </c>
      <c r="CR19" s="97"/>
      <c r="CS19" s="98">
        <f>IF(CF19="","",ABS(CF19/$CQ19))</f>
        <v>8.858796959100442</v>
      </c>
      <c r="CT19" s="99">
        <f aca="true" t="shared" si="47" ref="CT19:CT39">IF(CG19="","",ABS(CG19/$CQ19))</f>
      </c>
      <c r="CU19" s="99">
        <f aca="true" t="shared" si="48" ref="CU19:CU39">IF(CH19="","",ABS(CH19/$CQ19))</f>
      </c>
      <c r="CV19" s="99">
        <f aca="true" t="shared" si="49" ref="CV19:CV39">IF(CI19="","",ABS(CI19/$CQ19))</f>
      </c>
      <c r="CW19" s="99">
        <f aca="true" t="shared" si="50" ref="CW19:CW39">IF(CJ19="","",ABS(CJ19/$CQ19))</f>
      </c>
      <c r="CX19" s="99">
        <f aca="true" t="shared" si="51" ref="CX19:CX39">IF(CK19="","",ABS(CK19/$CQ19))</f>
        <v>2.953194655116501</v>
      </c>
      <c r="CY19" s="99">
        <f aca="true" t="shared" si="52" ref="CY19:CY39">IF(CL19="","",ABS(CL19/$CQ19))</f>
        <v>26.581899921044755</v>
      </c>
      <c r="CZ19" s="99">
        <f aca="true" t="shared" si="53" ref="CZ19:CZ39">IF(CM19="","",ABS(CM19/$CQ19))</f>
      </c>
      <c r="DA19" s="99">
        <f aca="true" t="shared" si="54" ref="DA19:DA39">IF(CN19="","",ABS(CN19/$CQ19))</f>
        <v>2.953981661365562</v>
      </c>
      <c r="DB19" s="99">
        <f aca="true" t="shared" si="55" ref="DB19:DB39">IF(CO19="","",ABS(CO19/$CQ19))</f>
      </c>
      <c r="DC19" s="100">
        <f aca="true" t="shared" si="56" ref="DC19:DC39">IF(CP19="","",ABS(CP19/$CQ19))</f>
      </c>
      <c r="DD19" s="101"/>
      <c r="DE19" s="199">
        <f>IF(CS19="","",IF(70-CS19&lt;0,0,IF(CS19="","",70-CS19)))</f>
        <v>61.141203040899555</v>
      </c>
      <c r="DF19" s="200">
        <f aca="true" t="shared" si="57" ref="DF19:DF39">IF(CT19="","",IF(70-CT19&lt;0,0,IF(CT19="","",70-CT19)))</f>
      </c>
      <c r="DG19" s="200">
        <f aca="true" t="shared" si="58" ref="DG19:DG39">IF(CU19="","",IF(70-CU19&lt;0,0,IF(CU19="","",70-CU19)))</f>
      </c>
      <c r="DH19" s="200">
        <f aca="true" t="shared" si="59" ref="DH19:DH39">IF(CV19="","",IF(70-CV19&lt;0,0,IF(CV19="","",70-CV19)))</f>
      </c>
      <c r="DI19" s="200">
        <f aca="true" t="shared" si="60" ref="DI19:DI39">IF(CW19="","",IF(70-CW19&lt;0,0,IF(CW19="","",70-CW19)))</f>
      </c>
      <c r="DJ19" s="200">
        <f aca="true" t="shared" si="61" ref="DJ19:DJ39">IF(CX19="","",IF(70-CX19&lt;0,0,IF(CX19="","",70-CX19)))</f>
        <v>67.0468053448835</v>
      </c>
      <c r="DK19" s="200">
        <f aca="true" t="shared" si="62" ref="DK19:DK39">IF(CY19="","",IF(70-CY19&lt;0,0,IF(CY19="","",70-CY19)))</f>
        <v>43.41810007895525</v>
      </c>
      <c r="DL19" s="200">
        <f aca="true" t="shared" si="63" ref="DL19:DL39">IF(CZ19="","",IF(70-CZ19&lt;0,0,IF(CZ19="","",70-CZ19)))</f>
      </c>
      <c r="DM19" s="200">
        <f aca="true" t="shared" si="64" ref="DM19:DM39">IF(DA19="","",IF(70-DA19&lt;0,0,IF(DA19="","",70-DA19)))</f>
        <v>67.04601833863444</v>
      </c>
      <c r="DN19" s="200">
        <f aca="true" t="shared" si="65" ref="DN19:DN39">IF(DB19="","",IF(70-DB19&lt;0,0,IF(DB19="","",70-DB19)))</f>
      </c>
      <c r="DO19" s="201">
        <f aca="true" t="shared" si="66" ref="DO19:DO39">IF(DC19="","",IF(70-DC19&lt;0,0,IF(DC19="","",70-DC19)))</f>
      </c>
      <c r="DP19" s="191">
        <f aca="true" t="shared" si="67" ref="DP19:DP39">MAX(DE19:DO19)</f>
        <v>67.0468053448835</v>
      </c>
      <c r="DR19" s="105">
        <f aca="true" t="shared" si="68" ref="DR19:DR39">IF(DE19="","",IF($DP19=DE19,70,(DE19*70/$DP19)))</f>
        <v>63.83427503887144</v>
      </c>
      <c r="DS19" s="106">
        <f aca="true" t="shared" si="69" ref="DS19:DS39">IF(DF19="","",IF($DP19=DF19,70,(DF19*70/$DP19)))</f>
      </c>
      <c r="DT19" s="106">
        <f aca="true" t="shared" si="70" ref="DT19:DT39">IF(DG19="","",IF($DP19=DG19,70,(DG19*70/$DP19)))</f>
      </c>
      <c r="DU19" s="106">
        <f aca="true" t="shared" si="71" ref="DU19:DU39">IF(DH19="","",IF($DP19=DH19,70,(DH19*70/$DP19)))</f>
      </c>
      <c r="DV19" s="106">
        <f aca="true" t="shared" si="72" ref="DV19:DV39">IF(DI19="","",IF($DP19=DI19,70,(DI19*70/$DP19)))</f>
      </c>
      <c r="DW19" s="106">
        <f aca="true" t="shared" si="73" ref="DW19:DW39">IF(DJ19="","",IF($DP19=DJ19,70,(DJ19*70/$DP19)))</f>
        <v>70</v>
      </c>
      <c r="DX19" s="106">
        <f aca="true" t="shared" si="74" ref="DX19:DX39">IF(DK19="","",IF($DP19=DK19,70,(DK19*70/$DP19)))</f>
        <v>45.33052678487986</v>
      </c>
      <c r="DY19" s="106">
        <f aca="true" t="shared" si="75" ref="DY19:DY39">IF(DL19="","",IF($DP19=DL19,70,(DL19*70/$DP19)))</f>
      </c>
      <c r="DZ19" s="106">
        <f aca="true" t="shared" si="76" ref="DZ19:DZ39">IF(DM19="","",IF($DP19=DM19,70,(DM19*70/$DP19)))</f>
        <v>69.99917832867426</v>
      </c>
      <c r="EA19" s="106">
        <f aca="true" t="shared" si="77" ref="EA19:EA39">IF(DN19="","",IF($DP19=DN19,70,(DN19*70/$DP19)))</f>
      </c>
      <c r="EB19" s="107">
        <f aca="true" t="shared" si="78" ref="EB19:EB39">IF(DO19="","",IF($DP19=DO19,70,(DO19*70/$DP19)))</f>
      </c>
      <c r="ED19" s="108">
        <f aca="true" t="shared" si="79" ref="ED19:ED39">IF(BC19="","",(ED$13))</f>
        <v>1747940780</v>
      </c>
      <c r="EE19" s="109">
        <f aca="true" t="shared" si="80" ref="EE19:EE39">IF(BD19="","",(EE$13))</f>
      </c>
      <c r="EF19" s="109">
        <f aca="true" t="shared" si="81" ref="EF19:EF39">IF(BE19="","",(EF$13))</f>
      </c>
      <c r="EG19" s="109">
        <f aca="true" t="shared" si="82" ref="EG19:EG39">IF(BF19="","",(EG$13))</f>
      </c>
      <c r="EH19" s="109">
        <f aca="true" t="shared" si="83" ref="EH19:EH39">IF(BG19="","",(EH$13))</f>
      </c>
      <c r="EI19" s="109">
        <f aca="true" t="shared" si="84" ref="EI19:EI39">IF(BH19="","",(EI$13))</f>
        <v>401749640</v>
      </c>
      <c r="EJ19" s="109">
        <f aca="true" t="shared" si="85" ref="EJ19:EJ39">IF(BI19="","",(EJ$13))</f>
        <v>495211755</v>
      </c>
      <c r="EK19" s="109">
        <f aca="true" t="shared" si="86" ref="EK19:EK39">IF(BJ19="","",(EK$13))</f>
      </c>
      <c r="EL19" s="109">
        <f aca="true" t="shared" si="87" ref="EL19:EL39">IF(BK19="","",(EL$13))</f>
        <v>1073639160</v>
      </c>
      <c r="EM19" s="109">
        <f aca="true" t="shared" si="88" ref="EM19:EM39">IF(BL19="","",(EM$13))</f>
      </c>
      <c r="EN19" s="110">
        <f aca="true" t="shared" si="89" ref="EN19:EN39">IF(BM19="","",(EN$13))</f>
      </c>
      <c r="EO19" s="111">
        <f>MAX(ED19:EN19)</f>
        <v>1747940780</v>
      </c>
      <c r="EQ19" s="105">
        <f aca="true" t="shared" si="90" ref="EQ19:EQ39">IF(ED19="","",IF($EO19=ED19,30,(ED19*30/$EO19)))</f>
        <v>30</v>
      </c>
      <c r="ER19" s="106">
        <f aca="true" t="shared" si="91" ref="ER19:ER39">IF(EE19="","",IF($EO19=EE19,30,(EE19*30/$EO19)))</f>
      </c>
      <c r="ES19" s="106">
        <f aca="true" t="shared" si="92" ref="ES19:ES39">IF(EF19="","",IF($EO19=EF19,30,(EF19*30/$EO19)))</f>
      </c>
      <c r="ET19" s="106">
        <f aca="true" t="shared" si="93" ref="ET19:ET39">IF(EG19="","",IF($EO19=EG19,30,(EG19*30/$EO19)))</f>
      </c>
      <c r="EU19" s="106">
        <f aca="true" t="shared" si="94" ref="EU19:EU39">IF(EH19="","",IF($EO19=EH19,30,(EH19*30/$EO19)))</f>
      </c>
      <c r="EV19" s="106">
        <f aca="true" t="shared" si="95" ref="EV19:EV39">IF(EI19="","",IF($EO19=EI19,30,(EI19*30/$EO19)))</f>
        <v>6.895250307049876</v>
      </c>
      <c r="EW19" s="106">
        <f aca="true" t="shared" si="96" ref="EW19:EW39">IF(EJ19="","",IF($EO19=EJ19,30,(EJ19*30/$EO19)))</f>
        <v>8.49934552702638</v>
      </c>
      <c r="EX19" s="106">
        <f aca="true" t="shared" si="97" ref="EX19:EX39">IF(EK19="","",IF($EO19=EK19,30,(EK19*30/$EO19)))</f>
      </c>
      <c r="EY19" s="106">
        <f aca="true" t="shared" si="98" ref="EY19:EY39">IF(EL19="","",IF($EO19=EL19,30,(EL19*30/$EO19)))</f>
        <v>18.426925653625403</v>
      </c>
      <c r="EZ19" s="106">
        <f aca="true" t="shared" si="99" ref="EZ19:EZ39">IF(EM19="","",IF($EO19=EM19,30,(EM19*30/$EO19)))</f>
      </c>
      <c r="FA19" s="107">
        <f aca="true" t="shared" si="100" ref="FA19:FA39">IF(EN19="","",IF($EO19=EN19,30,(EN19*30/$EO19)))</f>
      </c>
      <c r="FC19" s="112">
        <f aca="true" t="shared" si="101" ref="FC19:FC39">IF(DR19="","",DR19+EQ19)</f>
        <v>93.83427503887144</v>
      </c>
      <c r="FD19" s="113">
        <f aca="true" t="shared" si="102" ref="FD19:FD39">IF(DS19="","",DS19+ER19)</f>
      </c>
      <c r="FE19" s="113">
        <f aca="true" t="shared" si="103" ref="FE19:FE39">IF(DT19="","",DT19+ES19)</f>
      </c>
      <c r="FF19" s="113">
        <f aca="true" t="shared" si="104" ref="FF19:FF39">IF(DU19="","",DU19+ET19)</f>
      </c>
      <c r="FG19" s="113">
        <f aca="true" t="shared" si="105" ref="FG19:FG39">IF(DV19="","",DV19+EU19)</f>
      </c>
      <c r="FH19" s="113">
        <f aca="true" t="shared" si="106" ref="FH19:FH39">IF(DW19="","",DW19+EV19)</f>
        <v>76.89525030704988</v>
      </c>
      <c r="FI19" s="113">
        <f aca="true" t="shared" si="107" ref="FI19:FI39">IF(DX19="","",DX19+EW19)</f>
        <v>53.829872311906236</v>
      </c>
      <c r="FJ19" s="113">
        <f aca="true" t="shared" si="108" ref="FJ19:FJ39">IF(DY19="","",DY19+EX19)</f>
      </c>
      <c r="FK19" s="113">
        <f aca="true" t="shared" si="109" ref="FK19:FK39">IF(DZ19="","",DZ19+EY19)</f>
        <v>88.42610398229967</v>
      </c>
      <c r="FL19" s="113">
        <f aca="true" t="shared" si="110" ref="FL19:FL39">IF(EA19="","",EA19+EZ19)</f>
      </c>
      <c r="FM19" s="114">
        <f aca="true" t="shared" si="111" ref="FM19:FM39">IF(EB19="","",EB19+FA19)</f>
      </c>
      <c r="FN19" s="104">
        <f>MAX(FC19:FM19)</f>
        <v>93.83427503887144</v>
      </c>
      <c r="FP19" s="115" t="str">
        <f aca="true" t="shared" si="112" ref="FP19:FP39">IF($FN19=FC19,FC$18,IF($FN19=FD19,FD$18,IF($FN19=FE19,FE$18,IF($FN19=FG19,FG$18,IF($FN19=FF19,FF$18,"")))))</f>
        <v>MACRODIGITAL</v>
      </c>
      <c r="FQ19" s="116">
        <f aca="true" t="shared" si="113" ref="FQ19:FQ39">IF($FN19=FH19,FH$18,IF($FN19=FI19,FI$18,IF($FN19=FJ19,FJ$18,IF($FN19=FK19,FK$18,IF($FN19=FL19,FL$18,IF($FN19=FM19,FM$18,""))))))</f>
      </c>
      <c r="FS19" s="182" t="str">
        <f>CONCATENATE(FP19,FQ19)</f>
        <v>MACRODIGITAL</v>
      </c>
    </row>
    <row r="20" spans="1:175" ht="27" customHeight="1">
      <c r="A20" s="67">
        <v>2</v>
      </c>
      <c r="B20" s="68" t="s">
        <v>44</v>
      </c>
      <c r="C20" s="69">
        <v>10</v>
      </c>
      <c r="D20" s="70">
        <v>2564706</v>
      </c>
      <c r="E20" s="70">
        <f t="shared" si="0"/>
        <v>410352.96</v>
      </c>
      <c r="F20" s="207">
        <f>(E20+D20)*C20</f>
        <v>29750589.6</v>
      </c>
      <c r="G20" s="203">
        <v>29750520</v>
      </c>
      <c r="H20" s="73">
        <v>16889600</v>
      </c>
      <c r="I20" s="73"/>
      <c r="J20" s="73">
        <v>19639410.52631579</v>
      </c>
      <c r="K20" s="73">
        <v>20416000</v>
      </c>
      <c r="L20" s="73">
        <v>28501200</v>
      </c>
      <c r="M20" s="73">
        <v>27400000</v>
      </c>
      <c r="N20" s="73">
        <v>16008000</v>
      </c>
      <c r="O20" s="73">
        <v>26680000</v>
      </c>
      <c r="P20" s="73">
        <v>19140000</v>
      </c>
      <c r="Q20" s="117">
        <v>20671200</v>
      </c>
      <c r="S20" s="75" t="s">
        <v>41</v>
      </c>
      <c r="T20" s="76" t="s">
        <v>41</v>
      </c>
      <c r="U20" s="76" t="s">
        <v>41</v>
      </c>
      <c r="V20" s="77" t="s">
        <v>42</v>
      </c>
      <c r="W20" s="76" t="s">
        <v>41</v>
      </c>
      <c r="X20" s="76" t="s">
        <v>41</v>
      </c>
      <c r="Y20" s="76" t="s">
        <v>41</v>
      </c>
      <c r="Z20" s="77" t="s">
        <v>42</v>
      </c>
      <c r="AA20" s="76" t="s">
        <v>41</v>
      </c>
      <c r="AB20" s="77" t="s">
        <v>42</v>
      </c>
      <c r="AC20" s="78" t="s">
        <v>42</v>
      </c>
      <c r="AE20" s="118" t="s">
        <v>41</v>
      </c>
      <c r="AF20" s="80" t="s">
        <v>41</v>
      </c>
      <c r="AG20" s="81" t="s">
        <v>43</v>
      </c>
      <c r="AH20" s="81" t="s">
        <v>42</v>
      </c>
      <c r="AI20" s="81" t="s">
        <v>42</v>
      </c>
      <c r="AJ20" s="81" t="s">
        <v>41</v>
      </c>
      <c r="AK20" s="81" t="s">
        <v>42</v>
      </c>
      <c r="AL20" s="81" t="s">
        <v>41</v>
      </c>
      <c r="AM20" s="81" t="s">
        <v>41</v>
      </c>
      <c r="AN20" s="81" t="s">
        <v>41</v>
      </c>
      <c r="AO20" s="82" t="s">
        <v>41</v>
      </c>
      <c r="AQ20" s="83">
        <f t="shared" si="1"/>
        <v>29750520</v>
      </c>
      <c r="AR20" s="84">
        <f t="shared" si="2"/>
        <v>16889600</v>
      </c>
      <c r="AS20" s="84">
        <f t="shared" si="3"/>
      </c>
      <c r="AT20" s="84">
        <f t="shared" si="4"/>
      </c>
      <c r="AU20" s="84">
        <f t="shared" si="5"/>
      </c>
      <c r="AV20" s="84">
        <f t="shared" si="6"/>
        <v>28501200</v>
      </c>
      <c r="AW20" s="84">
        <f t="shared" si="7"/>
      </c>
      <c r="AX20" s="84">
        <f t="shared" si="8"/>
      </c>
      <c r="AY20" s="84">
        <f t="shared" si="9"/>
        <v>26680000</v>
      </c>
      <c r="AZ20" s="84">
        <f t="shared" si="10"/>
      </c>
      <c r="BA20" s="85">
        <f t="shared" si="11"/>
      </c>
      <c r="BC20" s="71">
        <f t="shared" si="12"/>
        <v>29750520</v>
      </c>
      <c r="BD20" s="86">
        <f t="shared" si="13"/>
        <v>16889600</v>
      </c>
      <c r="BE20" s="86">
        <f t="shared" si="14"/>
      </c>
      <c r="BF20" s="86">
        <f t="shared" si="15"/>
      </c>
      <c r="BG20" s="86">
        <f t="shared" si="16"/>
      </c>
      <c r="BH20" s="86">
        <f t="shared" si="17"/>
        <v>28501200</v>
      </c>
      <c r="BI20" s="86">
        <f t="shared" si="18"/>
      </c>
      <c r="BJ20" s="86">
        <f t="shared" si="19"/>
      </c>
      <c r="BK20" s="86">
        <f t="shared" si="20"/>
        <v>26680000</v>
      </c>
      <c r="BL20" s="86">
        <f t="shared" si="21"/>
      </c>
      <c r="BM20" s="87">
        <f t="shared" si="22"/>
      </c>
      <c r="BN20" s="88">
        <f aca="true" t="shared" si="114" ref="BN20:BN39">COUNTIF(BC20:BM20,"&gt;0")</f>
        <v>4</v>
      </c>
      <c r="BO20" s="89">
        <f t="shared" si="23"/>
        <v>2</v>
      </c>
      <c r="BP20" s="90">
        <f aca="true" t="shared" si="115" ref="BP20:BP39">SUM(BC20:BM20)</f>
        <v>101821320</v>
      </c>
      <c r="BQ20" s="90">
        <f t="shared" si="24"/>
        <v>161322499.2</v>
      </c>
      <c r="BR20" s="91">
        <f t="shared" si="25"/>
        <v>26887083.2</v>
      </c>
      <c r="BS20" s="92"/>
      <c r="BT20" s="185">
        <f t="shared" si="26"/>
        <v>110.64986030169312</v>
      </c>
      <c r="BU20" s="186">
        <f t="shared" si="27"/>
        <v>62.81678036388864</v>
      </c>
      <c r="BV20" s="186">
        <f t="shared" si="28"/>
      </c>
      <c r="BW20" s="186">
        <f t="shared" si="29"/>
      </c>
      <c r="BX20" s="186">
        <f t="shared" si="30"/>
      </c>
      <c r="BY20" s="186">
        <f t="shared" si="31"/>
        <v>106.00331686406207</v>
      </c>
      <c r="BZ20" s="186">
        <f t="shared" si="32"/>
      </c>
      <c r="CA20" s="186">
        <f t="shared" si="33"/>
      </c>
      <c r="CB20" s="186">
        <f t="shared" si="34"/>
        <v>99.22980414625265</v>
      </c>
      <c r="CC20" s="186">
        <f t="shared" si="35"/>
      </c>
      <c r="CD20" s="187">
        <f t="shared" si="36"/>
      </c>
      <c r="CE20" s="92"/>
      <c r="CF20" s="93">
        <f aca="true" t="shared" si="116" ref="CF20:CF39">IF(BC20="","",ABS(BC20-$BR20))</f>
        <v>2863436.8000000007</v>
      </c>
      <c r="CG20" s="94">
        <f t="shared" si="37"/>
        <v>9997483.2</v>
      </c>
      <c r="CH20" s="94">
        <f t="shared" si="38"/>
      </c>
      <c r="CI20" s="94">
        <f t="shared" si="39"/>
      </c>
      <c r="CJ20" s="94">
        <f t="shared" si="40"/>
      </c>
      <c r="CK20" s="94">
        <f t="shared" si="41"/>
        <v>1614116.8000000007</v>
      </c>
      <c r="CL20" s="94">
        <f t="shared" si="42"/>
      </c>
      <c r="CM20" s="94">
        <f t="shared" si="43"/>
      </c>
      <c r="CN20" s="94">
        <f t="shared" si="44"/>
        <v>207083.19999999925</v>
      </c>
      <c r="CO20" s="94">
        <f t="shared" si="45"/>
      </c>
      <c r="CP20" s="95">
        <f t="shared" si="46"/>
      </c>
      <c r="CQ20" s="96">
        <f aca="true" t="shared" si="117" ref="CQ20:CQ39">(BR20)*10%/70</f>
        <v>38410.118857142865</v>
      </c>
      <c r="CR20" s="97"/>
      <c r="CS20" s="98">
        <f aca="true" t="shared" si="118" ref="CS20:CS39">IF(CF20="","",ABS(CF20/$CQ20))</f>
        <v>74.54902211185184</v>
      </c>
      <c r="CT20" s="99">
        <f t="shared" si="47"/>
        <v>260.2825374527795</v>
      </c>
      <c r="CU20" s="99">
        <f t="shared" si="48"/>
      </c>
      <c r="CV20" s="99">
        <f t="shared" si="49"/>
      </c>
      <c r="CW20" s="99">
        <f t="shared" si="50"/>
      </c>
      <c r="CX20" s="99">
        <f t="shared" si="51"/>
        <v>42.02321804843451</v>
      </c>
      <c r="CY20" s="99">
        <f t="shared" si="52"/>
      </c>
      <c r="CZ20" s="99">
        <f t="shared" si="53"/>
      </c>
      <c r="DA20" s="99">
        <f t="shared" si="54"/>
        <v>5.391370976231421</v>
      </c>
      <c r="DB20" s="99">
        <f t="shared" si="55"/>
      </c>
      <c r="DC20" s="100">
        <f t="shared" si="56"/>
      </c>
      <c r="DD20" s="101"/>
      <c r="DE20" s="102">
        <f>IF(CS20="","",IF(70-CS20&lt;0,0,IF(CS20="","",70-CS20)))</f>
        <v>0</v>
      </c>
      <c r="DF20" s="103">
        <f t="shared" si="57"/>
        <v>0</v>
      </c>
      <c r="DG20" s="103">
        <f t="shared" si="58"/>
      </c>
      <c r="DH20" s="103">
        <f t="shared" si="59"/>
      </c>
      <c r="DI20" s="103">
        <f t="shared" si="60"/>
      </c>
      <c r="DJ20" s="103">
        <f t="shared" si="61"/>
        <v>27.976781951565492</v>
      </c>
      <c r="DK20" s="103">
        <f t="shared" si="62"/>
      </c>
      <c r="DL20" s="103">
        <f t="shared" si="63"/>
      </c>
      <c r="DM20" s="103">
        <f t="shared" si="64"/>
        <v>64.60862902376857</v>
      </c>
      <c r="DN20" s="103">
        <f t="shared" si="65"/>
      </c>
      <c r="DO20" s="193">
        <f t="shared" si="66"/>
      </c>
      <c r="DP20" s="191">
        <f t="shared" si="67"/>
        <v>64.60862902376857</v>
      </c>
      <c r="DR20" s="105">
        <f t="shared" si="68"/>
        <v>0</v>
      </c>
      <c r="DS20" s="106">
        <f t="shared" si="69"/>
        <v>0</v>
      </c>
      <c r="DT20" s="106">
        <f t="shared" si="70"/>
      </c>
      <c r="DU20" s="106">
        <f t="shared" si="71"/>
      </c>
      <c r="DV20" s="106">
        <f t="shared" si="72"/>
      </c>
      <c r="DW20" s="106">
        <f t="shared" si="73"/>
        <v>30.311349524057025</v>
      </c>
      <c r="DX20" s="106">
        <f t="shared" si="74"/>
      </c>
      <c r="DY20" s="106">
        <f t="shared" si="75"/>
      </c>
      <c r="DZ20" s="106">
        <f t="shared" si="76"/>
        <v>70</v>
      </c>
      <c r="EA20" s="106">
        <f t="shared" si="77"/>
      </c>
      <c r="EB20" s="107">
        <f t="shared" si="78"/>
      </c>
      <c r="ED20" s="108">
        <f t="shared" si="79"/>
        <v>1747940780</v>
      </c>
      <c r="EE20" s="109">
        <f t="shared" si="80"/>
        <v>614471180</v>
      </c>
      <c r="EF20" s="109">
        <f t="shared" si="81"/>
      </c>
      <c r="EG20" s="109">
        <f t="shared" si="82"/>
      </c>
      <c r="EH20" s="109">
        <f t="shared" si="83"/>
      </c>
      <c r="EI20" s="109">
        <f t="shared" si="84"/>
        <v>401749640</v>
      </c>
      <c r="EJ20" s="109">
        <f t="shared" si="85"/>
      </c>
      <c r="EK20" s="109">
        <f t="shared" si="86"/>
      </c>
      <c r="EL20" s="109">
        <f t="shared" si="87"/>
        <v>1073639160</v>
      </c>
      <c r="EM20" s="109">
        <f t="shared" si="88"/>
      </c>
      <c r="EN20" s="110">
        <f t="shared" si="89"/>
      </c>
      <c r="EO20" s="111">
        <f>MAX(ED20:EN20)</f>
        <v>1747940780</v>
      </c>
      <c r="EQ20" s="105">
        <f t="shared" si="90"/>
        <v>30</v>
      </c>
      <c r="ER20" s="106">
        <f t="shared" si="91"/>
        <v>10.546201342130137</v>
      </c>
      <c r="ES20" s="106">
        <f t="shared" si="92"/>
      </c>
      <c r="ET20" s="106">
        <f t="shared" si="93"/>
      </c>
      <c r="EU20" s="106">
        <f t="shared" si="94"/>
      </c>
      <c r="EV20" s="106">
        <f t="shared" si="95"/>
        <v>6.895250307049876</v>
      </c>
      <c r="EW20" s="106">
        <f t="shared" si="96"/>
      </c>
      <c r="EX20" s="106">
        <f t="shared" si="97"/>
      </c>
      <c r="EY20" s="106">
        <f t="shared" si="98"/>
        <v>18.426925653625403</v>
      </c>
      <c r="EZ20" s="106">
        <f t="shared" si="99"/>
      </c>
      <c r="FA20" s="107">
        <f t="shared" si="100"/>
      </c>
      <c r="FC20" s="112">
        <f t="shared" si="101"/>
        <v>30</v>
      </c>
      <c r="FD20" s="113">
        <f t="shared" si="102"/>
        <v>10.546201342130137</v>
      </c>
      <c r="FE20" s="113">
        <f t="shared" si="103"/>
      </c>
      <c r="FF20" s="113">
        <f t="shared" si="104"/>
      </c>
      <c r="FG20" s="113">
        <f t="shared" si="105"/>
      </c>
      <c r="FH20" s="113">
        <f t="shared" si="106"/>
        <v>37.2065998311069</v>
      </c>
      <c r="FI20" s="113">
        <f t="shared" si="107"/>
      </c>
      <c r="FJ20" s="113">
        <f t="shared" si="108"/>
      </c>
      <c r="FK20" s="113">
        <f t="shared" si="109"/>
        <v>88.4269256536254</v>
      </c>
      <c r="FL20" s="113">
        <f t="shared" si="110"/>
      </c>
      <c r="FM20" s="114">
        <f t="shared" si="111"/>
      </c>
      <c r="FN20" s="104">
        <f>MAX(FC20:FM20)</f>
        <v>88.4269256536254</v>
      </c>
      <c r="FP20" s="115">
        <f t="shared" si="112"/>
      </c>
      <c r="FQ20" s="116" t="str">
        <f t="shared" si="113"/>
        <v>OFIBOD LTDA</v>
      </c>
      <c r="FS20" s="182" t="str">
        <f>IF(FP20=FQ20="","DESIERTA",CONCATENATE(FP20,FQ20,))</f>
        <v>OFIBOD LTDA</v>
      </c>
    </row>
    <row r="21" spans="1:175" ht="27.75" customHeight="1">
      <c r="A21" s="67">
        <v>3</v>
      </c>
      <c r="B21" s="68" t="s">
        <v>45</v>
      </c>
      <c r="C21" s="69">
        <v>1</v>
      </c>
      <c r="D21" s="70">
        <v>1500000</v>
      </c>
      <c r="E21" s="70">
        <f t="shared" si="0"/>
        <v>240000</v>
      </c>
      <c r="F21" s="207">
        <f>+(E21+D21)*C21</f>
        <v>1740000</v>
      </c>
      <c r="G21" s="203">
        <v>1739994.2</v>
      </c>
      <c r="H21" s="119"/>
      <c r="I21" s="119">
        <v>1508000</v>
      </c>
      <c r="J21" s="119">
        <v>1952463.157894737</v>
      </c>
      <c r="K21" s="119">
        <v>1856000</v>
      </c>
      <c r="L21" s="119">
        <v>1632120</v>
      </c>
      <c r="M21" s="119">
        <v>1600800</v>
      </c>
      <c r="N21" s="119"/>
      <c r="O21" s="119"/>
      <c r="P21" s="119"/>
      <c r="Q21" s="120"/>
      <c r="S21" s="75" t="s">
        <v>41</v>
      </c>
      <c r="T21" s="76" t="s">
        <v>41</v>
      </c>
      <c r="U21" s="76" t="s">
        <v>41</v>
      </c>
      <c r="V21" s="77" t="s">
        <v>42</v>
      </c>
      <c r="W21" s="76" t="s">
        <v>41</v>
      </c>
      <c r="X21" s="76" t="s">
        <v>41</v>
      </c>
      <c r="Y21" s="76" t="s">
        <v>41</v>
      </c>
      <c r="Z21" s="77" t="s">
        <v>42</v>
      </c>
      <c r="AA21" s="76" t="s">
        <v>41</v>
      </c>
      <c r="AB21" s="77" t="s">
        <v>42</v>
      </c>
      <c r="AC21" s="78" t="s">
        <v>42</v>
      </c>
      <c r="AE21" s="121" t="s">
        <v>41</v>
      </c>
      <c r="AF21" s="80" t="s">
        <v>43</v>
      </c>
      <c r="AG21" s="81" t="s">
        <v>41</v>
      </c>
      <c r="AH21" s="81" t="s">
        <v>42</v>
      </c>
      <c r="AI21" s="81" t="s">
        <v>41</v>
      </c>
      <c r="AJ21" s="81" t="s">
        <v>41</v>
      </c>
      <c r="AK21" s="81" t="s">
        <v>41</v>
      </c>
      <c r="AL21" s="81" t="s">
        <v>43</v>
      </c>
      <c r="AM21" s="81" t="s">
        <v>43</v>
      </c>
      <c r="AN21" s="81" t="s">
        <v>43</v>
      </c>
      <c r="AO21" s="82" t="s">
        <v>43</v>
      </c>
      <c r="AQ21" s="83">
        <f t="shared" si="1"/>
        <v>1739994.2</v>
      </c>
      <c r="AR21" s="84">
        <f t="shared" si="2"/>
      </c>
      <c r="AS21" s="84">
        <f t="shared" si="3"/>
        <v>1508000</v>
      </c>
      <c r="AT21" s="84">
        <f t="shared" si="4"/>
      </c>
      <c r="AU21" s="84">
        <f t="shared" si="5"/>
        <v>1856000</v>
      </c>
      <c r="AV21" s="84">
        <f t="shared" si="6"/>
        <v>1632120</v>
      </c>
      <c r="AW21" s="84">
        <f t="shared" si="7"/>
        <v>1600800</v>
      </c>
      <c r="AX21" s="84">
        <f t="shared" si="8"/>
      </c>
      <c r="AY21" s="84">
        <f t="shared" si="9"/>
      </c>
      <c r="AZ21" s="84">
        <f t="shared" si="10"/>
      </c>
      <c r="BA21" s="85">
        <f t="shared" si="11"/>
      </c>
      <c r="BC21" s="71">
        <f t="shared" si="12"/>
        <v>1739994.2</v>
      </c>
      <c r="BD21" s="86">
        <f t="shared" si="13"/>
      </c>
      <c r="BE21" s="86">
        <f t="shared" si="14"/>
        <v>1508000</v>
      </c>
      <c r="BF21" s="86">
        <f t="shared" si="15"/>
      </c>
      <c r="BG21" s="86">
        <f t="shared" si="16"/>
      </c>
      <c r="BH21" s="86">
        <f t="shared" si="17"/>
        <v>1632120</v>
      </c>
      <c r="BI21" s="86">
        <f t="shared" si="18"/>
        <v>1600800</v>
      </c>
      <c r="BJ21" s="86">
        <f t="shared" si="19"/>
      </c>
      <c r="BK21" s="86">
        <f t="shared" si="20"/>
      </c>
      <c r="BL21" s="86">
        <f t="shared" si="21"/>
      </c>
      <c r="BM21" s="87">
        <f t="shared" si="22"/>
      </c>
      <c r="BN21" s="88">
        <f t="shared" si="114"/>
        <v>4</v>
      </c>
      <c r="BO21" s="89">
        <f t="shared" si="23"/>
        <v>2</v>
      </c>
      <c r="BP21" s="90">
        <f t="shared" si="115"/>
        <v>6480914.2</v>
      </c>
      <c r="BQ21" s="90">
        <f t="shared" si="24"/>
        <v>9960914.2</v>
      </c>
      <c r="BR21" s="91">
        <f t="shared" si="25"/>
        <v>1660152.3666666665</v>
      </c>
      <c r="BS21" s="92"/>
      <c r="BT21" s="185">
        <f t="shared" si="26"/>
        <v>104.809307563356</v>
      </c>
      <c r="BU21" s="186">
        <f t="shared" si="27"/>
      </c>
      <c r="BV21" s="186">
        <f t="shared" si="28"/>
        <v>90.83503600502854</v>
      </c>
      <c r="BW21" s="186">
        <f t="shared" si="29"/>
      </c>
      <c r="BX21" s="186">
        <f t="shared" si="30"/>
      </c>
      <c r="BY21" s="186">
        <f t="shared" si="31"/>
        <v>98.31145819928858</v>
      </c>
      <c r="BZ21" s="186">
        <f t="shared" si="32"/>
        <v>96.42488437456876</v>
      </c>
      <c r="CA21" s="186">
        <f t="shared" si="33"/>
      </c>
      <c r="CB21" s="186">
        <f t="shared" si="34"/>
      </c>
      <c r="CC21" s="186">
        <f t="shared" si="35"/>
      </c>
      <c r="CD21" s="187">
        <f t="shared" si="36"/>
      </c>
      <c r="CE21" s="92"/>
      <c r="CF21" s="93">
        <f t="shared" si="116"/>
        <v>79841.83333333349</v>
      </c>
      <c r="CG21" s="94">
        <f t="shared" si="37"/>
      </c>
      <c r="CH21" s="94">
        <f t="shared" si="38"/>
        <v>152152.36666666646</v>
      </c>
      <c r="CI21" s="94">
        <f t="shared" si="39"/>
      </c>
      <c r="CJ21" s="94">
        <f t="shared" si="40"/>
      </c>
      <c r="CK21" s="94">
        <f t="shared" si="41"/>
        <v>28032.366666666465</v>
      </c>
      <c r="CL21" s="94">
        <f t="shared" si="42"/>
        <v>59352.366666666465</v>
      </c>
      <c r="CM21" s="94">
        <f t="shared" si="43"/>
      </c>
      <c r="CN21" s="94">
        <f t="shared" si="44"/>
      </c>
      <c r="CO21" s="94">
        <f t="shared" si="45"/>
      </c>
      <c r="CP21" s="95">
        <f t="shared" si="46"/>
      </c>
      <c r="CQ21" s="96">
        <f t="shared" si="117"/>
        <v>2371.646238095238</v>
      </c>
      <c r="CR21" s="97"/>
      <c r="CS21" s="98">
        <f t="shared" si="118"/>
        <v>33.66515294349194</v>
      </c>
      <c r="CT21" s="99">
        <f t="shared" si="47"/>
      </c>
      <c r="CU21" s="99">
        <f t="shared" si="48"/>
        <v>64.15474796480018</v>
      </c>
      <c r="CV21" s="99">
        <f t="shared" si="49"/>
      </c>
      <c r="CW21" s="99">
        <f t="shared" si="50"/>
      </c>
      <c r="CX21" s="99">
        <f t="shared" si="51"/>
        <v>11.819792604979888</v>
      </c>
      <c r="CY21" s="99">
        <f t="shared" si="52"/>
        <v>25.025809378018653</v>
      </c>
      <c r="CZ21" s="99">
        <f t="shared" si="53"/>
      </c>
      <c r="DA21" s="99">
        <f t="shared" si="54"/>
      </c>
      <c r="DB21" s="99">
        <f t="shared" si="55"/>
      </c>
      <c r="DC21" s="100">
        <f t="shared" si="56"/>
      </c>
      <c r="DD21" s="101"/>
      <c r="DE21" s="102">
        <f aca="true" t="shared" si="119" ref="DE21:DE39">IF(CS21="","",IF(70-CS21&lt;0,0,IF(CS21="","",70-CS21)))</f>
        <v>36.33484705650806</v>
      </c>
      <c r="DF21" s="103">
        <f t="shared" si="57"/>
      </c>
      <c r="DG21" s="103">
        <f t="shared" si="58"/>
        <v>5.84525203519982</v>
      </c>
      <c r="DH21" s="103">
        <f t="shared" si="59"/>
      </c>
      <c r="DI21" s="103">
        <f t="shared" si="60"/>
      </c>
      <c r="DJ21" s="103">
        <f t="shared" si="61"/>
        <v>58.18020739502011</v>
      </c>
      <c r="DK21" s="103">
        <f t="shared" si="62"/>
        <v>44.97419062198135</v>
      </c>
      <c r="DL21" s="103">
        <f t="shared" si="63"/>
      </c>
      <c r="DM21" s="103">
        <f t="shared" si="64"/>
      </c>
      <c r="DN21" s="103">
        <f t="shared" si="65"/>
      </c>
      <c r="DO21" s="193">
        <f t="shared" si="66"/>
      </c>
      <c r="DP21" s="191">
        <f t="shared" si="67"/>
        <v>58.18020739502011</v>
      </c>
      <c r="DR21" s="105">
        <f t="shared" si="68"/>
        <v>43.716573175592835</v>
      </c>
      <c r="DS21" s="106">
        <f t="shared" si="69"/>
      </c>
      <c r="DT21" s="106">
        <f t="shared" si="70"/>
        <v>7.03276355970862</v>
      </c>
      <c r="DU21" s="106">
        <f t="shared" si="71"/>
      </c>
      <c r="DV21" s="106">
        <f t="shared" si="72"/>
      </c>
      <c r="DW21" s="106">
        <f t="shared" si="73"/>
        <v>70</v>
      </c>
      <c r="DX21" s="106">
        <f t="shared" si="74"/>
        <v>54.11107117861807</v>
      </c>
      <c r="DY21" s="106">
        <f t="shared" si="75"/>
      </c>
      <c r="DZ21" s="106">
        <f t="shared" si="76"/>
      </c>
      <c r="EA21" s="106">
        <f t="shared" si="77"/>
      </c>
      <c r="EB21" s="107">
        <f t="shared" si="78"/>
      </c>
      <c r="ED21" s="108">
        <f t="shared" si="79"/>
        <v>1747940780</v>
      </c>
      <c r="EE21" s="109">
        <f t="shared" si="80"/>
      </c>
      <c r="EF21" s="109">
        <f t="shared" si="81"/>
        <v>881437000</v>
      </c>
      <c r="EG21" s="109">
        <f t="shared" si="82"/>
      </c>
      <c r="EH21" s="109">
        <f t="shared" si="83"/>
      </c>
      <c r="EI21" s="109">
        <f t="shared" si="84"/>
        <v>401749640</v>
      </c>
      <c r="EJ21" s="109">
        <f t="shared" si="85"/>
        <v>495211755</v>
      </c>
      <c r="EK21" s="109">
        <f t="shared" si="86"/>
      </c>
      <c r="EL21" s="109">
        <f t="shared" si="87"/>
      </c>
      <c r="EM21" s="109">
        <f t="shared" si="88"/>
      </c>
      <c r="EN21" s="110">
        <f t="shared" si="89"/>
      </c>
      <c r="EO21" s="111">
        <f>MAX(ED21:EN21)</f>
        <v>1747940780</v>
      </c>
      <c r="EQ21" s="105">
        <f t="shared" si="90"/>
        <v>30</v>
      </c>
      <c r="ER21" s="106">
        <f t="shared" si="91"/>
      </c>
      <c r="ES21" s="106">
        <f t="shared" si="92"/>
        <v>15.128149822100953</v>
      </c>
      <c r="ET21" s="106">
        <f t="shared" si="93"/>
      </c>
      <c r="EU21" s="106">
        <f t="shared" si="94"/>
      </c>
      <c r="EV21" s="106">
        <f t="shared" si="95"/>
        <v>6.895250307049876</v>
      </c>
      <c r="EW21" s="106">
        <f t="shared" si="96"/>
        <v>8.49934552702638</v>
      </c>
      <c r="EX21" s="106">
        <f t="shared" si="97"/>
      </c>
      <c r="EY21" s="106">
        <f t="shared" si="98"/>
      </c>
      <c r="EZ21" s="106">
        <f t="shared" si="99"/>
      </c>
      <c r="FA21" s="107">
        <f t="shared" si="100"/>
      </c>
      <c r="FC21" s="112">
        <f t="shared" si="101"/>
        <v>73.71657317559283</v>
      </c>
      <c r="FD21" s="113">
        <f t="shared" si="102"/>
      </c>
      <c r="FE21" s="113">
        <f t="shared" si="103"/>
        <v>22.16091338180957</v>
      </c>
      <c r="FF21" s="113">
        <f t="shared" si="104"/>
      </c>
      <c r="FG21" s="113">
        <f t="shared" si="105"/>
      </c>
      <c r="FH21" s="113">
        <f t="shared" si="106"/>
        <v>76.89525030704988</v>
      </c>
      <c r="FI21" s="113">
        <f t="shared" si="107"/>
        <v>62.61041670564445</v>
      </c>
      <c r="FJ21" s="113">
        <f t="shared" si="108"/>
      </c>
      <c r="FK21" s="113">
        <f t="shared" si="109"/>
      </c>
      <c r="FL21" s="113">
        <f t="shared" si="110"/>
      </c>
      <c r="FM21" s="114">
        <f t="shared" si="111"/>
      </c>
      <c r="FN21" s="104">
        <f>MAX(FC21:FM21)</f>
        <v>76.89525030704988</v>
      </c>
      <c r="FP21" s="115">
        <f t="shared" si="112"/>
      </c>
      <c r="FQ21" s="116" t="str">
        <f t="shared" si="113"/>
        <v>JEMACOLOR</v>
      </c>
      <c r="FS21" s="182" t="str">
        <f>CONCATENATE(FP21,FQ21)</f>
        <v>JEMACOLOR</v>
      </c>
    </row>
    <row r="22" spans="1:175" ht="156.75" customHeight="1">
      <c r="A22" s="67">
        <v>4</v>
      </c>
      <c r="B22" s="68" t="s">
        <v>44</v>
      </c>
      <c r="C22" s="69">
        <v>28</v>
      </c>
      <c r="D22" s="70">
        <v>3950000</v>
      </c>
      <c r="E22" s="70">
        <f t="shared" si="0"/>
        <v>632000</v>
      </c>
      <c r="F22" s="207">
        <f aca="true" t="shared" si="120" ref="F22:F27">(D22+E22)*C22</f>
        <v>128296000</v>
      </c>
      <c r="G22" s="203">
        <v>128295935</v>
      </c>
      <c r="H22" s="119">
        <v>124551050</v>
      </c>
      <c r="I22" s="119"/>
      <c r="J22" s="119">
        <v>66795427.70526316</v>
      </c>
      <c r="K22" s="119">
        <v>83201580</v>
      </c>
      <c r="L22" s="119">
        <v>126574560</v>
      </c>
      <c r="M22" s="119"/>
      <c r="N22" s="119">
        <v>128945600</v>
      </c>
      <c r="O22" s="119">
        <v>128231040</v>
      </c>
      <c r="P22" s="119">
        <v>132518400</v>
      </c>
      <c r="Q22" s="120"/>
      <c r="S22" s="75" t="s">
        <v>41</v>
      </c>
      <c r="T22" s="76" t="s">
        <v>41</v>
      </c>
      <c r="U22" s="76" t="s">
        <v>41</v>
      </c>
      <c r="V22" s="77" t="s">
        <v>42</v>
      </c>
      <c r="W22" s="76" t="s">
        <v>41</v>
      </c>
      <c r="X22" s="76" t="s">
        <v>41</v>
      </c>
      <c r="Y22" s="76" t="s">
        <v>41</v>
      </c>
      <c r="Z22" s="77" t="s">
        <v>42</v>
      </c>
      <c r="AA22" s="76" t="s">
        <v>41</v>
      </c>
      <c r="AB22" s="77" t="s">
        <v>42</v>
      </c>
      <c r="AC22" s="78" t="s">
        <v>42</v>
      </c>
      <c r="AE22" s="79" t="s">
        <v>42</v>
      </c>
      <c r="AF22" s="81" t="s">
        <v>42</v>
      </c>
      <c r="AG22" s="81" t="s">
        <v>43</v>
      </c>
      <c r="AH22" s="81" t="s">
        <v>42</v>
      </c>
      <c r="AI22" s="81" t="s">
        <v>42</v>
      </c>
      <c r="AJ22" s="81" t="s">
        <v>42</v>
      </c>
      <c r="AK22" s="81" t="s">
        <v>43</v>
      </c>
      <c r="AL22" s="81" t="s">
        <v>42</v>
      </c>
      <c r="AM22" s="81" t="s">
        <v>42</v>
      </c>
      <c r="AN22" s="81" t="s">
        <v>42</v>
      </c>
      <c r="AO22" s="82" t="s">
        <v>43</v>
      </c>
      <c r="AQ22" s="83">
        <f t="shared" si="1"/>
      </c>
      <c r="AR22" s="84">
        <f t="shared" si="2"/>
      </c>
      <c r="AS22" s="84">
        <f t="shared" si="3"/>
      </c>
      <c r="AT22" s="84">
        <f t="shared" si="4"/>
      </c>
      <c r="AU22" s="84">
        <f t="shared" si="5"/>
      </c>
      <c r="AV22" s="84">
        <f t="shared" si="6"/>
      </c>
      <c r="AW22" s="84">
        <f t="shared" si="7"/>
      </c>
      <c r="AX22" s="84">
        <f t="shared" si="8"/>
      </c>
      <c r="AY22" s="84">
        <f t="shared" si="9"/>
      </c>
      <c r="AZ22" s="84">
        <f t="shared" si="10"/>
      </c>
      <c r="BA22" s="85">
        <f t="shared" si="11"/>
      </c>
      <c r="BC22" s="71">
        <f t="shared" si="12"/>
      </c>
      <c r="BD22" s="86">
        <f t="shared" si="13"/>
      </c>
      <c r="BE22" s="86">
        <f t="shared" si="14"/>
      </c>
      <c r="BF22" s="86">
        <f t="shared" si="15"/>
      </c>
      <c r="BG22" s="86">
        <f t="shared" si="16"/>
      </c>
      <c r="BH22" s="86">
        <f t="shared" si="17"/>
      </c>
      <c r="BI22" s="86">
        <f t="shared" si="18"/>
      </c>
      <c r="BJ22" s="86">
        <f t="shared" si="19"/>
      </c>
      <c r="BK22" s="86">
        <f t="shared" si="20"/>
      </c>
      <c r="BL22" s="86">
        <f t="shared" si="21"/>
      </c>
      <c r="BM22" s="87">
        <f t="shared" si="22"/>
      </c>
      <c r="BN22" s="88">
        <f t="shared" si="114"/>
        <v>0</v>
      </c>
      <c r="BO22" s="89">
        <f t="shared" si="23"/>
        <v>0</v>
      </c>
      <c r="BP22" s="90">
        <f t="shared" si="115"/>
        <v>0</v>
      </c>
      <c r="BQ22" s="90">
        <f t="shared" si="24"/>
        <v>0</v>
      </c>
      <c r="BR22" s="91" t="e">
        <f t="shared" si="25"/>
        <v>#DIV/0!</v>
      </c>
      <c r="BS22" s="92"/>
      <c r="BT22" s="185">
        <f t="shared" si="26"/>
      </c>
      <c r="BU22" s="186">
        <f t="shared" si="27"/>
      </c>
      <c r="BV22" s="186">
        <f t="shared" si="28"/>
      </c>
      <c r="BW22" s="186">
        <f t="shared" si="29"/>
      </c>
      <c r="BX22" s="186">
        <f t="shared" si="30"/>
      </c>
      <c r="BY22" s="186">
        <f t="shared" si="31"/>
      </c>
      <c r="BZ22" s="186">
        <f t="shared" si="32"/>
      </c>
      <c r="CA22" s="186">
        <f t="shared" si="33"/>
      </c>
      <c r="CB22" s="186">
        <f t="shared" si="34"/>
      </c>
      <c r="CC22" s="186">
        <f t="shared" si="35"/>
      </c>
      <c r="CD22" s="187">
        <f t="shared" si="36"/>
      </c>
      <c r="CE22" s="92"/>
      <c r="CF22" s="93">
        <f t="shared" si="116"/>
      </c>
      <c r="CG22" s="94">
        <f t="shared" si="37"/>
      </c>
      <c r="CH22" s="94">
        <f t="shared" si="38"/>
      </c>
      <c r="CI22" s="94">
        <f t="shared" si="39"/>
      </c>
      <c r="CJ22" s="94">
        <f t="shared" si="40"/>
      </c>
      <c r="CK22" s="94">
        <f t="shared" si="41"/>
      </c>
      <c r="CL22" s="94">
        <f t="shared" si="42"/>
      </c>
      <c r="CM22" s="94">
        <f t="shared" si="43"/>
      </c>
      <c r="CN22" s="94">
        <f t="shared" si="44"/>
      </c>
      <c r="CO22" s="94">
        <f t="shared" si="45"/>
      </c>
      <c r="CP22" s="95">
        <f t="shared" si="46"/>
      </c>
      <c r="CQ22" s="96" t="e">
        <f t="shared" si="117"/>
        <v>#DIV/0!</v>
      </c>
      <c r="CR22" s="97"/>
      <c r="CS22" s="98">
        <f t="shared" si="118"/>
      </c>
      <c r="CT22" s="99">
        <f t="shared" si="47"/>
      </c>
      <c r="CU22" s="99">
        <f t="shared" si="48"/>
      </c>
      <c r="CV22" s="99">
        <f t="shared" si="49"/>
      </c>
      <c r="CW22" s="99">
        <f t="shared" si="50"/>
      </c>
      <c r="CX22" s="99">
        <f t="shared" si="51"/>
      </c>
      <c r="CY22" s="99">
        <f t="shared" si="52"/>
      </c>
      <c r="CZ22" s="99">
        <f t="shared" si="53"/>
      </c>
      <c r="DA22" s="99">
        <f t="shared" si="54"/>
      </c>
      <c r="DB22" s="99">
        <f t="shared" si="55"/>
      </c>
      <c r="DC22" s="100">
        <f t="shared" si="56"/>
      </c>
      <c r="DD22" s="101"/>
      <c r="DE22" s="102">
        <f t="shared" si="119"/>
      </c>
      <c r="DF22" s="103">
        <f t="shared" si="57"/>
      </c>
      <c r="DG22" s="103">
        <f t="shared" si="58"/>
      </c>
      <c r="DH22" s="103">
        <f t="shared" si="59"/>
      </c>
      <c r="DI22" s="103">
        <f t="shared" si="60"/>
      </c>
      <c r="DJ22" s="103">
        <f t="shared" si="61"/>
      </c>
      <c r="DK22" s="103">
        <f t="shared" si="62"/>
      </c>
      <c r="DL22" s="103">
        <f t="shared" si="63"/>
      </c>
      <c r="DM22" s="103">
        <f t="shared" si="64"/>
      </c>
      <c r="DN22" s="103">
        <f t="shared" si="65"/>
      </c>
      <c r="DO22" s="193">
        <f t="shared" si="66"/>
      </c>
      <c r="DP22" s="191">
        <f t="shared" si="67"/>
        <v>0</v>
      </c>
      <c r="DR22" s="105">
        <f t="shared" si="68"/>
      </c>
      <c r="DS22" s="106">
        <f t="shared" si="69"/>
      </c>
      <c r="DT22" s="106">
        <f t="shared" si="70"/>
      </c>
      <c r="DU22" s="106">
        <f t="shared" si="71"/>
      </c>
      <c r="DV22" s="106">
        <f t="shared" si="72"/>
      </c>
      <c r="DW22" s="106">
        <f t="shared" si="73"/>
      </c>
      <c r="DX22" s="106">
        <f t="shared" si="74"/>
      </c>
      <c r="DY22" s="106">
        <f t="shared" si="75"/>
      </c>
      <c r="DZ22" s="106">
        <f t="shared" si="76"/>
      </c>
      <c r="EA22" s="106">
        <f t="shared" si="77"/>
      </c>
      <c r="EB22" s="107">
        <f t="shared" si="78"/>
      </c>
      <c r="ED22" s="108">
        <f t="shared" si="79"/>
      </c>
      <c r="EE22" s="109">
        <f t="shared" si="80"/>
      </c>
      <c r="EF22" s="109">
        <f t="shared" si="81"/>
      </c>
      <c r="EG22" s="109">
        <f t="shared" si="82"/>
      </c>
      <c r="EH22" s="109">
        <f t="shared" si="83"/>
      </c>
      <c r="EI22" s="109">
        <f t="shared" si="84"/>
      </c>
      <c r="EJ22" s="109">
        <f t="shared" si="85"/>
      </c>
      <c r="EK22" s="109">
        <f t="shared" si="86"/>
      </c>
      <c r="EL22" s="109">
        <f t="shared" si="87"/>
      </c>
      <c r="EM22" s="109">
        <f t="shared" si="88"/>
      </c>
      <c r="EN22" s="110">
        <f t="shared" si="89"/>
      </c>
      <c r="EO22" s="111">
        <f>MAX(ED22:EN22)</f>
        <v>0</v>
      </c>
      <c r="EQ22" s="105">
        <f t="shared" si="90"/>
      </c>
      <c r="ER22" s="106">
        <f t="shared" si="91"/>
      </c>
      <c r="ES22" s="106">
        <f t="shared" si="92"/>
      </c>
      <c r="ET22" s="106">
        <f t="shared" si="93"/>
      </c>
      <c r="EU22" s="106">
        <f t="shared" si="94"/>
      </c>
      <c r="EV22" s="106">
        <f t="shared" si="95"/>
      </c>
      <c r="EW22" s="106">
        <f t="shared" si="96"/>
      </c>
      <c r="EX22" s="106">
        <f t="shared" si="97"/>
      </c>
      <c r="EY22" s="106">
        <f t="shared" si="98"/>
      </c>
      <c r="EZ22" s="106">
        <f t="shared" si="99"/>
      </c>
      <c r="FA22" s="107">
        <f t="shared" si="100"/>
      </c>
      <c r="FC22" s="112">
        <f t="shared" si="101"/>
      </c>
      <c r="FD22" s="113">
        <f t="shared" si="102"/>
      </c>
      <c r="FE22" s="113">
        <f t="shared" si="103"/>
      </c>
      <c r="FF22" s="113">
        <f t="shared" si="104"/>
      </c>
      <c r="FG22" s="113">
        <f t="shared" si="105"/>
      </c>
      <c r="FH22" s="113">
        <f t="shared" si="106"/>
      </c>
      <c r="FI22" s="113">
        <f t="shared" si="107"/>
      </c>
      <c r="FJ22" s="113">
        <f t="shared" si="108"/>
      </c>
      <c r="FK22" s="113">
        <f t="shared" si="109"/>
      </c>
      <c r="FL22" s="113">
        <f t="shared" si="110"/>
      </c>
      <c r="FM22" s="114">
        <f t="shared" si="111"/>
      </c>
      <c r="FN22" s="104">
        <f>MAX(FC22:FM22)</f>
        <v>0</v>
      </c>
      <c r="FP22" s="115">
        <f t="shared" si="112"/>
      </c>
      <c r="FQ22" s="116">
        <f t="shared" si="113"/>
      </c>
      <c r="FS22" s="182">
        <f>IF(FP22=FQ22="","DESIERTA",CONCATENATE(FP22,FQ22,))</f>
      </c>
    </row>
    <row r="23" spans="1:175" ht="39" customHeight="1">
      <c r="A23" s="67">
        <v>5</v>
      </c>
      <c r="B23" s="68" t="s">
        <v>46</v>
      </c>
      <c r="C23" s="69">
        <v>9</v>
      </c>
      <c r="D23" s="70">
        <v>1000000</v>
      </c>
      <c r="E23" s="70">
        <f t="shared" si="0"/>
        <v>160000</v>
      </c>
      <c r="F23" s="207">
        <f t="shared" si="120"/>
        <v>10440000</v>
      </c>
      <c r="G23" s="203">
        <v>10439990</v>
      </c>
      <c r="H23" s="119"/>
      <c r="I23" s="119">
        <v>9396000</v>
      </c>
      <c r="J23" s="119">
        <v>9385010.52631579</v>
      </c>
      <c r="K23" s="119">
        <v>3706200</v>
      </c>
      <c r="L23" s="119">
        <v>8038800</v>
      </c>
      <c r="M23" s="119">
        <v>9604800</v>
      </c>
      <c r="N23" s="119"/>
      <c r="O23" s="119">
        <v>9396000</v>
      </c>
      <c r="P23" s="119"/>
      <c r="Q23" s="120">
        <v>4777344</v>
      </c>
      <c r="S23" s="75" t="s">
        <v>41</v>
      </c>
      <c r="T23" s="76" t="s">
        <v>41</v>
      </c>
      <c r="U23" s="76" t="s">
        <v>41</v>
      </c>
      <c r="V23" s="77" t="s">
        <v>42</v>
      </c>
      <c r="W23" s="76" t="s">
        <v>41</v>
      </c>
      <c r="X23" s="76" t="s">
        <v>41</v>
      </c>
      <c r="Y23" s="76" t="s">
        <v>41</v>
      </c>
      <c r="Z23" s="77" t="s">
        <v>42</v>
      </c>
      <c r="AA23" s="76" t="s">
        <v>41</v>
      </c>
      <c r="AB23" s="77" t="s">
        <v>42</v>
      </c>
      <c r="AC23" s="78" t="s">
        <v>42</v>
      </c>
      <c r="AE23" s="121" t="s">
        <v>41</v>
      </c>
      <c r="AF23" s="80" t="s">
        <v>43</v>
      </c>
      <c r="AG23" s="81" t="s">
        <v>41</v>
      </c>
      <c r="AH23" s="81" t="s">
        <v>41</v>
      </c>
      <c r="AI23" s="81" t="s">
        <v>41</v>
      </c>
      <c r="AJ23" s="81" t="s">
        <v>41</v>
      </c>
      <c r="AK23" s="81" t="s">
        <v>41</v>
      </c>
      <c r="AL23" s="81" t="s">
        <v>43</v>
      </c>
      <c r="AM23" s="81" t="s">
        <v>41</v>
      </c>
      <c r="AN23" s="81" t="s">
        <v>43</v>
      </c>
      <c r="AO23" s="82" t="s">
        <v>41</v>
      </c>
      <c r="AQ23" s="83">
        <f t="shared" si="1"/>
        <v>10439990</v>
      </c>
      <c r="AR23" s="84">
        <f t="shared" si="2"/>
      </c>
      <c r="AS23" s="84">
        <f t="shared" si="3"/>
        <v>9396000</v>
      </c>
      <c r="AT23" s="84">
        <f t="shared" si="4"/>
      </c>
      <c r="AU23" s="84">
        <f t="shared" si="5"/>
        <v>3706200</v>
      </c>
      <c r="AV23" s="84">
        <f t="shared" si="6"/>
        <v>8038800</v>
      </c>
      <c r="AW23" s="84">
        <f t="shared" si="7"/>
        <v>9604800</v>
      </c>
      <c r="AX23" s="84">
        <f t="shared" si="8"/>
      </c>
      <c r="AY23" s="84">
        <f t="shared" si="9"/>
        <v>9396000</v>
      </c>
      <c r="AZ23" s="84">
        <f t="shared" si="10"/>
      </c>
      <c r="BA23" s="85">
        <f t="shared" si="11"/>
      </c>
      <c r="BC23" s="71">
        <f t="shared" si="12"/>
        <v>10439990</v>
      </c>
      <c r="BD23" s="86">
        <f t="shared" si="13"/>
      </c>
      <c r="BE23" s="86">
        <f t="shared" si="14"/>
        <v>9396000</v>
      </c>
      <c r="BF23" s="86">
        <f t="shared" si="15"/>
      </c>
      <c r="BG23" s="86">
        <f t="shared" si="16"/>
        <v>3706200</v>
      </c>
      <c r="BH23" s="86">
        <f t="shared" si="17"/>
        <v>8038800</v>
      </c>
      <c r="BI23" s="86">
        <f t="shared" si="18"/>
        <v>9604800</v>
      </c>
      <c r="BJ23" s="86">
        <f t="shared" si="19"/>
      </c>
      <c r="BK23" s="86">
        <f t="shared" si="20"/>
        <v>9396000</v>
      </c>
      <c r="BL23" s="86">
        <f t="shared" si="21"/>
      </c>
      <c r="BM23" s="87">
        <f t="shared" si="22"/>
      </c>
      <c r="BN23" s="88">
        <f t="shared" si="114"/>
        <v>6</v>
      </c>
      <c r="BO23" s="89">
        <f t="shared" si="23"/>
        <v>3</v>
      </c>
      <c r="BP23" s="90">
        <f t="shared" si="115"/>
        <v>50581790</v>
      </c>
      <c r="BQ23" s="90">
        <f t="shared" si="24"/>
        <v>81901790</v>
      </c>
      <c r="BR23" s="91">
        <f t="shared" si="25"/>
        <v>9100198.888888888</v>
      </c>
      <c r="BS23" s="92"/>
      <c r="BT23" s="185">
        <f t="shared" si="26"/>
        <v>114.72265746572818</v>
      </c>
      <c r="BU23" s="186">
        <f t="shared" si="27"/>
      </c>
      <c r="BV23" s="186">
        <f t="shared" si="28"/>
        <v>103.25049061809273</v>
      </c>
      <c r="BW23" s="186">
        <f t="shared" si="29"/>
      </c>
      <c r="BX23" s="186">
        <f t="shared" si="30"/>
        <v>40.72658241046991</v>
      </c>
      <c r="BY23" s="186">
        <f t="shared" si="31"/>
        <v>88.336530862146</v>
      </c>
      <c r="BZ23" s="186">
        <f t="shared" si="32"/>
        <v>105.54494596516146</v>
      </c>
      <c r="CA23" s="186">
        <f t="shared" si="33"/>
      </c>
      <c r="CB23" s="186">
        <f t="shared" si="34"/>
        <v>103.25049061809273</v>
      </c>
      <c r="CC23" s="186">
        <f t="shared" si="35"/>
      </c>
      <c r="CD23" s="187">
        <f t="shared" si="36"/>
      </c>
      <c r="CE23" s="92"/>
      <c r="CF23" s="93">
        <f t="shared" si="116"/>
        <v>1339791.111111112</v>
      </c>
      <c r="CG23" s="94">
        <f t="shared" si="37"/>
      </c>
      <c r="CH23" s="94">
        <f t="shared" si="38"/>
        <v>295801.11111111194</v>
      </c>
      <c r="CI23" s="94">
        <f t="shared" si="39"/>
      </c>
      <c r="CJ23" s="94">
        <f t="shared" si="40"/>
        <v>5393998.888888888</v>
      </c>
      <c r="CK23" s="94">
        <f t="shared" si="41"/>
        <v>1061398.888888888</v>
      </c>
      <c r="CL23" s="94">
        <f t="shared" si="42"/>
        <v>504601.11111111194</v>
      </c>
      <c r="CM23" s="94">
        <f t="shared" si="43"/>
      </c>
      <c r="CN23" s="94">
        <f t="shared" si="44"/>
        <v>295801.11111111194</v>
      </c>
      <c r="CO23" s="94">
        <f t="shared" si="45"/>
      </c>
      <c r="CP23" s="95">
        <f t="shared" si="46"/>
      </c>
      <c r="CQ23" s="96">
        <f t="shared" si="117"/>
        <v>13000.284126984126</v>
      </c>
      <c r="CR23" s="97"/>
      <c r="CS23" s="98">
        <f t="shared" si="118"/>
        <v>103.05860226009719</v>
      </c>
      <c r="CT23" s="99">
        <f t="shared" si="47"/>
      </c>
      <c r="CU23" s="99">
        <f t="shared" si="48"/>
        <v>22.753434326649092</v>
      </c>
      <c r="CV23" s="99">
        <f t="shared" si="49"/>
      </c>
      <c r="CW23" s="99">
        <f t="shared" si="50"/>
        <v>414.9139231267106</v>
      </c>
      <c r="CX23" s="99">
        <f t="shared" si="51"/>
        <v>81.644283964978</v>
      </c>
      <c r="CY23" s="99">
        <f t="shared" si="52"/>
        <v>38.81462175613018</v>
      </c>
      <c r="CZ23" s="99">
        <f t="shared" si="53"/>
      </c>
      <c r="DA23" s="99">
        <f t="shared" si="54"/>
        <v>22.753434326649092</v>
      </c>
      <c r="DB23" s="99">
        <f t="shared" si="55"/>
      </c>
      <c r="DC23" s="100">
        <f t="shared" si="56"/>
      </c>
      <c r="DD23" s="101"/>
      <c r="DE23" s="102">
        <f t="shared" si="119"/>
        <v>0</v>
      </c>
      <c r="DF23" s="103">
        <f t="shared" si="57"/>
      </c>
      <c r="DG23" s="103">
        <f t="shared" si="58"/>
        <v>47.24656567335091</v>
      </c>
      <c r="DH23" s="103">
        <f t="shared" si="59"/>
      </c>
      <c r="DI23" s="103">
        <f t="shared" si="60"/>
        <v>0</v>
      </c>
      <c r="DJ23" s="103">
        <f t="shared" si="61"/>
        <v>0</v>
      </c>
      <c r="DK23" s="103">
        <f t="shared" si="62"/>
        <v>31.18537824386982</v>
      </c>
      <c r="DL23" s="103">
        <f t="shared" si="63"/>
      </c>
      <c r="DM23" s="103">
        <f t="shared" si="64"/>
        <v>47.24656567335091</v>
      </c>
      <c r="DN23" s="103">
        <f t="shared" si="65"/>
      </c>
      <c r="DO23" s="193">
        <f t="shared" si="66"/>
      </c>
      <c r="DP23" s="191">
        <f t="shared" si="67"/>
        <v>47.24656567335091</v>
      </c>
      <c r="DR23" s="105">
        <f t="shared" si="68"/>
        <v>0</v>
      </c>
      <c r="DS23" s="106">
        <f t="shared" si="69"/>
      </c>
      <c r="DT23" s="106">
        <f t="shared" si="70"/>
        <v>70</v>
      </c>
      <c r="DU23" s="106">
        <f t="shared" si="71"/>
      </c>
      <c r="DV23" s="106">
        <f t="shared" si="72"/>
        <v>0</v>
      </c>
      <c r="DW23" s="106">
        <f t="shared" si="73"/>
        <v>0</v>
      </c>
      <c r="DX23" s="106">
        <f t="shared" si="74"/>
        <v>46.20391865439185</v>
      </c>
      <c r="DY23" s="106">
        <f t="shared" si="75"/>
      </c>
      <c r="DZ23" s="106">
        <f t="shared" si="76"/>
        <v>70</v>
      </c>
      <c r="EA23" s="106">
        <f t="shared" si="77"/>
      </c>
      <c r="EB23" s="107">
        <f t="shared" si="78"/>
      </c>
      <c r="ED23" s="108">
        <f t="shared" si="79"/>
        <v>1747940780</v>
      </c>
      <c r="EE23" s="109">
        <f t="shared" si="80"/>
      </c>
      <c r="EF23" s="109">
        <f t="shared" si="81"/>
        <v>881437000</v>
      </c>
      <c r="EG23" s="109">
        <f t="shared" si="82"/>
      </c>
      <c r="EH23" s="109">
        <f t="shared" si="83"/>
        <v>300436320</v>
      </c>
      <c r="EI23" s="109">
        <f t="shared" si="84"/>
        <v>401749640</v>
      </c>
      <c r="EJ23" s="109">
        <f t="shared" si="85"/>
        <v>495211755</v>
      </c>
      <c r="EK23" s="109">
        <f t="shared" si="86"/>
      </c>
      <c r="EL23" s="109">
        <f t="shared" si="87"/>
        <v>1073639160</v>
      </c>
      <c r="EM23" s="109">
        <f t="shared" si="88"/>
      </c>
      <c r="EN23" s="110">
        <f t="shared" si="89"/>
      </c>
      <c r="EO23" s="111">
        <f>MAX(ED23:EN23)</f>
        <v>1747940780</v>
      </c>
      <c r="EQ23" s="105">
        <f>IF(ED23="","",IF($EO23=ED23,30,(ED23*30/$EO23)))</f>
        <v>30</v>
      </c>
      <c r="ER23" s="106">
        <f t="shared" si="91"/>
      </c>
      <c r="ES23" s="106">
        <f t="shared" si="92"/>
        <v>15.128149822100953</v>
      </c>
      <c r="ET23" s="106">
        <f t="shared" si="93"/>
      </c>
      <c r="EU23" s="106">
        <f t="shared" si="94"/>
        <v>5.156404440658453</v>
      </c>
      <c r="EV23" s="106">
        <f t="shared" si="95"/>
        <v>6.895250307049876</v>
      </c>
      <c r="EW23" s="106">
        <f t="shared" si="96"/>
        <v>8.49934552702638</v>
      </c>
      <c r="EX23" s="106">
        <f t="shared" si="97"/>
      </c>
      <c r="EY23" s="106">
        <f t="shared" si="98"/>
        <v>18.426925653625403</v>
      </c>
      <c r="EZ23" s="106">
        <f t="shared" si="99"/>
      </c>
      <c r="FA23" s="107">
        <f t="shared" si="100"/>
      </c>
      <c r="FC23" s="112">
        <f t="shared" si="101"/>
        <v>30</v>
      </c>
      <c r="FD23" s="113">
        <f t="shared" si="102"/>
      </c>
      <c r="FE23" s="113">
        <f t="shared" si="103"/>
        <v>85.12814982210095</v>
      </c>
      <c r="FF23" s="113">
        <f t="shared" si="104"/>
      </c>
      <c r="FG23" s="113">
        <f t="shared" si="105"/>
        <v>5.156404440658453</v>
      </c>
      <c r="FH23" s="113">
        <f t="shared" si="106"/>
        <v>6.895250307049876</v>
      </c>
      <c r="FI23" s="113">
        <f t="shared" si="107"/>
        <v>54.70326418141823</v>
      </c>
      <c r="FJ23" s="113">
        <f t="shared" si="108"/>
      </c>
      <c r="FK23" s="113">
        <f t="shared" si="109"/>
        <v>88.4269256536254</v>
      </c>
      <c r="FL23" s="113">
        <f t="shared" si="110"/>
      </c>
      <c r="FM23" s="114">
        <f t="shared" si="111"/>
      </c>
      <c r="FN23" s="104">
        <f>MAX(FC23:FM23)</f>
        <v>88.4269256536254</v>
      </c>
      <c r="FP23" s="115">
        <f t="shared" si="112"/>
      </c>
      <c r="FQ23" s="116" t="str">
        <f t="shared" si="113"/>
        <v>OFIBOD LTDA</v>
      </c>
      <c r="FS23" s="182" t="str">
        <f aca="true" t="shared" si="121" ref="FS23:FS39">CONCATENATE(FP23,FQ23)</f>
        <v>OFIBOD LTDA</v>
      </c>
    </row>
    <row r="24" spans="1:175" ht="192" customHeight="1">
      <c r="A24" s="67">
        <v>6</v>
      </c>
      <c r="B24" s="68" t="s">
        <v>47</v>
      </c>
      <c r="C24" s="69">
        <v>1</v>
      </c>
      <c r="D24" s="70">
        <v>21000000</v>
      </c>
      <c r="E24" s="70">
        <f t="shared" si="0"/>
        <v>3360000</v>
      </c>
      <c r="F24" s="207">
        <f t="shared" si="120"/>
        <v>24360000</v>
      </c>
      <c r="G24" s="203">
        <v>24360000</v>
      </c>
      <c r="H24" s="119"/>
      <c r="I24" s="119"/>
      <c r="J24" s="119">
        <v>25457876.50526316</v>
      </c>
      <c r="K24" s="119"/>
      <c r="L24" s="119"/>
      <c r="M24" s="119"/>
      <c r="N24" s="119"/>
      <c r="O24" s="119">
        <v>24357680</v>
      </c>
      <c r="P24" s="119">
        <v>29000000</v>
      </c>
      <c r="Q24" s="120"/>
      <c r="S24" s="75" t="s">
        <v>41</v>
      </c>
      <c r="T24" s="76" t="s">
        <v>41</v>
      </c>
      <c r="U24" s="76" t="s">
        <v>41</v>
      </c>
      <c r="V24" s="77" t="s">
        <v>42</v>
      </c>
      <c r="W24" s="76" t="s">
        <v>41</v>
      </c>
      <c r="X24" s="76" t="s">
        <v>41</v>
      </c>
      <c r="Y24" s="76" t="s">
        <v>41</v>
      </c>
      <c r="Z24" s="77" t="s">
        <v>42</v>
      </c>
      <c r="AA24" s="76" t="s">
        <v>41</v>
      </c>
      <c r="AB24" s="77" t="s">
        <v>42</v>
      </c>
      <c r="AC24" s="78" t="s">
        <v>42</v>
      </c>
      <c r="AE24" s="121" t="s">
        <v>41</v>
      </c>
      <c r="AF24" s="80" t="s">
        <v>43</v>
      </c>
      <c r="AG24" s="81" t="s">
        <v>43</v>
      </c>
      <c r="AH24" s="81" t="s">
        <v>42</v>
      </c>
      <c r="AI24" s="81" t="s">
        <v>43</v>
      </c>
      <c r="AJ24" s="81" t="s">
        <v>43</v>
      </c>
      <c r="AK24" s="81" t="s">
        <v>43</v>
      </c>
      <c r="AL24" s="81" t="s">
        <v>43</v>
      </c>
      <c r="AM24" s="81" t="s">
        <v>41</v>
      </c>
      <c r="AN24" s="81" t="s">
        <v>41</v>
      </c>
      <c r="AO24" s="82" t="s">
        <v>43</v>
      </c>
      <c r="AQ24" s="83">
        <f t="shared" si="1"/>
        <v>24360000</v>
      </c>
      <c r="AR24" s="84">
        <f t="shared" si="2"/>
      </c>
      <c r="AS24" s="84">
        <f t="shared" si="3"/>
      </c>
      <c r="AT24" s="84">
        <f t="shared" si="4"/>
      </c>
      <c r="AU24" s="84">
        <f t="shared" si="5"/>
      </c>
      <c r="AV24" s="84">
        <f t="shared" si="6"/>
      </c>
      <c r="AW24" s="84">
        <f t="shared" si="7"/>
      </c>
      <c r="AX24" s="84">
        <f t="shared" si="8"/>
      </c>
      <c r="AY24" s="84">
        <f t="shared" si="9"/>
        <v>24357680</v>
      </c>
      <c r="AZ24" s="84">
        <f t="shared" si="10"/>
      </c>
      <c r="BA24" s="85">
        <f t="shared" si="11"/>
      </c>
      <c r="BC24" s="71">
        <f t="shared" si="12"/>
        <v>24360000</v>
      </c>
      <c r="BD24" s="86">
        <f t="shared" si="13"/>
      </c>
      <c r="BE24" s="86">
        <f t="shared" si="14"/>
      </c>
      <c r="BF24" s="86">
        <f t="shared" si="15"/>
      </c>
      <c r="BG24" s="86">
        <f t="shared" si="16"/>
      </c>
      <c r="BH24" s="86">
        <f t="shared" si="17"/>
      </c>
      <c r="BI24" s="86">
        <f t="shared" si="18"/>
      </c>
      <c r="BJ24" s="86">
        <f t="shared" si="19"/>
      </c>
      <c r="BK24" s="86">
        <f t="shared" si="20"/>
        <v>24357680</v>
      </c>
      <c r="BL24" s="86">
        <f t="shared" si="21"/>
      </c>
      <c r="BM24" s="87">
        <f t="shared" si="22"/>
      </c>
      <c r="BN24" s="88">
        <f t="shared" si="114"/>
        <v>2</v>
      </c>
      <c r="BO24" s="89">
        <f t="shared" si="23"/>
        <v>1</v>
      </c>
      <c r="BP24" s="90">
        <f t="shared" si="115"/>
        <v>48717680</v>
      </c>
      <c r="BQ24" s="90">
        <f t="shared" si="24"/>
        <v>73077680</v>
      </c>
      <c r="BR24" s="91">
        <f t="shared" si="25"/>
        <v>24359226.666666668</v>
      </c>
      <c r="BS24" s="92"/>
      <c r="BT24" s="185">
        <f t="shared" si="26"/>
        <v>100.00317470395885</v>
      </c>
      <c r="BU24" s="186">
        <f t="shared" si="27"/>
      </c>
      <c r="BV24" s="186">
        <f t="shared" si="28"/>
      </c>
      <c r="BW24" s="186">
        <f t="shared" si="29"/>
      </c>
      <c r="BX24" s="186">
        <f t="shared" si="30"/>
      </c>
      <c r="BY24" s="186">
        <f t="shared" si="31"/>
      </c>
      <c r="BZ24" s="186">
        <f t="shared" si="32"/>
      </c>
      <c r="CA24" s="186">
        <f t="shared" si="33"/>
      </c>
      <c r="CB24" s="186">
        <f t="shared" si="34"/>
        <v>99.99365059208229</v>
      </c>
      <c r="CC24" s="186">
        <f t="shared" si="35"/>
      </c>
      <c r="CD24" s="187">
        <f t="shared" si="36"/>
      </c>
      <c r="CE24" s="92"/>
      <c r="CF24" s="93">
        <f t="shared" si="116"/>
        <v>773.3333333320916</v>
      </c>
      <c r="CG24" s="94">
        <f t="shared" si="37"/>
      </c>
      <c r="CH24" s="94">
        <f t="shared" si="38"/>
      </c>
      <c r="CI24" s="94">
        <f t="shared" si="39"/>
      </c>
      <c r="CJ24" s="94">
        <f t="shared" si="40"/>
      </c>
      <c r="CK24" s="94">
        <f t="shared" si="41"/>
      </c>
      <c r="CL24" s="94">
        <f t="shared" si="42"/>
      </c>
      <c r="CM24" s="94">
        <f t="shared" si="43"/>
      </c>
      <c r="CN24" s="94">
        <f t="shared" si="44"/>
        <v>1546.6666666679084</v>
      </c>
      <c r="CO24" s="94">
        <f t="shared" si="45"/>
      </c>
      <c r="CP24" s="95">
        <f t="shared" si="46"/>
      </c>
      <c r="CQ24" s="96">
        <f t="shared" si="117"/>
        <v>34798.89523809524</v>
      </c>
      <c r="CR24" s="97"/>
      <c r="CS24" s="98">
        <f t="shared" si="118"/>
        <v>0.022222927711955172</v>
      </c>
      <c r="CT24" s="99">
        <f t="shared" si="47"/>
      </c>
      <c r="CU24" s="99">
        <f t="shared" si="48"/>
      </c>
      <c r="CV24" s="99">
        <f t="shared" si="49"/>
      </c>
      <c r="CW24" s="99">
        <f t="shared" si="50"/>
      </c>
      <c r="CX24" s="99">
        <f t="shared" si="51"/>
      </c>
      <c r="CY24" s="99">
        <f t="shared" si="52"/>
      </c>
      <c r="CZ24" s="99">
        <f t="shared" si="53"/>
      </c>
      <c r="DA24" s="99">
        <f t="shared" si="54"/>
        <v>0.0444458554240174</v>
      </c>
      <c r="DB24" s="99">
        <f t="shared" si="55"/>
      </c>
      <c r="DC24" s="100">
        <f t="shared" si="56"/>
      </c>
      <c r="DD24" s="101"/>
      <c r="DE24" s="102">
        <f t="shared" si="119"/>
        <v>69.97777707228805</v>
      </c>
      <c r="DF24" s="103">
        <f t="shared" si="57"/>
      </c>
      <c r="DG24" s="103">
        <f t="shared" si="58"/>
      </c>
      <c r="DH24" s="103">
        <f t="shared" si="59"/>
      </c>
      <c r="DI24" s="103">
        <f t="shared" si="60"/>
      </c>
      <c r="DJ24" s="103">
        <f t="shared" si="61"/>
      </c>
      <c r="DK24" s="103">
        <f t="shared" si="62"/>
      </c>
      <c r="DL24" s="103">
        <f t="shared" si="63"/>
      </c>
      <c r="DM24" s="103">
        <f t="shared" si="64"/>
        <v>69.95555414457598</v>
      </c>
      <c r="DN24" s="103">
        <f t="shared" si="65"/>
      </c>
      <c r="DO24" s="193">
        <f t="shared" si="66"/>
      </c>
      <c r="DP24" s="191">
        <f t="shared" si="67"/>
        <v>69.97777707228805</v>
      </c>
      <c r="DR24" s="105">
        <f t="shared" si="68"/>
        <v>70</v>
      </c>
      <c r="DS24" s="106">
        <f t="shared" si="69"/>
      </c>
      <c r="DT24" s="106">
        <f t="shared" si="70"/>
      </c>
      <c r="DU24" s="106">
        <f t="shared" si="71"/>
      </c>
      <c r="DV24" s="106">
        <f t="shared" si="72"/>
      </c>
      <c r="DW24" s="106">
        <f t="shared" si="73"/>
      </c>
      <c r="DX24" s="106">
        <f t="shared" si="74"/>
      </c>
      <c r="DY24" s="106">
        <f t="shared" si="75"/>
      </c>
      <c r="DZ24" s="106">
        <f t="shared" si="76"/>
        <v>69.97777001492577</v>
      </c>
      <c r="EA24" s="106">
        <f t="shared" si="77"/>
      </c>
      <c r="EB24" s="107">
        <f t="shared" si="78"/>
      </c>
      <c r="ED24" s="108">
        <f t="shared" si="79"/>
        <v>1747940780</v>
      </c>
      <c r="EE24" s="109">
        <f t="shared" si="80"/>
      </c>
      <c r="EF24" s="109">
        <f t="shared" si="81"/>
      </c>
      <c r="EG24" s="109">
        <f t="shared" si="82"/>
      </c>
      <c r="EH24" s="109">
        <f t="shared" si="83"/>
      </c>
      <c r="EI24" s="109">
        <f t="shared" si="84"/>
      </c>
      <c r="EJ24" s="109">
        <f t="shared" si="85"/>
      </c>
      <c r="EK24" s="109">
        <f t="shared" si="86"/>
      </c>
      <c r="EL24" s="109">
        <f t="shared" si="87"/>
        <v>1073639160</v>
      </c>
      <c r="EM24" s="109">
        <f t="shared" si="88"/>
      </c>
      <c r="EN24" s="110">
        <f t="shared" si="89"/>
      </c>
      <c r="EO24" s="111">
        <f>MAX(ED24:EN24)</f>
        <v>1747940780</v>
      </c>
      <c r="EQ24" s="105">
        <f t="shared" si="90"/>
        <v>30</v>
      </c>
      <c r="ER24" s="106">
        <f t="shared" si="91"/>
      </c>
      <c r="ES24" s="106">
        <f t="shared" si="92"/>
      </c>
      <c r="ET24" s="106">
        <f t="shared" si="93"/>
      </c>
      <c r="EU24" s="106">
        <f t="shared" si="94"/>
      </c>
      <c r="EV24" s="106">
        <f t="shared" si="95"/>
      </c>
      <c r="EW24" s="106">
        <f t="shared" si="96"/>
      </c>
      <c r="EX24" s="106">
        <f t="shared" si="97"/>
      </c>
      <c r="EY24" s="106">
        <f t="shared" si="98"/>
        <v>18.426925653625403</v>
      </c>
      <c r="EZ24" s="106">
        <f t="shared" si="99"/>
      </c>
      <c r="FA24" s="107">
        <f t="shared" si="100"/>
      </c>
      <c r="FC24" s="112">
        <f t="shared" si="101"/>
        <v>100</v>
      </c>
      <c r="FD24" s="113">
        <f t="shared" si="102"/>
      </c>
      <c r="FE24" s="113">
        <f t="shared" si="103"/>
      </c>
      <c r="FF24" s="113">
        <f t="shared" si="104"/>
      </c>
      <c r="FG24" s="113">
        <f t="shared" si="105"/>
      </c>
      <c r="FH24" s="113">
        <f t="shared" si="106"/>
      </c>
      <c r="FI24" s="113">
        <f t="shared" si="107"/>
      </c>
      <c r="FJ24" s="113">
        <f t="shared" si="108"/>
      </c>
      <c r="FK24" s="113">
        <f t="shared" si="109"/>
        <v>88.40469566855117</v>
      </c>
      <c r="FL24" s="113">
        <f t="shared" si="110"/>
      </c>
      <c r="FM24" s="114">
        <f t="shared" si="111"/>
      </c>
      <c r="FN24" s="104">
        <f>MAX(FC24:FM24)</f>
        <v>100</v>
      </c>
      <c r="FP24" s="115" t="str">
        <f t="shared" si="112"/>
        <v>MACRODIGITAL</v>
      </c>
      <c r="FQ24" s="116">
        <f t="shared" si="113"/>
      </c>
      <c r="FS24" s="182" t="str">
        <f t="shared" si="121"/>
        <v>MACRODIGITAL</v>
      </c>
    </row>
    <row r="25" spans="1:175" ht="28.5" customHeight="1">
      <c r="A25" s="67">
        <v>7</v>
      </c>
      <c r="B25" s="68" t="s">
        <v>48</v>
      </c>
      <c r="C25" s="69">
        <v>8</v>
      </c>
      <c r="D25" s="70">
        <v>980000</v>
      </c>
      <c r="E25" s="70">
        <f t="shared" si="0"/>
        <v>156800</v>
      </c>
      <c r="F25" s="207">
        <f t="shared" si="120"/>
        <v>9094400</v>
      </c>
      <c r="G25" s="203">
        <v>9094381</v>
      </c>
      <c r="H25" s="119"/>
      <c r="I25" s="119"/>
      <c r="J25" s="119">
        <v>10735494.736842107</v>
      </c>
      <c r="K25" s="119">
        <v>6032000</v>
      </c>
      <c r="L25" s="119">
        <v>9001600</v>
      </c>
      <c r="M25" s="119"/>
      <c r="N25" s="119">
        <v>7609600</v>
      </c>
      <c r="O25" s="119">
        <v>8816000</v>
      </c>
      <c r="P25" s="119"/>
      <c r="Q25" s="120">
        <v>7145600</v>
      </c>
      <c r="S25" s="75" t="s">
        <v>41</v>
      </c>
      <c r="T25" s="76" t="s">
        <v>41</v>
      </c>
      <c r="U25" s="76" t="s">
        <v>41</v>
      </c>
      <c r="V25" s="77" t="s">
        <v>42</v>
      </c>
      <c r="W25" s="76" t="s">
        <v>41</v>
      </c>
      <c r="X25" s="76" t="s">
        <v>41</v>
      </c>
      <c r="Y25" s="76" t="s">
        <v>41</v>
      </c>
      <c r="Z25" s="77" t="s">
        <v>42</v>
      </c>
      <c r="AA25" s="76" t="s">
        <v>41</v>
      </c>
      <c r="AB25" s="77" t="s">
        <v>42</v>
      </c>
      <c r="AC25" s="78" t="s">
        <v>42</v>
      </c>
      <c r="AE25" s="79" t="s">
        <v>42</v>
      </c>
      <c r="AF25" s="80" t="s">
        <v>43</v>
      </c>
      <c r="AG25" s="81" t="s">
        <v>43</v>
      </c>
      <c r="AH25" s="81" t="s">
        <v>42</v>
      </c>
      <c r="AI25" s="81" t="s">
        <v>41</v>
      </c>
      <c r="AJ25" s="81" t="s">
        <v>41</v>
      </c>
      <c r="AK25" s="81" t="s">
        <v>43</v>
      </c>
      <c r="AL25" s="81" t="s">
        <v>41</v>
      </c>
      <c r="AM25" s="81" t="s">
        <v>41</v>
      </c>
      <c r="AN25" s="81" t="s">
        <v>43</v>
      </c>
      <c r="AO25" s="82" t="s">
        <v>41</v>
      </c>
      <c r="AQ25" s="83">
        <f t="shared" si="1"/>
      </c>
      <c r="AR25" s="84">
        <f t="shared" si="2"/>
      </c>
      <c r="AS25" s="84">
        <f t="shared" si="3"/>
      </c>
      <c r="AT25" s="84">
        <f t="shared" si="4"/>
      </c>
      <c r="AU25" s="84">
        <f t="shared" si="5"/>
        <v>6032000</v>
      </c>
      <c r="AV25" s="84">
        <f t="shared" si="6"/>
        <v>9001600</v>
      </c>
      <c r="AW25" s="84">
        <f t="shared" si="7"/>
      </c>
      <c r="AX25" s="84">
        <f t="shared" si="8"/>
      </c>
      <c r="AY25" s="84">
        <f t="shared" si="9"/>
        <v>8816000</v>
      </c>
      <c r="AZ25" s="84">
        <f t="shared" si="10"/>
      </c>
      <c r="BA25" s="85">
        <f t="shared" si="11"/>
      </c>
      <c r="BC25" s="71">
        <f t="shared" si="12"/>
      </c>
      <c r="BD25" s="86">
        <f t="shared" si="13"/>
      </c>
      <c r="BE25" s="86">
        <f t="shared" si="14"/>
      </c>
      <c r="BF25" s="86">
        <f t="shared" si="15"/>
      </c>
      <c r="BG25" s="86">
        <f t="shared" si="16"/>
        <v>6032000</v>
      </c>
      <c r="BH25" s="86">
        <f t="shared" si="17"/>
        <v>9001600</v>
      </c>
      <c r="BI25" s="86">
        <f t="shared" si="18"/>
      </c>
      <c r="BJ25" s="86">
        <f t="shared" si="19"/>
      </c>
      <c r="BK25" s="86">
        <f t="shared" si="20"/>
        <v>8816000</v>
      </c>
      <c r="BL25" s="86">
        <f t="shared" si="21"/>
      </c>
      <c r="BM25" s="87">
        <f t="shared" si="22"/>
      </c>
      <c r="BN25" s="88">
        <f t="shared" si="114"/>
        <v>3</v>
      </c>
      <c r="BO25" s="89">
        <f t="shared" si="23"/>
        <v>2</v>
      </c>
      <c r="BP25" s="90">
        <f t="shared" si="115"/>
        <v>23849600</v>
      </c>
      <c r="BQ25" s="90">
        <f t="shared" si="24"/>
        <v>42038400</v>
      </c>
      <c r="BR25" s="91">
        <f t="shared" si="25"/>
        <v>8407680</v>
      </c>
      <c r="BS25" s="92"/>
      <c r="BT25" s="185">
        <f t="shared" si="26"/>
      </c>
      <c r="BU25" s="186">
        <f t="shared" si="27"/>
      </c>
      <c r="BV25" s="186">
        <f t="shared" si="28"/>
      </c>
      <c r="BW25" s="186">
        <f t="shared" si="29"/>
      </c>
      <c r="BX25" s="186">
        <f t="shared" si="30"/>
        <v>71.7439293598234</v>
      </c>
      <c r="BY25" s="186">
        <f t="shared" si="31"/>
        <v>107.06401766004414</v>
      </c>
      <c r="BZ25" s="186">
        <f t="shared" si="32"/>
      </c>
      <c r="CA25" s="186">
        <f t="shared" si="33"/>
      </c>
      <c r="CB25" s="186">
        <f t="shared" si="34"/>
        <v>104.85651214128035</v>
      </c>
      <c r="CC25" s="186">
        <f t="shared" si="35"/>
      </c>
      <c r="CD25" s="187">
        <f t="shared" si="36"/>
      </c>
      <c r="CE25" s="92"/>
      <c r="CF25" s="93">
        <f t="shared" si="116"/>
      </c>
      <c r="CG25" s="94">
        <f t="shared" si="37"/>
      </c>
      <c r="CH25" s="94">
        <f t="shared" si="38"/>
      </c>
      <c r="CI25" s="94">
        <f t="shared" si="39"/>
      </c>
      <c r="CJ25" s="94">
        <f t="shared" si="40"/>
        <v>2375680</v>
      </c>
      <c r="CK25" s="94">
        <f t="shared" si="41"/>
        <v>593920</v>
      </c>
      <c r="CL25" s="94">
        <f t="shared" si="42"/>
      </c>
      <c r="CM25" s="94">
        <f t="shared" si="43"/>
      </c>
      <c r="CN25" s="94">
        <f t="shared" si="44"/>
        <v>408320</v>
      </c>
      <c r="CO25" s="94">
        <f t="shared" si="45"/>
      </c>
      <c r="CP25" s="95">
        <f t="shared" si="46"/>
      </c>
      <c r="CQ25" s="96">
        <f t="shared" si="117"/>
        <v>12010.971428571429</v>
      </c>
      <c r="CR25" s="97"/>
      <c r="CS25" s="98">
        <f t="shared" si="118"/>
      </c>
      <c r="CT25" s="99">
        <f t="shared" si="47"/>
      </c>
      <c r="CU25" s="99">
        <f t="shared" si="48"/>
      </c>
      <c r="CV25" s="99">
        <f t="shared" si="49"/>
      </c>
      <c r="CW25" s="99">
        <f t="shared" si="50"/>
        <v>197.7924944812362</v>
      </c>
      <c r="CX25" s="99">
        <f t="shared" si="51"/>
        <v>49.44812362030905</v>
      </c>
      <c r="CY25" s="99">
        <f t="shared" si="52"/>
      </c>
      <c r="CZ25" s="99">
        <f t="shared" si="53"/>
      </c>
      <c r="DA25" s="99">
        <f t="shared" si="54"/>
        <v>33.99558498896247</v>
      </c>
      <c r="DB25" s="99">
        <f t="shared" si="55"/>
      </c>
      <c r="DC25" s="100">
        <f t="shared" si="56"/>
      </c>
      <c r="DD25" s="101"/>
      <c r="DE25" s="102">
        <f t="shared" si="119"/>
      </c>
      <c r="DF25" s="103">
        <f t="shared" si="57"/>
      </c>
      <c r="DG25" s="103">
        <f t="shared" si="58"/>
      </c>
      <c r="DH25" s="103">
        <f t="shared" si="59"/>
      </c>
      <c r="DI25" s="103">
        <f t="shared" si="60"/>
        <v>0</v>
      </c>
      <c r="DJ25" s="103">
        <f t="shared" si="61"/>
        <v>20.551876379690952</v>
      </c>
      <c r="DK25" s="103">
        <f t="shared" si="62"/>
      </c>
      <c r="DL25" s="103">
        <f t="shared" si="63"/>
      </c>
      <c r="DM25" s="103">
        <f t="shared" si="64"/>
        <v>36.00441501103753</v>
      </c>
      <c r="DN25" s="103">
        <f t="shared" si="65"/>
      </c>
      <c r="DO25" s="193">
        <f t="shared" si="66"/>
      </c>
      <c r="DP25" s="191">
        <f t="shared" si="67"/>
        <v>36.00441501103753</v>
      </c>
      <c r="DR25" s="105">
        <f t="shared" si="68"/>
      </c>
      <c r="DS25" s="106">
        <f t="shared" si="69"/>
      </c>
      <c r="DT25" s="106">
        <f t="shared" si="70"/>
      </c>
      <c r="DU25" s="106">
        <f t="shared" si="71"/>
      </c>
      <c r="DV25" s="106">
        <f t="shared" si="72"/>
        <v>0</v>
      </c>
      <c r="DW25" s="106">
        <f t="shared" si="73"/>
        <v>39.95708154506438</v>
      </c>
      <c r="DX25" s="106">
        <f t="shared" si="74"/>
      </c>
      <c r="DY25" s="106">
        <f t="shared" si="75"/>
      </c>
      <c r="DZ25" s="106">
        <f t="shared" si="76"/>
        <v>70</v>
      </c>
      <c r="EA25" s="106">
        <f t="shared" si="77"/>
      </c>
      <c r="EB25" s="107">
        <f t="shared" si="78"/>
      </c>
      <c r="ED25" s="108">
        <f t="shared" si="79"/>
      </c>
      <c r="EE25" s="109">
        <f t="shared" si="80"/>
      </c>
      <c r="EF25" s="109">
        <f t="shared" si="81"/>
      </c>
      <c r="EG25" s="109">
        <f t="shared" si="82"/>
      </c>
      <c r="EH25" s="109">
        <f t="shared" si="83"/>
        <v>300436320</v>
      </c>
      <c r="EI25" s="109">
        <f t="shared" si="84"/>
        <v>401749640</v>
      </c>
      <c r="EJ25" s="109">
        <f t="shared" si="85"/>
      </c>
      <c r="EK25" s="109">
        <f t="shared" si="86"/>
      </c>
      <c r="EL25" s="109">
        <f t="shared" si="87"/>
        <v>1073639160</v>
      </c>
      <c r="EM25" s="109">
        <f t="shared" si="88"/>
      </c>
      <c r="EN25" s="110">
        <f t="shared" si="89"/>
      </c>
      <c r="EO25" s="111">
        <f>MAX(ED25:EN25)</f>
        <v>1073639160</v>
      </c>
      <c r="EQ25" s="105">
        <f t="shared" si="90"/>
      </c>
      <c r="ER25" s="106">
        <f t="shared" si="91"/>
      </c>
      <c r="ES25" s="106">
        <f t="shared" si="92"/>
      </c>
      <c r="ET25" s="106">
        <f t="shared" si="93"/>
      </c>
      <c r="EU25" s="106">
        <f t="shared" si="94"/>
        <v>8.394896475273871</v>
      </c>
      <c r="EV25" s="106">
        <f t="shared" si="95"/>
        <v>11.225828610796945</v>
      </c>
      <c r="EW25" s="106">
        <f t="shared" si="96"/>
      </c>
      <c r="EX25" s="106">
        <f t="shared" si="97"/>
      </c>
      <c r="EY25" s="106">
        <f t="shared" si="98"/>
        <v>30</v>
      </c>
      <c r="EZ25" s="106">
        <f t="shared" si="99"/>
      </c>
      <c r="FA25" s="107">
        <f t="shared" si="100"/>
      </c>
      <c r="FC25" s="112">
        <f t="shared" si="101"/>
      </c>
      <c r="FD25" s="113">
        <f t="shared" si="102"/>
      </c>
      <c r="FE25" s="113">
        <f t="shared" si="103"/>
      </c>
      <c r="FF25" s="113">
        <f t="shared" si="104"/>
      </c>
      <c r="FG25" s="113">
        <f t="shared" si="105"/>
        <v>8.394896475273871</v>
      </c>
      <c r="FH25" s="113">
        <f t="shared" si="106"/>
        <v>51.18291015586133</v>
      </c>
      <c r="FI25" s="113">
        <f t="shared" si="107"/>
      </c>
      <c r="FJ25" s="113">
        <f t="shared" si="108"/>
      </c>
      <c r="FK25" s="113">
        <f t="shared" si="109"/>
        <v>100</v>
      </c>
      <c r="FL25" s="113">
        <f t="shared" si="110"/>
      </c>
      <c r="FM25" s="114">
        <f t="shared" si="111"/>
      </c>
      <c r="FN25" s="104">
        <f>MAX(FC25:FM25)</f>
        <v>100</v>
      </c>
      <c r="FP25" s="115">
        <f t="shared" si="112"/>
      </c>
      <c r="FQ25" s="116" t="str">
        <f t="shared" si="113"/>
        <v>OFIBOD LTDA</v>
      </c>
      <c r="FS25" s="182" t="str">
        <f t="shared" si="121"/>
        <v>OFIBOD LTDA</v>
      </c>
    </row>
    <row r="26" spans="1:175" ht="140.25" customHeight="1">
      <c r="A26" s="67">
        <v>8</v>
      </c>
      <c r="B26" s="68" t="s">
        <v>49</v>
      </c>
      <c r="C26" s="69">
        <v>6</v>
      </c>
      <c r="D26" s="70">
        <v>3300000</v>
      </c>
      <c r="E26" s="70">
        <f t="shared" si="0"/>
        <v>528000</v>
      </c>
      <c r="F26" s="207">
        <f t="shared" si="120"/>
        <v>22968000</v>
      </c>
      <c r="G26" s="203">
        <v>22968000</v>
      </c>
      <c r="H26" s="119"/>
      <c r="I26" s="119"/>
      <c r="J26" s="119">
        <v>33627789.473684214</v>
      </c>
      <c r="K26" s="119"/>
      <c r="L26" s="119"/>
      <c r="M26" s="119"/>
      <c r="N26" s="119"/>
      <c r="O26" s="119">
        <v>22961040</v>
      </c>
      <c r="P26" s="119"/>
      <c r="Q26" s="120"/>
      <c r="S26" s="75" t="s">
        <v>41</v>
      </c>
      <c r="T26" s="76" t="s">
        <v>41</v>
      </c>
      <c r="U26" s="76" t="s">
        <v>41</v>
      </c>
      <c r="V26" s="77" t="s">
        <v>42</v>
      </c>
      <c r="W26" s="76" t="s">
        <v>41</v>
      </c>
      <c r="X26" s="76" t="s">
        <v>41</v>
      </c>
      <c r="Y26" s="76" t="s">
        <v>41</v>
      </c>
      <c r="Z26" s="77" t="s">
        <v>42</v>
      </c>
      <c r="AA26" s="76" t="s">
        <v>41</v>
      </c>
      <c r="AB26" s="77" t="s">
        <v>42</v>
      </c>
      <c r="AC26" s="78" t="s">
        <v>42</v>
      </c>
      <c r="AE26" s="118" t="s">
        <v>41</v>
      </c>
      <c r="AF26" s="80" t="s">
        <v>43</v>
      </c>
      <c r="AG26" s="81" t="s">
        <v>43</v>
      </c>
      <c r="AH26" s="81" t="s">
        <v>42</v>
      </c>
      <c r="AI26" s="81" t="s">
        <v>43</v>
      </c>
      <c r="AJ26" s="81" t="s">
        <v>43</v>
      </c>
      <c r="AK26" s="81" t="s">
        <v>43</v>
      </c>
      <c r="AL26" s="81" t="s">
        <v>43</v>
      </c>
      <c r="AM26" s="81" t="s">
        <v>41</v>
      </c>
      <c r="AN26" s="81" t="s">
        <v>43</v>
      </c>
      <c r="AO26" s="82" t="s">
        <v>43</v>
      </c>
      <c r="AQ26" s="83">
        <f t="shared" si="1"/>
        <v>22968000</v>
      </c>
      <c r="AR26" s="84">
        <f t="shared" si="2"/>
      </c>
      <c r="AS26" s="84">
        <f t="shared" si="3"/>
      </c>
      <c r="AT26" s="84">
        <f t="shared" si="4"/>
      </c>
      <c r="AU26" s="84">
        <f t="shared" si="5"/>
      </c>
      <c r="AV26" s="84">
        <f t="shared" si="6"/>
      </c>
      <c r="AW26" s="84">
        <f t="shared" si="7"/>
      </c>
      <c r="AX26" s="84">
        <f t="shared" si="8"/>
      </c>
      <c r="AY26" s="84">
        <f t="shared" si="9"/>
        <v>22961040</v>
      </c>
      <c r="AZ26" s="84">
        <f t="shared" si="10"/>
      </c>
      <c r="BA26" s="85">
        <f t="shared" si="11"/>
      </c>
      <c r="BC26" s="71">
        <f t="shared" si="12"/>
        <v>22968000</v>
      </c>
      <c r="BD26" s="86">
        <f t="shared" si="13"/>
      </c>
      <c r="BE26" s="86">
        <f t="shared" si="14"/>
      </c>
      <c r="BF26" s="86">
        <f t="shared" si="15"/>
      </c>
      <c r="BG26" s="86">
        <f t="shared" si="16"/>
      </c>
      <c r="BH26" s="86">
        <f t="shared" si="17"/>
      </c>
      <c r="BI26" s="86">
        <f t="shared" si="18"/>
      </c>
      <c r="BJ26" s="86">
        <f t="shared" si="19"/>
      </c>
      <c r="BK26" s="86">
        <f t="shared" si="20"/>
        <v>22961040</v>
      </c>
      <c r="BL26" s="86">
        <f t="shared" si="21"/>
      </c>
      <c r="BM26" s="87">
        <f t="shared" si="22"/>
      </c>
      <c r="BN26" s="88">
        <f t="shared" si="114"/>
        <v>2</v>
      </c>
      <c r="BO26" s="89">
        <f t="shared" si="23"/>
        <v>1</v>
      </c>
      <c r="BP26" s="90">
        <f t="shared" si="115"/>
        <v>45929040</v>
      </c>
      <c r="BQ26" s="90">
        <f t="shared" si="24"/>
        <v>68897040</v>
      </c>
      <c r="BR26" s="91">
        <f t="shared" si="25"/>
        <v>22965680</v>
      </c>
      <c r="BS26" s="92"/>
      <c r="BT26" s="185">
        <f t="shared" si="26"/>
        <v>100.01010203050814</v>
      </c>
      <c r="BU26" s="186">
        <f t="shared" si="27"/>
      </c>
      <c r="BV26" s="186">
        <f t="shared" si="28"/>
      </c>
      <c r="BW26" s="186">
        <f t="shared" si="29"/>
      </c>
      <c r="BX26" s="186">
        <f t="shared" si="30"/>
      </c>
      <c r="BY26" s="186">
        <f t="shared" si="31"/>
      </c>
      <c r="BZ26" s="186">
        <f t="shared" si="32"/>
      </c>
      <c r="CA26" s="186">
        <f t="shared" si="33"/>
      </c>
      <c r="CB26" s="186">
        <f t="shared" si="34"/>
        <v>99.97979593898374</v>
      </c>
      <c r="CC26" s="186">
        <f t="shared" si="35"/>
      </c>
      <c r="CD26" s="187">
        <f t="shared" si="36"/>
      </c>
      <c r="CE26" s="92"/>
      <c r="CF26" s="93">
        <f t="shared" si="116"/>
        <v>2320</v>
      </c>
      <c r="CG26" s="94">
        <f t="shared" si="37"/>
      </c>
      <c r="CH26" s="94">
        <f t="shared" si="38"/>
      </c>
      <c r="CI26" s="94">
        <f t="shared" si="39"/>
      </c>
      <c r="CJ26" s="94">
        <f t="shared" si="40"/>
      </c>
      <c r="CK26" s="94">
        <f t="shared" si="41"/>
      </c>
      <c r="CL26" s="94">
        <f t="shared" si="42"/>
      </c>
      <c r="CM26" s="94">
        <f t="shared" si="43"/>
      </c>
      <c r="CN26" s="94">
        <f t="shared" si="44"/>
        <v>4640</v>
      </c>
      <c r="CO26" s="94">
        <f t="shared" si="45"/>
      </c>
      <c r="CP26" s="95">
        <f t="shared" si="46"/>
      </c>
      <c r="CQ26" s="96">
        <f t="shared" si="117"/>
        <v>32808.114285714284</v>
      </c>
      <c r="CR26" s="97"/>
      <c r="CS26" s="98">
        <f t="shared" si="118"/>
        <v>0.07071421355692495</v>
      </c>
      <c r="CT26" s="99">
        <f t="shared" si="47"/>
      </c>
      <c r="CU26" s="99">
        <f t="shared" si="48"/>
      </c>
      <c r="CV26" s="99">
        <f t="shared" si="49"/>
      </c>
      <c r="CW26" s="99">
        <f t="shared" si="50"/>
      </c>
      <c r="CX26" s="99">
        <f t="shared" si="51"/>
      </c>
      <c r="CY26" s="99">
        <f t="shared" si="52"/>
      </c>
      <c r="CZ26" s="99">
        <f t="shared" si="53"/>
      </c>
      <c r="DA26" s="99">
        <f t="shared" si="54"/>
        <v>0.1414284271138499</v>
      </c>
      <c r="DB26" s="99">
        <f t="shared" si="55"/>
      </c>
      <c r="DC26" s="100">
        <f t="shared" si="56"/>
      </c>
      <c r="DD26" s="101"/>
      <c r="DE26" s="102">
        <f t="shared" si="119"/>
        <v>69.92928578644307</v>
      </c>
      <c r="DF26" s="103">
        <f t="shared" si="57"/>
      </c>
      <c r="DG26" s="103">
        <f t="shared" si="58"/>
      </c>
      <c r="DH26" s="103">
        <f t="shared" si="59"/>
      </c>
      <c r="DI26" s="103">
        <f t="shared" si="60"/>
      </c>
      <c r="DJ26" s="103">
        <f t="shared" si="61"/>
      </c>
      <c r="DK26" s="103">
        <f t="shared" si="62"/>
      </c>
      <c r="DL26" s="103">
        <f t="shared" si="63"/>
      </c>
      <c r="DM26" s="103">
        <f t="shared" si="64"/>
        <v>69.85857157288615</v>
      </c>
      <c r="DN26" s="103">
        <f t="shared" si="65"/>
      </c>
      <c r="DO26" s="193">
        <f t="shared" si="66"/>
      </c>
      <c r="DP26" s="191">
        <f t="shared" si="67"/>
        <v>69.92928578644307</v>
      </c>
      <c r="DR26" s="105">
        <f t="shared" si="68"/>
        <v>70</v>
      </c>
      <c r="DS26" s="106">
        <f t="shared" si="69"/>
      </c>
      <c r="DT26" s="106">
        <f t="shared" si="70"/>
      </c>
      <c r="DU26" s="106">
        <f t="shared" si="71"/>
      </c>
      <c r="DV26" s="106">
        <f t="shared" si="72"/>
      </c>
      <c r="DW26" s="106">
        <f t="shared" si="73"/>
      </c>
      <c r="DX26" s="106">
        <f t="shared" si="74"/>
      </c>
      <c r="DY26" s="106">
        <f t="shared" si="75"/>
      </c>
      <c r="DZ26" s="106">
        <f t="shared" si="76"/>
        <v>69.92921427849126</v>
      </c>
      <c r="EA26" s="106">
        <f t="shared" si="77"/>
      </c>
      <c r="EB26" s="107">
        <f t="shared" si="78"/>
      </c>
      <c r="ED26" s="108">
        <f t="shared" si="79"/>
        <v>1747940780</v>
      </c>
      <c r="EE26" s="109">
        <f t="shared" si="80"/>
      </c>
      <c r="EF26" s="109">
        <f t="shared" si="81"/>
      </c>
      <c r="EG26" s="109">
        <f t="shared" si="82"/>
      </c>
      <c r="EH26" s="109">
        <f t="shared" si="83"/>
      </c>
      <c r="EI26" s="109">
        <f t="shared" si="84"/>
      </c>
      <c r="EJ26" s="109">
        <f t="shared" si="85"/>
      </c>
      <c r="EK26" s="109">
        <f t="shared" si="86"/>
      </c>
      <c r="EL26" s="109">
        <f t="shared" si="87"/>
        <v>1073639160</v>
      </c>
      <c r="EM26" s="109">
        <f t="shared" si="88"/>
      </c>
      <c r="EN26" s="110">
        <f t="shared" si="89"/>
      </c>
      <c r="EO26" s="111">
        <f>MAX(ED26:EN26)</f>
        <v>1747940780</v>
      </c>
      <c r="EQ26" s="105">
        <f t="shared" si="90"/>
        <v>30</v>
      </c>
      <c r="ER26" s="106">
        <f t="shared" si="91"/>
      </c>
      <c r="ES26" s="106">
        <f t="shared" si="92"/>
      </c>
      <c r="ET26" s="106">
        <f t="shared" si="93"/>
      </c>
      <c r="EU26" s="106">
        <f t="shared" si="94"/>
      </c>
      <c r="EV26" s="106">
        <f t="shared" si="95"/>
      </c>
      <c r="EW26" s="106">
        <f t="shared" si="96"/>
      </c>
      <c r="EX26" s="106">
        <f t="shared" si="97"/>
      </c>
      <c r="EY26" s="106">
        <f t="shared" si="98"/>
        <v>18.426925653625403</v>
      </c>
      <c r="EZ26" s="106">
        <f t="shared" si="99"/>
      </c>
      <c r="FA26" s="107">
        <f t="shared" si="100"/>
      </c>
      <c r="FC26" s="112">
        <f t="shared" si="101"/>
        <v>100</v>
      </c>
      <c r="FD26" s="113">
        <f t="shared" si="102"/>
      </c>
      <c r="FE26" s="113">
        <f t="shared" si="103"/>
      </c>
      <c r="FF26" s="113">
        <f t="shared" si="104"/>
      </c>
      <c r="FG26" s="113">
        <f t="shared" si="105"/>
      </c>
      <c r="FH26" s="113">
        <f t="shared" si="106"/>
      </c>
      <c r="FI26" s="113">
        <f t="shared" si="107"/>
      </c>
      <c r="FJ26" s="113">
        <f t="shared" si="108"/>
      </c>
      <c r="FK26" s="113">
        <f t="shared" si="109"/>
        <v>88.35613993211666</v>
      </c>
      <c r="FL26" s="113">
        <f t="shared" si="110"/>
      </c>
      <c r="FM26" s="114">
        <f t="shared" si="111"/>
      </c>
      <c r="FN26" s="104">
        <f>MAX(FC26:FM26)</f>
        <v>100</v>
      </c>
      <c r="FP26" s="115" t="str">
        <f t="shared" si="112"/>
        <v>MACRODIGITAL</v>
      </c>
      <c r="FQ26" s="116">
        <f t="shared" si="113"/>
      </c>
      <c r="FS26" s="182" t="str">
        <f t="shared" si="121"/>
        <v>MACRODIGITAL</v>
      </c>
    </row>
    <row r="27" spans="1:175" ht="132" customHeight="1">
      <c r="A27" s="67">
        <v>9</v>
      </c>
      <c r="B27" s="68" t="s">
        <v>50</v>
      </c>
      <c r="C27" s="69">
        <v>11</v>
      </c>
      <c r="D27" s="70">
        <v>5100000</v>
      </c>
      <c r="E27" s="70">
        <f t="shared" si="0"/>
        <v>816000</v>
      </c>
      <c r="F27" s="207">
        <f t="shared" si="120"/>
        <v>65076000</v>
      </c>
      <c r="G27" s="203">
        <v>65075987</v>
      </c>
      <c r="H27" s="119"/>
      <c r="I27" s="119"/>
      <c r="J27" s="119">
        <v>104094736.84210527</v>
      </c>
      <c r="K27" s="119"/>
      <c r="L27" s="119"/>
      <c r="M27" s="119"/>
      <c r="N27" s="119"/>
      <c r="O27" s="119"/>
      <c r="P27" s="119">
        <v>79112000</v>
      </c>
      <c r="Q27" s="120"/>
      <c r="S27" s="75" t="s">
        <v>41</v>
      </c>
      <c r="T27" s="76" t="s">
        <v>41</v>
      </c>
      <c r="U27" s="76" t="s">
        <v>41</v>
      </c>
      <c r="V27" s="77" t="s">
        <v>42</v>
      </c>
      <c r="W27" s="76" t="s">
        <v>41</v>
      </c>
      <c r="X27" s="76" t="s">
        <v>41</v>
      </c>
      <c r="Y27" s="76" t="s">
        <v>41</v>
      </c>
      <c r="Z27" s="77" t="s">
        <v>42</v>
      </c>
      <c r="AA27" s="76" t="s">
        <v>41</v>
      </c>
      <c r="AB27" s="77" t="s">
        <v>42</v>
      </c>
      <c r="AC27" s="78" t="s">
        <v>42</v>
      </c>
      <c r="AE27" s="121" t="s">
        <v>41</v>
      </c>
      <c r="AF27" s="80" t="s">
        <v>43</v>
      </c>
      <c r="AG27" s="81" t="s">
        <v>43</v>
      </c>
      <c r="AH27" s="81" t="s">
        <v>41</v>
      </c>
      <c r="AI27" s="81" t="s">
        <v>43</v>
      </c>
      <c r="AJ27" s="81" t="s">
        <v>43</v>
      </c>
      <c r="AK27" s="81" t="s">
        <v>43</v>
      </c>
      <c r="AL27" s="81" t="s">
        <v>43</v>
      </c>
      <c r="AM27" s="81" t="s">
        <v>43</v>
      </c>
      <c r="AN27" s="81" t="s">
        <v>41</v>
      </c>
      <c r="AO27" s="82" t="s">
        <v>43</v>
      </c>
      <c r="AQ27" s="83">
        <f t="shared" si="1"/>
        <v>65075987</v>
      </c>
      <c r="AR27" s="84">
        <f t="shared" si="2"/>
      </c>
      <c r="AS27" s="84">
        <f t="shared" si="3"/>
      </c>
      <c r="AT27" s="84">
        <f t="shared" si="4"/>
      </c>
      <c r="AU27" s="84">
        <f t="shared" si="5"/>
      </c>
      <c r="AV27" s="84">
        <f t="shared" si="6"/>
      </c>
      <c r="AW27" s="84">
        <f t="shared" si="7"/>
      </c>
      <c r="AX27" s="84">
        <f t="shared" si="8"/>
      </c>
      <c r="AY27" s="84">
        <f t="shared" si="9"/>
      </c>
      <c r="AZ27" s="84">
        <f t="shared" si="10"/>
      </c>
      <c r="BA27" s="85">
        <f t="shared" si="11"/>
      </c>
      <c r="BC27" s="71">
        <f t="shared" si="12"/>
        <v>65075987</v>
      </c>
      <c r="BD27" s="86">
        <f t="shared" si="13"/>
      </c>
      <c r="BE27" s="86">
        <f t="shared" si="14"/>
      </c>
      <c r="BF27" s="86">
        <f t="shared" si="15"/>
      </c>
      <c r="BG27" s="86">
        <f t="shared" si="16"/>
      </c>
      <c r="BH27" s="86">
        <f t="shared" si="17"/>
      </c>
      <c r="BI27" s="86">
        <f t="shared" si="18"/>
      </c>
      <c r="BJ27" s="86">
        <f t="shared" si="19"/>
      </c>
      <c r="BK27" s="86">
        <f t="shared" si="20"/>
      </c>
      <c r="BL27" s="86">
        <f t="shared" si="21"/>
      </c>
      <c r="BM27" s="87">
        <f t="shared" si="22"/>
      </c>
      <c r="BN27" s="88">
        <f t="shared" si="114"/>
        <v>1</v>
      </c>
      <c r="BO27" s="89">
        <f t="shared" si="23"/>
        <v>0</v>
      </c>
      <c r="BP27" s="90">
        <f t="shared" si="115"/>
        <v>65075987</v>
      </c>
      <c r="BQ27" s="90">
        <f t="shared" si="24"/>
        <v>65075987</v>
      </c>
      <c r="BR27" s="91">
        <f t="shared" si="25"/>
        <v>65075987</v>
      </c>
      <c r="BS27" s="92"/>
      <c r="BT27" s="185">
        <f t="shared" si="26"/>
        <v>100</v>
      </c>
      <c r="BU27" s="186">
        <f t="shared" si="27"/>
      </c>
      <c r="BV27" s="186">
        <f t="shared" si="28"/>
      </c>
      <c r="BW27" s="186">
        <f t="shared" si="29"/>
      </c>
      <c r="BX27" s="186">
        <f t="shared" si="30"/>
      </c>
      <c r="BY27" s="186">
        <f t="shared" si="31"/>
      </c>
      <c r="BZ27" s="186">
        <f t="shared" si="32"/>
      </c>
      <c r="CA27" s="186">
        <f t="shared" si="33"/>
      </c>
      <c r="CB27" s="186">
        <f t="shared" si="34"/>
      </c>
      <c r="CC27" s="186">
        <f t="shared" si="35"/>
      </c>
      <c r="CD27" s="187">
        <f t="shared" si="36"/>
      </c>
      <c r="CE27" s="92"/>
      <c r="CF27" s="93">
        <f t="shared" si="116"/>
        <v>0</v>
      </c>
      <c r="CG27" s="94">
        <f t="shared" si="37"/>
      </c>
      <c r="CH27" s="94">
        <f t="shared" si="38"/>
      </c>
      <c r="CI27" s="94">
        <f t="shared" si="39"/>
      </c>
      <c r="CJ27" s="94">
        <f t="shared" si="40"/>
      </c>
      <c r="CK27" s="94">
        <f t="shared" si="41"/>
      </c>
      <c r="CL27" s="94">
        <f t="shared" si="42"/>
      </c>
      <c r="CM27" s="94">
        <f t="shared" si="43"/>
      </c>
      <c r="CN27" s="94">
        <f t="shared" si="44"/>
      </c>
      <c r="CO27" s="94">
        <f t="shared" si="45"/>
      </c>
      <c r="CP27" s="95">
        <f t="shared" si="46"/>
      </c>
      <c r="CQ27" s="96">
        <f t="shared" si="117"/>
        <v>92965.69571428571</v>
      </c>
      <c r="CR27" s="97"/>
      <c r="CS27" s="98">
        <f t="shared" si="118"/>
        <v>0</v>
      </c>
      <c r="CT27" s="99">
        <f t="shared" si="47"/>
      </c>
      <c r="CU27" s="99">
        <f t="shared" si="48"/>
      </c>
      <c r="CV27" s="99">
        <f t="shared" si="49"/>
      </c>
      <c r="CW27" s="99">
        <f t="shared" si="50"/>
      </c>
      <c r="CX27" s="99">
        <f t="shared" si="51"/>
      </c>
      <c r="CY27" s="99">
        <f t="shared" si="52"/>
      </c>
      <c r="CZ27" s="99">
        <f t="shared" si="53"/>
      </c>
      <c r="DA27" s="99">
        <f t="shared" si="54"/>
      </c>
      <c r="DB27" s="99">
        <f t="shared" si="55"/>
      </c>
      <c r="DC27" s="100">
        <f t="shared" si="56"/>
      </c>
      <c r="DD27" s="101"/>
      <c r="DE27" s="102">
        <f t="shared" si="119"/>
        <v>70</v>
      </c>
      <c r="DF27" s="103">
        <f t="shared" si="57"/>
      </c>
      <c r="DG27" s="103">
        <f t="shared" si="58"/>
      </c>
      <c r="DH27" s="103">
        <f t="shared" si="59"/>
      </c>
      <c r="DI27" s="103">
        <f t="shared" si="60"/>
      </c>
      <c r="DJ27" s="103">
        <f t="shared" si="61"/>
      </c>
      <c r="DK27" s="103">
        <f t="shared" si="62"/>
      </c>
      <c r="DL27" s="103">
        <f t="shared" si="63"/>
      </c>
      <c r="DM27" s="103">
        <f t="shared" si="64"/>
      </c>
      <c r="DN27" s="103">
        <f t="shared" si="65"/>
      </c>
      <c r="DO27" s="193">
        <f t="shared" si="66"/>
      </c>
      <c r="DP27" s="191">
        <f t="shared" si="67"/>
        <v>70</v>
      </c>
      <c r="DR27" s="105">
        <f t="shared" si="68"/>
        <v>70</v>
      </c>
      <c r="DS27" s="106">
        <f t="shared" si="69"/>
      </c>
      <c r="DT27" s="106">
        <f t="shared" si="70"/>
      </c>
      <c r="DU27" s="106">
        <f t="shared" si="71"/>
      </c>
      <c r="DV27" s="106">
        <f t="shared" si="72"/>
      </c>
      <c r="DW27" s="106">
        <f t="shared" si="73"/>
      </c>
      <c r="DX27" s="106">
        <f t="shared" si="74"/>
      </c>
      <c r="DY27" s="106">
        <f t="shared" si="75"/>
      </c>
      <c r="DZ27" s="106">
        <f t="shared" si="76"/>
      </c>
      <c r="EA27" s="106">
        <f t="shared" si="77"/>
      </c>
      <c r="EB27" s="107">
        <f t="shared" si="78"/>
      </c>
      <c r="ED27" s="108">
        <f t="shared" si="79"/>
        <v>1747940780</v>
      </c>
      <c r="EE27" s="109">
        <f t="shared" si="80"/>
      </c>
      <c r="EF27" s="109">
        <f t="shared" si="81"/>
      </c>
      <c r="EG27" s="109">
        <f t="shared" si="82"/>
      </c>
      <c r="EH27" s="109">
        <f t="shared" si="83"/>
      </c>
      <c r="EI27" s="109">
        <f t="shared" si="84"/>
      </c>
      <c r="EJ27" s="109">
        <f t="shared" si="85"/>
      </c>
      <c r="EK27" s="109">
        <f t="shared" si="86"/>
      </c>
      <c r="EL27" s="109">
        <f t="shared" si="87"/>
      </c>
      <c r="EM27" s="109">
        <f t="shared" si="88"/>
      </c>
      <c r="EN27" s="110">
        <f t="shared" si="89"/>
      </c>
      <c r="EO27" s="111">
        <f>MAX(ED27:EN27)</f>
        <v>1747940780</v>
      </c>
      <c r="EQ27" s="105">
        <f t="shared" si="90"/>
        <v>30</v>
      </c>
      <c r="ER27" s="106">
        <f t="shared" si="91"/>
      </c>
      <c r="ES27" s="106">
        <f t="shared" si="92"/>
      </c>
      <c r="ET27" s="106">
        <f t="shared" si="93"/>
      </c>
      <c r="EU27" s="106">
        <f t="shared" si="94"/>
      </c>
      <c r="EV27" s="106">
        <f t="shared" si="95"/>
      </c>
      <c r="EW27" s="106">
        <f t="shared" si="96"/>
      </c>
      <c r="EX27" s="106">
        <f t="shared" si="97"/>
      </c>
      <c r="EY27" s="106">
        <f t="shared" si="98"/>
      </c>
      <c r="EZ27" s="106">
        <f t="shared" si="99"/>
      </c>
      <c r="FA27" s="107">
        <f t="shared" si="100"/>
      </c>
      <c r="FC27" s="112">
        <f t="shared" si="101"/>
        <v>100</v>
      </c>
      <c r="FD27" s="113">
        <f t="shared" si="102"/>
      </c>
      <c r="FE27" s="113">
        <f t="shared" si="103"/>
      </c>
      <c r="FF27" s="113">
        <f t="shared" si="104"/>
      </c>
      <c r="FG27" s="113">
        <f t="shared" si="105"/>
      </c>
      <c r="FH27" s="113">
        <f t="shared" si="106"/>
      </c>
      <c r="FI27" s="113">
        <f t="shared" si="107"/>
      </c>
      <c r="FJ27" s="113">
        <f t="shared" si="108"/>
      </c>
      <c r="FK27" s="113">
        <f t="shared" si="109"/>
      </c>
      <c r="FL27" s="113">
        <f t="shared" si="110"/>
      </c>
      <c r="FM27" s="114">
        <f t="shared" si="111"/>
      </c>
      <c r="FN27" s="104">
        <f>MAX(FC27:FM27)</f>
        <v>100</v>
      </c>
      <c r="FP27" s="115" t="str">
        <f t="shared" si="112"/>
        <v>MACRODIGITAL</v>
      </c>
      <c r="FQ27" s="116">
        <f t="shared" si="113"/>
      </c>
      <c r="FS27" s="182" t="str">
        <f t="shared" si="121"/>
        <v>MACRODIGITAL</v>
      </c>
    </row>
    <row r="28" spans="1:175" ht="22.5">
      <c r="A28" s="67">
        <v>10</v>
      </c>
      <c r="B28" s="68" t="s">
        <v>51</v>
      </c>
      <c r="C28" s="69">
        <v>3</v>
      </c>
      <c r="D28" s="70">
        <v>1300000</v>
      </c>
      <c r="E28" s="70">
        <f t="shared" si="0"/>
        <v>208000</v>
      </c>
      <c r="F28" s="207">
        <f aca="true" t="shared" si="122" ref="F28:F39">+(D28+E28)*C28</f>
        <v>4524000</v>
      </c>
      <c r="G28" s="203">
        <v>4523997</v>
      </c>
      <c r="H28" s="119"/>
      <c r="I28" s="119">
        <v>4141200</v>
      </c>
      <c r="J28" s="119">
        <v>3910421.052631579</v>
      </c>
      <c r="K28" s="119">
        <v>4611000</v>
      </c>
      <c r="L28" s="119">
        <v>4419600</v>
      </c>
      <c r="M28" s="119">
        <v>4162080</v>
      </c>
      <c r="N28" s="119"/>
      <c r="O28" s="119">
        <v>4489200</v>
      </c>
      <c r="P28" s="119"/>
      <c r="Q28" s="120"/>
      <c r="S28" s="75" t="s">
        <v>41</v>
      </c>
      <c r="T28" s="76" t="s">
        <v>41</v>
      </c>
      <c r="U28" s="76" t="s">
        <v>41</v>
      </c>
      <c r="V28" s="77" t="s">
        <v>42</v>
      </c>
      <c r="W28" s="76" t="s">
        <v>41</v>
      </c>
      <c r="X28" s="76" t="s">
        <v>41</v>
      </c>
      <c r="Y28" s="76" t="s">
        <v>41</v>
      </c>
      <c r="Z28" s="77" t="s">
        <v>42</v>
      </c>
      <c r="AA28" s="76" t="s">
        <v>41</v>
      </c>
      <c r="AB28" s="77" t="s">
        <v>42</v>
      </c>
      <c r="AC28" s="78" t="s">
        <v>42</v>
      </c>
      <c r="AE28" s="79" t="s">
        <v>42</v>
      </c>
      <c r="AF28" s="80" t="s">
        <v>43</v>
      </c>
      <c r="AG28" s="81" t="s">
        <v>41</v>
      </c>
      <c r="AH28" s="81" t="s">
        <v>41</v>
      </c>
      <c r="AI28" s="81" t="s">
        <v>41</v>
      </c>
      <c r="AJ28" s="81" t="s">
        <v>41</v>
      </c>
      <c r="AK28" s="81" t="s">
        <v>41</v>
      </c>
      <c r="AL28" s="81" t="s">
        <v>43</v>
      </c>
      <c r="AM28" s="81" t="s">
        <v>41</v>
      </c>
      <c r="AN28" s="81" t="s">
        <v>43</v>
      </c>
      <c r="AO28" s="82" t="s">
        <v>43</v>
      </c>
      <c r="AQ28" s="83">
        <f t="shared" si="1"/>
      </c>
      <c r="AR28" s="84">
        <f t="shared" si="2"/>
      </c>
      <c r="AS28" s="84">
        <f t="shared" si="3"/>
        <v>4141200</v>
      </c>
      <c r="AT28" s="84">
        <f t="shared" si="4"/>
      </c>
      <c r="AU28" s="84">
        <f t="shared" si="5"/>
        <v>4611000</v>
      </c>
      <c r="AV28" s="84">
        <f t="shared" si="6"/>
        <v>4419600</v>
      </c>
      <c r="AW28" s="84">
        <f t="shared" si="7"/>
        <v>4162080</v>
      </c>
      <c r="AX28" s="84">
        <f t="shared" si="8"/>
      </c>
      <c r="AY28" s="84">
        <f t="shared" si="9"/>
        <v>4489200</v>
      </c>
      <c r="AZ28" s="84">
        <f t="shared" si="10"/>
      </c>
      <c r="BA28" s="85">
        <f t="shared" si="11"/>
      </c>
      <c r="BC28" s="71">
        <f t="shared" si="12"/>
      </c>
      <c r="BD28" s="86">
        <f t="shared" si="13"/>
      </c>
      <c r="BE28" s="86">
        <f t="shared" si="14"/>
        <v>4141200</v>
      </c>
      <c r="BF28" s="86">
        <f t="shared" si="15"/>
      </c>
      <c r="BG28" s="86">
        <f t="shared" si="16"/>
      </c>
      <c r="BH28" s="86">
        <f t="shared" si="17"/>
        <v>4419600</v>
      </c>
      <c r="BI28" s="86">
        <f t="shared" si="18"/>
        <v>4162080</v>
      </c>
      <c r="BJ28" s="86">
        <f t="shared" si="19"/>
      </c>
      <c r="BK28" s="86">
        <f t="shared" si="20"/>
        <v>4489200</v>
      </c>
      <c r="BL28" s="86">
        <f t="shared" si="21"/>
      </c>
      <c r="BM28" s="87">
        <f t="shared" si="22"/>
      </c>
      <c r="BN28" s="88">
        <f t="shared" si="114"/>
        <v>4</v>
      </c>
      <c r="BO28" s="89">
        <f t="shared" si="23"/>
        <v>2</v>
      </c>
      <c r="BP28" s="90">
        <f t="shared" si="115"/>
        <v>17212080</v>
      </c>
      <c r="BQ28" s="90">
        <f t="shared" si="24"/>
        <v>26260080</v>
      </c>
      <c r="BR28" s="91">
        <f t="shared" si="25"/>
        <v>4376680</v>
      </c>
      <c r="BS28" s="122"/>
      <c r="BT28" s="185">
        <f t="shared" si="26"/>
      </c>
      <c r="BU28" s="186">
        <f t="shared" si="27"/>
      </c>
      <c r="BV28" s="186">
        <f t="shared" si="28"/>
        <v>94.61966604823748</v>
      </c>
      <c r="BW28" s="186">
        <f t="shared" si="29"/>
      </c>
      <c r="BX28" s="186">
        <f t="shared" si="30"/>
      </c>
      <c r="BY28" s="186">
        <f t="shared" si="31"/>
        <v>100.98065200106016</v>
      </c>
      <c r="BZ28" s="186">
        <f t="shared" si="32"/>
        <v>95.09673999469918</v>
      </c>
      <c r="CA28" s="186">
        <f t="shared" si="33"/>
      </c>
      <c r="CB28" s="186">
        <f t="shared" si="34"/>
        <v>102.57089848926583</v>
      </c>
      <c r="CC28" s="186">
        <f t="shared" si="35"/>
      </c>
      <c r="CD28" s="187">
        <f t="shared" si="36"/>
      </c>
      <c r="CE28" s="92"/>
      <c r="CF28" s="93">
        <f t="shared" si="116"/>
      </c>
      <c r="CG28" s="94">
        <f t="shared" si="37"/>
      </c>
      <c r="CH28" s="94">
        <f t="shared" si="38"/>
        <v>235480</v>
      </c>
      <c r="CI28" s="94">
        <f t="shared" si="39"/>
      </c>
      <c r="CJ28" s="94">
        <f t="shared" si="40"/>
      </c>
      <c r="CK28" s="94">
        <f t="shared" si="41"/>
        <v>42920</v>
      </c>
      <c r="CL28" s="94">
        <f t="shared" si="42"/>
        <v>214600</v>
      </c>
      <c r="CM28" s="94">
        <f t="shared" si="43"/>
      </c>
      <c r="CN28" s="94">
        <f t="shared" si="44"/>
        <v>112520</v>
      </c>
      <c r="CO28" s="94">
        <f t="shared" si="45"/>
      </c>
      <c r="CP28" s="95">
        <f t="shared" si="46"/>
      </c>
      <c r="CQ28" s="96">
        <f t="shared" si="117"/>
        <v>6252.4</v>
      </c>
      <c r="CR28" s="97"/>
      <c r="CS28" s="98">
        <f t="shared" si="118"/>
      </c>
      <c r="CT28" s="99">
        <f t="shared" si="47"/>
      </c>
      <c r="CU28" s="99">
        <f t="shared" si="48"/>
        <v>37.66233766233766</v>
      </c>
      <c r="CV28" s="99">
        <f t="shared" si="49"/>
      </c>
      <c r="CW28" s="99">
        <f t="shared" si="50"/>
      </c>
      <c r="CX28" s="99">
        <f t="shared" si="51"/>
        <v>6.8645640074211505</v>
      </c>
      <c r="CY28" s="99">
        <f t="shared" si="52"/>
        <v>34.32282003710576</v>
      </c>
      <c r="CZ28" s="99">
        <f t="shared" si="53"/>
      </c>
      <c r="DA28" s="99">
        <f t="shared" si="54"/>
        <v>17.996289424860855</v>
      </c>
      <c r="DB28" s="99">
        <f t="shared" si="55"/>
      </c>
      <c r="DC28" s="100">
        <f t="shared" si="56"/>
      </c>
      <c r="DD28" s="101"/>
      <c r="DE28" s="102">
        <f t="shared" si="119"/>
      </c>
      <c r="DF28" s="103">
        <f t="shared" si="57"/>
      </c>
      <c r="DG28" s="103">
        <f t="shared" si="58"/>
        <v>32.33766233766234</v>
      </c>
      <c r="DH28" s="103">
        <f t="shared" si="59"/>
      </c>
      <c r="DI28" s="103">
        <f t="shared" si="60"/>
      </c>
      <c r="DJ28" s="103">
        <f t="shared" si="61"/>
        <v>63.13543599257885</v>
      </c>
      <c r="DK28" s="103">
        <f t="shared" si="62"/>
        <v>35.67717996289424</v>
      </c>
      <c r="DL28" s="103">
        <f t="shared" si="63"/>
      </c>
      <c r="DM28" s="103">
        <f t="shared" si="64"/>
        <v>52.003710575139145</v>
      </c>
      <c r="DN28" s="103">
        <f t="shared" si="65"/>
      </c>
      <c r="DO28" s="193">
        <f t="shared" si="66"/>
      </c>
      <c r="DP28" s="191">
        <f t="shared" si="67"/>
        <v>63.13543599257885</v>
      </c>
      <c r="DR28" s="105">
        <f t="shared" si="68"/>
      </c>
      <c r="DS28" s="106">
        <f t="shared" si="69"/>
      </c>
      <c r="DT28" s="106">
        <f t="shared" si="70"/>
        <v>35.853658536585364</v>
      </c>
      <c r="DU28" s="106">
        <f t="shared" si="71"/>
      </c>
      <c r="DV28" s="106">
        <f t="shared" si="72"/>
      </c>
      <c r="DW28" s="106">
        <f t="shared" si="73"/>
        <v>70</v>
      </c>
      <c r="DX28" s="106">
        <f t="shared" si="74"/>
        <v>39.55627387599177</v>
      </c>
      <c r="DY28" s="106">
        <f t="shared" si="75"/>
      </c>
      <c r="DZ28" s="106">
        <f t="shared" si="76"/>
        <v>57.65794886864531</v>
      </c>
      <c r="EA28" s="106">
        <f t="shared" si="77"/>
      </c>
      <c r="EB28" s="107">
        <f t="shared" si="78"/>
      </c>
      <c r="ED28" s="108">
        <f t="shared" si="79"/>
      </c>
      <c r="EE28" s="109">
        <f t="shared" si="80"/>
      </c>
      <c r="EF28" s="109">
        <f t="shared" si="81"/>
        <v>881437000</v>
      </c>
      <c r="EG28" s="109">
        <f t="shared" si="82"/>
      </c>
      <c r="EH28" s="109">
        <f t="shared" si="83"/>
      </c>
      <c r="EI28" s="109">
        <f t="shared" si="84"/>
        <v>401749640</v>
      </c>
      <c r="EJ28" s="109">
        <f t="shared" si="85"/>
        <v>495211755</v>
      </c>
      <c r="EK28" s="109">
        <f t="shared" si="86"/>
      </c>
      <c r="EL28" s="109">
        <f t="shared" si="87"/>
        <v>1073639160</v>
      </c>
      <c r="EM28" s="109">
        <f t="shared" si="88"/>
      </c>
      <c r="EN28" s="110">
        <f t="shared" si="89"/>
      </c>
      <c r="EO28" s="111">
        <f>MAX(ED28:EN28)</f>
        <v>1073639160</v>
      </c>
      <c r="EQ28" s="105">
        <f t="shared" si="90"/>
      </c>
      <c r="ER28" s="106">
        <f t="shared" si="91"/>
      </c>
      <c r="ES28" s="106">
        <f t="shared" si="92"/>
        <v>24.629420186201106</v>
      </c>
      <c r="ET28" s="106">
        <f t="shared" si="93"/>
      </c>
      <c r="EU28" s="106">
        <f t="shared" si="94"/>
      </c>
      <c r="EV28" s="106">
        <f t="shared" si="95"/>
        <v>11.225828610796945</v>
      </c>
      <c r="EW28" s="106">
        <f t="shared" si="96"/>
        <v>13.837379636935001</v>
      </c>
      <c r="EX28" s="106">
        <f t="shared" si="97"/>
      </c>
      <c r="EY28" s="106">
        <f t="shared" si="98"/>
        <v>30</v>
      </c>
      <c r="EZ28" s="106">
        <f t="shared" si="99"/>
      </c>
      <c r="FA28" s="107">
        <f t="shared" si="100"/>
      </c>
      <c r="FC28" s="112">
        <f t="shared" si="101"/>
      </c>
      <c r="FD28" s="113">
        <f t="shared" si="102"/>
      </c>
      <c r="FE28" s="113">
        <f t="shared" si="103"/>
        <v>60.48307872278647</v>
      </c>
      <c r="FF28" s="113">
        <f t="shared" si="104"/>
      </c>
      <c r="FG28" s="113">
        <f t="shared" si="105"/>
      </c>
      <c r="FH28" s="113">
        <f t="shared" si="106"/>
        <v>81.22582861079695</v>
      </c>
      <c r="FI28" s="113">
        <f t="shared" si="107"/>
        <v>53.393653512926775</v>
      </c>
      <c r="FJ28" s="113">
        <f t="shared" si="108"/>
      </c>
      <c r="FK28" s="113">
        <f t="shared" si="109"/>
        <v>87.65794886864532</v>
      </c>
      <c r="FL28" s="113">
        <f t="shared" si="110"/>
      </c>
      <c r="FM28" s="114">
        <f t="shared" si="111"/>
      </c>
      <c r="FN28" s="104">
        <f>MAX(FC28:FM28)</f>
        <v>87.65794886864532</v>
      </c>
      <c r="FP28" s="115">
        <f t="shared" si="112"/>
      </c>
      <c r="FQ28" s="116" t="str">
        <f t="shared" si="113"/>
        <v>OFIBOD LTDA</v>
      </c>
      <c r="FS28" s="182" t="str">
        <f t="shared" si="121"/>
        <v>OFIBOD LTDA</v>
      </c>
    </row>
    <row r="29" spans="1:175" ht="22.5">
      <c r="A29" s="67">
        <v>11</v>
      </c>
      <c r="B29" s="68" t="s">
        <v>52</v>
      </c>
      <c r="C29" s="69">
        <v>4</v>
      </c>
      <c r="D29" s="70">
        <v>450000</v>
      </c>
      <c r="E29" s="70">
        <f t="shared" si="0"/>
        <v>72000</v>
      </c>
      <c r="F29" s="207">
        <f t="shared" si="122"/>
        <v>2088000</v>
      </c>
      <c r="G29" s="203"/>
      <c r="H29" s="119"/>
      <c r="I29" s="119"/>
      <c r="J29" s="119">
        <v>2197894.736842105</v>
      </c>
      <c r="K29" s="119"/>
      <c r="L29" s="119"/>
      <c r="M29" s="119"/>
      <c r="N29" s="119"/>
      <c r="O29" s="119"/>
      <c r="P29" s="119"/>
      <c r="Q29" s="120"/>
      <c r="S29" s="75" t="s">
        <v>41</v>
      </c>
      <c r="T29" s="76" t="s">
        <v>41</v>
      </c>
      <c r="U29" s="76" t="s">
        <v>41</v>
      </c>
      <c r="V29" s="77" t="s">
        <v>42</v>
      </c>
      <c r="W29" s="76" t="s">
        <v>41</v>
      </c>
      <c r="X29" s="76" t="s">
        <v>41</v>
      </c>
      <c r="Y29" s="76" t="s">
        <v>41</v>
      </c>
      <c r="Z29" s="77" t="s">
        <v>42</v>
      </c>
      <c r="AA29" s="76" t="s">
        <v>41</v>
      </c>
      <c r="AB29" s="77" t="s">
        <v>42</v>
      </c>
      <c r="AC29" s="78" t="s">
        <v>42</v>
      </c>
      <c r="AE29" s="121" t="s">
        <v>43</v>
      </c>
      <c r="AF29" s="80" t="s">
        <v>43</v>
      </c>
      <c r="AG29" s="81" t="s">
        <v>43</v>
      </c>
      <c r="AH29" s="81" t="s">
        <v>42</v>
      </c>
      <c r="AI29" s="81" t="s">
        <v>43</v>
      </c>
      <c r="AJ29" s="81" t="s">
        <v>43</v>
      </c>
      <c r="AK29" s="81" t="s">
        <v>43</v>
      </c>
      <c r="AL29" s="81" t="s">
        <v>43</v>
      </c>
      <c r="AM29" s="81" t="s">
        <v>43</v>
      </c>
      <c r="AN29" s="81" t="s">
        <v>43</v>
      </c>
      <c r="AO29" s="82" t="s">
        <v>43</v>
      </c>
      <c r="AQ29" s="83">
        <f t="shared" si="1"/>
      </c>
      <c r="AR29" s="84">
        <f t="shared" si="2"/>
      </c>
      <c r="AS29" s="84">
        <f t="shared" si="3"/>
      </c>
      <c r="AT29" s="84">
        <f t="shared" si="4"/>
      </c>
      <c r="AU29" s="84">
        <f t="shared" si="5"/>
      </c>
      <c r="AV29" s="84">
        <f t="shared" si="6"/>
      </c>
      <c r="AW29" s="84">
        <f t="shared" si="7"/>
      </c>
      <c r="AX29" s="84">
        <f t="shared" si="8"/>
      </c>
      <c r="AY29" s="84">
        <f t="shared" si="9"/>
      </c>
      <c r="AZ29" s="84">
        <f t="shared" si="10"/>
      </c>
      <c r="BA29" s="85">
        <f t="shared" si="11"/>
      </c>
      <c r="BC29" s="71">
        <f t="shared" si="12"/>
      </c>
      <c r="BD29" s="86">
        <f t="shared" si="13"/>
      </c>
      <c r="BE29" s="86">
        <f t="shared" si="14"/>
      </c>
      <c r="BF29" s="86">
        <f t="shared" si="15"/>
      </c>
      <c r="BG29" s="86">
        <f t="shared" si="16"/>
      </c>
      <c r="BH29" s="86">
        <f t="shared" si="17"/>
      </c>
      <c r="BI29" s="86">
        <f t="shared" si="18"/>
      </c>
      <c r="BJ29" s="86">
        <f t="shared" si="19"/>
      </c>
      <c r="BK29" s="86">
        <f t="shared" si="20"/>
      </c>
      <c r="BL29" s="86">
        <f t="shared" si="21"/>
      </c>
      <c r="BM29" s="87">
        <f t="shared" si="22"/>
      </c>
      <c r="BN29" s="88">
        <f t="shared" si="114"/>
        <v>0</v>
      </c>
      <c r="BO29" s="89">
        <f t="shared" si="23"/>
        <v>0</v>
      </c>
      <c r="BP29" s="90">
        <f t="shared" si="115"/>
        <v>0</v>
      </c>
      <c r="BQ29" s="90">
        <f t="shared" si="24"/>
        <v>0</v>
      </c>
      <c r="BR29" s="91" t="e">
        <f t="shared" si="25"/>
        <v>#DIV/0!</v>
      </c>
      <c r="BS29" s="123"/>
      <c r="BT29" s="185">
        <f t="shared" si="26"/>
      </c>
      <c r="BU29" s="186">
        <f t="shared" si="27"/>
      </c>
      <c r="BV29" s="186">
        <f t="shared" si="28"/>
      </c>
      <c r="BW29" s="186">
        <f t="shared" si="29"/>
      </c>
      <c r="BX29" s="186">
        <f t="shared" si="30"/>
      </c>
      <c r="BY29" s="186">
        <f t="shared" si="31"/>
      </c>
      <c r="BZ29" s="186">
        <f t="shared" si="32"/>
      </c>
      <c r="CA29" s="186">
        <f t="shared" si="33"/>
      </c>
      <c r="CB29" s="186">
        <f t="shared" si="34"/>
      </c>
      <c r="CC29" s="186">
        <f t="shared" si="35"/>
      </c>
      <c r="CD29" s="187">
        <f t="shared" si="36"/>
      </c>
      <c r="CE29" s="92"/>
      <c r="CF29" s="93">
        <f t="shared" si="116"/>
      </c>
      <c r="CG29" s="94">
        <f t="shared" si="37"/>
      </c>
      <c r="CH29" s="94">
        <f t="shared" si="38"/>
      </c>
      <c r="CI29" s="94">
        <f t="shared" si="39"/>
      </c>
      <c r="CJ29" s="94">
        <f t="shared" si="40"/>
      </c>
      <c r="CK29" s="94">
        <f t="shared" si="41"/>
      </c>
      <c r="CL29" s="94">
        <f t="shared" si="42"/>
      </c>
      <c r="CM29" s="94">
        <f t="shared" si="43"/>
      </c>
      <c r="CN29" s="94">
        <f t="shared" si="44"/>
      </c>
      <c r="CO29" s="94">
        <f t="shared" si="45"/>
      </c>
      <c r="CP29" s="95">
        <f t="shared" si="46"/>
      </c>
      <c r="CQ29" s="96" t="e">
        <f t="shared" si="117"/>
        <v>#DIV/0!</v>
      </c>
      <c r="CR29" s="97"/>
      <c r="CS29" s="98">
        <f t="shared" si="118"/>
      </c>
      <c r="CT29" s="99">
        <f t="shared" si="47"/>
      </c>
      <c r="CU29" s="99">
        <f t="shared" si="48"/>
      </c>
      <c r="CV29" s="99">
        <f t="shared" si="49"/>
      </c>
      <c r="CW29" s="99">
        <f t="shared" si="50"/>
      </c>
      <c r="CX29" s="99">
        <f t="shared" si="51"/>
      </c>
      <c r="CY29" s="99">
        <f t="shared" si="52"/>
      </c>
      <c r="CZ29" s="99">
        <f t="shared" si="53"/>
      </c>
      <c r="DA29" s="99">
        <f t="shared" si="54"/>
      </c>
      <c r="DB29" s="99">
        <f t="shared" si="55"/>
      </c>
      <c r="DC29" s="100">
        <f t="shared" si="56"/>
      </c>
      <c r="DD29" s="101"/>
      <c r="DE29" s="102">
        <f t="shared" si="119"/>
      </c>
      <c r="DF29" s="103">
        <f t="shared" si="57"/>
      </c>
      <c r="DG29" s="103">
        <f t="shared" si="58"/>
      </c>
      <c r="DH29" s="103">
        <f t="shared" si="59"/>
      </c>
      <c r="DI29" s="103">
        <f t="shared" si="60"/>
      </c>
      <c r="DJ29" s="103">
        <f t="shared" si="61"/>
      </c>
      <c r="DK29" s="103">
        <f t="shared" si="62"/>
      </c>
      <c r="DL29" s="103">
        <f t="shared" si="63"/>
      </c>
      <c r="DM29" s="103">
        <f t="shared" si="64"/>
      </c>
      <c r="DN29" s="103">
        <f t="shared" si="65"/>
      </c>
      <c r="DO29" s="193">
        <f t="shared" si="66"/>
      </c>
      <c r="DP29" s="191">
        <f t="shared" si="67"/>
        <v>0</v>
      </c>
      <c r="DR29" s="105">
        <f t="shared" si="68"/>
      </c>
      <c r="DS29" s="106">
        <f t="shared" si="69"/>
      </c>
      <c r="DT29" s="106">
        <f t="shared" si="70"/>
      </c>
      <c r="DU29" s="106">
        <f t="shared" si="71"/>
      </c>
      <c r="DV29" s="106">
        <f t="shared" si="72"/>
      </c>
      <c r="DW29" s="106">
        <f t="shared" si="73"/>
      </c>
      <c r="DX29" s="106">
        <f t="shared" si="74"/>
      </c>
      <c r="DY29" s="106">
        <f t="shared" si="75"/>
      </c>
      <c r="DZ29" s="106">
        <f t="shared" si="76"/>
      </c>
      <c r="EA29" s="106">
        <f t="shared" si="77"/>
      </c>
      <c r="EB29" s="107">
        <f t="shared" si="78"/>
      </c>
      <c r="ED29" s="108">
        <f t="shared" si="79"/>
      </c>
      <c r="EE29" s="109">
        <f t="shared" si="80"/>
      </c>
      <c r="EF29" s="109">
        <f t="shared" si="81"/>
      </c>
      <c r="EG29" s="109">
        <f t="shared" si="82"/>
      </c>
      <c r="EH29" s="109">
        <f t="shared" si="83"/>
      </c>
      <c r="EI29" s="109">
        <f t="shared" si="84"/>
      </c>
      <c r="EJ29" s="109">
        <f t="shared" si="85"/>
      </c>
      <c r="EK29" s="109">
        <f t="shared" si="86"/>
      </c>
      <c r="EL29" s="109">
        <f t="shared" si="87"/>
      </c>
      <c r="EM29" s="109">
        <f t="shared" si="88"/>
      </c>
      <c r="EN29" s="110">
        <f t="shared" si="89"/>
      </c>
      <c r="EO29" s="111">
        <f>MAX(ED29:EN29)</f>
        <v>0</v>
      </c>
      <c r="EQ29" s="105">
        <f t="shared" si="90"/>
      </c>
      <c r="ER29" s="106">
        <f t="shared" si="91"/>
      </c>
      <c r="ES29" s="106">
        <f t="shared" si="92"/>
      </c>
      <c r="ET29" s="106">
        <f t="shared" si="93"/>
      </c>
      <c r="EU29" s="106">
        <f t="shared" si="94"/>
      </c>
      <c r="EV29" s="106">
        <f t="shared" si="95"/>
      </c>
      <c r="EW29" s="106">
        <f t="shared" si="96"/>
      </c>
      <c r="EX29" s="106">
        <f t="shared" si="97"/>
      </c>
      <c r="EY29" s="106">
        <f t="shared" si="98"/>
      </c>
      <c r="EZ29" s="106">
        <f t="shared" si="99"/>
      </c>
      <c r="FA29" s="107">
        <f t="shared" si="100"/>
      </c>
      <c r="FC29" s="112">
        <f t="shared" si="101"/>
      </c>
      <c r="FD29" s="113">
        <f t="shared" si="102"/>
      </c>
      <c r="FE29" s="113">
        <f t="shared" si="103"/>
      </c>
      <c r="FF29" s="113">
        <f t="shared" si="104"/>
      </c>
      <c r="FG29" s="113">
        <f t="shared" si="105"/>
      </c>
      <c r="FH29" s="113">
        <f t="shared" si="106"/>
      </c>
      <c r="FI29" s="113">
        <f t="shared" si="107"/>
      </c>
      <c r="FJ29" s="113">
        <f t="shared" si="108"/>
      </c>
      <c r="FK29" s="113">
        <f t="shared" si="109"/>
      </c>
      <c r="FL29" s="113">
        <f t="shared" si="110"/>
      </c>
      <c r="FM29" s="114">
        <f t="shared" si="111"/>
      </c>
      <c r="FN29" s="104">
        <f>MAX(FC29:FM29)</f>
        <v>0</v>
      </c>
      <c r="FP29" s="115">
        <f t="shared" si="112"/>
      </c>
      <c r="FQ29" s="116">
        <f t="shared" si="113"/>
      </c>
      <c r="FS29" s="182">
        <f t="shared" si="121"/>
      </c>
    </row>
    <row r="30" spans="1:175" ht="25.5" customHeight="1">
      <c r="A30" s="67">
        <v>12</v>
      </c>
      <c r="B30" s="68" t="s">
        <v>53</v>
      </c>
      <c r="C30" s="69">
        <v>10</v>
      </c>
      <c r="D30" s="70">
        <v>2300000</v>
      </c>
      <c r="E30" s="70">
        <f t="shared" si="0"/>
        <v>368000</v>
      </c>
      <c r="F30" s="207">
        <f t="shared" si="122"/>
        <v>26680000</v>
      </c>
      <c r="G30" s="203">
        <v>26679977</v>
      </c>
      <c r="H30" s="119"/>
      <c r="I30" s="119">
        <v>16240000</v>
      </c>
      <c r="J30" s="119">
        <v>15641684.210526317</v>
      </c>
      <c r="K30" s="119">
        <v>15312000</v>
      </c>
      <c r="L30" s="119">
        <v>18212000</v>
      </c>
      <c r="M30" s="119">
        <v>24812400</v>
      </c>
      <c r="N30" s="119">
        <v>17052000</v>
      </c>
      <c r="O30" s="119">
        <v>25520000</v>
      </c>
      <c r="P30" s="119"/>
      <c r="Q30" s="120">
        <v>16077600</v>
      </c>
      <c r="S30" s="75" t="s">
        <v>41</v>
      </c>
      <c r="T30" s="76" t="s">
        <v>41</v>
      </c>
      <c r="U30" s="76" t="s">
        <v>41</v>
      </c>
      <c r="V30" s="77" t="s">
        <v>42</v>
      </c>
      <c r="W30" s="76" t="s">
        <v>41</v>
      </c>
      <c r="X30" s="76" t="s">
        <v>41</v>
      </c>
      <c r="Y30" s="76" t="s">
        <v>41</v>
      </c>
      <c r="Z30" s="77" t="s">
        <v>42</v>
      </c>
      <c r="AA30" s="76" t="s">
        <v>41</v>
      </c>
      <c r="AB30" s="77" t="s">
        <v>42</v>
      </c>
      <c r="AC30" s="78" t="s">
        <v>42</v>
      </c>
      <c r="AE30" s="118" t="s">
        <v>41</v>
      </c>
      <c r="AF30" s="80" t="s">
        <v>43</v>
      </c>
      <c r="AG30" s="81" t="s">
        <v>41</v>
      </c>
      <c r="AH30" s="81" t="s">
        <v>41</v>
      </c>
      <c r="AI30" s="81" t="s">
        <v>41</v>
      </c>
      <c r="AJ30" s="81" t="s">
        <v>42</v>
      </c>
      <c r="AK30" s="81" t="s">
        <v>41</v>
      </c>
      <c r="AL30" s="81" t="s">
        <v>41</v>
      </c>
      <c r="AM30" s="81" t="s">
        <v>41</v>
      </c>
      <c r="AN30" s="81" t="s">
        <v>43</v>
      </c>
      <c r="AO30" s="82" t="s">
        <v>41</v>
      </c>
      <c r="AQ30" s="83">
        <f t="shared" si="1"/>
        <v>26679977</v>
      </c>
      <c r="AR30" s="84">
        <f t="shared" si="2"/>
      </c>
      <c r="AS30" s="84">
        <f t="shared" si="3"/>
        <v>16240000</v>
      </c>
      <c r="AT30" s="84">
        <f t="shared" si="4"/>
      </c>
      <c r="AU30" s="84">
        <f t="shared" si="5"/>
        <v>15312000</v>
      </c>
      <c r="AV30" s="84">
        <f t="shared" si="6"/>
      </c>
      <c r="AW30" s="84">
        <f t="shared" si="7"/>
        <v>24812400</v>
      </c>
      <c r="AX30" s="84">
        <f t="shared" si="8"/>
      </c>
      <c r="AY30" s="84">
        <f t="shared" si="9"/>
        <v>25520000</v>
      </c>
      <c r="AZ30" s="84">
        <f t="shared" si="10"/>
      </c>
      <c r="BA30" s="85">
        <f t="shared" si="11"/>
      </c>
      <c r="BC30" s="71">
        <f t="shared" si="12"/>
        <v>26679977</v>
      </c>
      <c r="BD30" s="86">
        <f t="shared" si="13"/>
      </c>
      <c r="BE30" s="86">
        <f t="shared" si="14"/>
        <v>16240000</v>
      </c>
      <c r="BF30" s="86">
        <f t="shared" si="15"/>
      </c>
      <c r="BG30" s="86">
        <f t="shared" si="16"/>
        <v>15312000</v>
      </c>
      <c r="BH30" s="86">
        <f t="shared" si="17"/>
      </c>
      <c r="BI30" s="86">
        <f t="shared" si="18"/>
        <v>24812400</v>
      </c>
      <c r="BJ30" s="86">
        <f t="shared" si="19"/>
      </c>
      <c r="BK30" s="86">
        <f t="shared" si="20"/>
        <v>25520000</v>
      </c>
      <c r="BL30" s="86">
        <f t="shared" si="21"/>
      </c>
      <c r="BM30" s="87">
        <f t="shared" si="22"/>
      </c>
      <c r="BN30" s="88">
        <f t="shared" si="114"/>
        <v>5</v>
      </c>
      <c r="BO30" s="89">
        <f t="shared" si="23"/>
        <v>3</v>
      </c>
      <c r="BP30" s="90">
        <f t="shared" si="115"/>
        <v>108564377</v>
      </c>
      <c r="BQ30" s="90">
        <f t="shared" si="24"/>
        <v>188604377</v>
      </c>
      <c r="BR30" s="91">
        <f t="shared" si="25"/>
        <v>23575547.125</v>
      </c>
      <c r="BS30" s="92"/>
      <c r="BT30" s="185">
        <f t="shared" si="26"/>
        <v>113.16800776049858</v>
      </c>
      <c r="BU30" s="186">
        <f t="shared" si="27"/>
      </c>
      <c r="BV30" s="186">
        <f t="shared" si="28"/>
        <v>68.88493367256265</v>
      </c>
      <c r="BW30" s="186">
        <f t="shared" si="29"/>
      </c>
      <c r="BX30" s="186">
        <f t="shared" si="30"/>
        <v>64.94865174841621</v>
      </c>
      <c r="BY30" s="186">
        <f t="shared" si="31"/>
      </c>
      <c r="BZ30" s="186">
        <f t="shared" si="32"/>
        <v>105.24633794686535</v>
      </c>
      <c r="CA30" s="186">
        <f t="shared" si="33"/>
      </c>
      <c r="CB30" s="186">
        <f t="shared" si="34"/>
        <v>108.24775291402702</v>
      </c>
      <c r="CC30" s="186">
        <f t="shared" si="35"/>
      </c>
      <c r="CD30" s="187">
        <f t="shared" si="36"/>
      </c>
      <c r="CE30" s="92"/>
      <c r="CF30" s="93">
        <f t="shared" si="116"/>
        <v>3104429.875</v>
      </c>
      <c r="CG30" s="94">
        <f t="shared" si="37"/>
      </c>
      <c r="CH30" s="94">
        <f t="shared" si="38"/>
        <v>7335547.125</v>
      </c>
      <c r="CI30" s="94">
        <f t="shared" si="39"/>
      </c>
      <c r="CJ30" s="94">
        <f t="shared" si="40"/>
        <v>8263547.125</v>
      </c>
      <c r="CK30" s="94">
        <f t="shared" si="41"/>
      </c>
      <c r="CL30" s="94">
        <f t="shared" si="42"/>
        <v>1236852.875</v>
      </c>
      <c r="CM30" s="94">
        <f t="shared" si="43"/>
      </c>
      <c r="CN30" s="94">
        <f t="shared" si="44"/>
        <v>1944452.875</v>
      </c>
      <c r="CO30" s="94">
        <f t="shared" si="45"/>
      </c>
      <c r="CP30" s="95">
        <f t="shared" si="46"/>
      </c>
      <c r="CQ30" s="96">
        <f t="shared" si="117"/>
        <v>33679.35303571428</v>
      </c>
      <c r="CR30" s="97"/>
      <c r="CS30" s="98">
        <f t="shared" si="118"/>
        <v>92.17605432349008</v>
      </c>
      <c r="CT30" s="99">
        <f t="shared" si="47"/>
      </c>
      <c r="CU30" s="99">
        <f t="shared" si="48"/>
        <v>217.80546429206152</v>
      </c>
      <c r="CV30" s="99">
        <f t="shared" si="49"/>
      </c>
      <c r="CW30" s="99">
        <f t="shared" si="50"/>
        <v>245.35943776108655</v>
      </c>
      <c r="CX30" s="99">
        <f t="shared" si="51"/>
      </c>
      <c r="CY30" s="99">
        <f t="shared" si="52"/>
        <v>36.72436562805751</v>
      </c>
      <c r="CZ30" s="99">
        <f t="shared" si="53"/>
      </c>
      <c r="DA30" s="99">
        <f t="shared" si="54"/>
        <v>57.734270398189125</v>
      </c>
      <c r="DB30" s="99">
        <f t="shared" si="55"/>
      </c>
      <c r="DC30" s="100">
        <f t="shared" si="56"/>
      </c>
      <c r="DD30" s="101"/>
      <c r="DE30" s="102">
        <f t="shared" si="119"/>
        <v>0</v>
      </c>
      <c r="DF30" s="103">
        <f t="shared" si="57"/>
      </c>
      <c r="DG30" s="103">
        <f t="shared" si="58"/>
        <v>0</v>
      </c>
      <c r="DH30" s="103">
        <f t="shared" si="59"/>
      </c>
      <c r="DI30" s="103">
        <f t="shared" si="60"/>
        <v>0</v>
      </c>
      <c r="DJ30" s="103">
        <f t="shared" si="61"/>
      </c>
      <c r="DK30" s="103">
        <f t="shared" si="62"/>
        <v>33.27563437194249</v>
      </c>
      <c r="DL30" s="103">
        <f t="shared" si="63"/>
      </c>
      <c r="DM30" s="103">
        <f t="shared" si="64"/>
        <v>12.265729601810875</v>
      </c>
      <c r="DN30" s="103">
        <f t="shared" si="65"/>
      </c>
      <c r="DO30" s="193">
        <f t="shared" si="66"/>
      </c>
      <c r="DP30" s="191">
        <f t="shared" si="67"/>
        <v>33.27563437194249</v>
      </c>
      <c r="DR30" s="105">
        <f t="shared" si="68"/>
        <v>0</v>
      </c>
      <c r="DS30" s="106">
        <f t="shared" si="69"/>
      </c>
      <c r="DT30" s="106">
        <f t="shared" si="70"/>
        <v>0</v>
      </c>
      <c r="DU30" s="106">
        <f t="shared" si="71"/>
      </c>
      <c r="DV30" s="106">
        <f t="shared" si="72"/>
        <v>0</v>
      </c>
      <c r="DW30" s="106">
        <f t="shared" si="73"/>
      </c>
      <c r="DX30" s="106">
        <f t="shared" si="74"/>
        <v>70</v>
      </c>
      <c r="DY30" s="106">
        <f t="shared" si="75"/>
      </c>
      <c r="DZ30" s="106">
        <f t="shared" si="76"/>
        <v>25.802695826310696</v>
      </c>
      <c r="EA30" s="106">
        <f t="shared" si="77"/>
      </c>
      <c r="EB30" s="107">
        <f t="shared" si="78"/>
      </c>
      <c r="ED30" s="108">
        <f t="shared" si="79"/>
        <v>1747940780</v>
      </c>
      <c r="EE30" s="109">
        <f t="shared" si="80"/>
      </c>
      <c r="EF30" s="109">
        <f t="shared" si="81"/>
        <v>881437000</v>
      </c>
      <c r="EG30" s="109">
        <f t="shared" si="82"/>
      </c>
      <c r="EH30" s="109">
        <f t="shared" si="83"/>
        <v>300436320</v>
      </c>
      <c r="EI30" s="109">
        <f t="shared" si="84"/>
      </c>
      <c r="EJ30" s="109">
        <f t="shared" si="85"/>
        <v>495211755</v>
      </c>
      <c r="EK30" s="109">
        <f t="shared" si="86"/>
      </c>
      <c r="EL30" s="109">
        <f t="shared" si="87"/>
        <v>1073639160</v>
      </c>
      <c r="EM30" s="109">
        <f t="shared" si="88"/>
      </c>
      <c r="EN30" s="110">
        <f t="shared" si="89"/>
      </c>
      <c r="EO30" s="111">
        <f>MAX(ED30:EN30)</f>
        <v>1747940780</v>
      </c>
      <c r="EQ30" s="105">
        <f t="shared" si="90"/>
        <v>30</v>
      </c>
      <c r="ER30" s="106">
        <f t="shared" si="91"/>
      </c>
      <c r="ES30" s="106">
        <f t="shared" si="92"/>
        <v>15.128149822100953</v>
      </c>
      <c r="ET30" s="106">
        <f t="shared" si="93"/>
      </c>
      <c r="EU30" s="106">
        <f t="shared" si="94"/>
        <v>5.156404440658453</v>
      </c>
      <c r="EV30" s="106">
        <f t="shared" si="95"/>
      </c>
      <c r="EW30" s="106">
        <f t="shared" si="96"/>
        <v>8.49934552702638</v>
      </c>
      <c r="EX30" s="106">
        <f t="shared" si="97"/>
      </c>
      <c r="EY30" s="106">
        <f t="shared" si="98"/>
        <v>18.426925653625403</v>
      </c>
      <c r="EZ30" s="106">
        <f t="shared" si="99"/>
      </c>
      <c r="FA30" s="107">
        <f t="shared" si="100"/>
      </c>
      <c r="FC30" s="112">
        <f t="shared" si="101"/>
        <v>30</v>
      </c>
      <c r="FD30" s="113">
        <f t="shared" si="102"/>
      </c>
      <c r="FE30" s="113">
        <f t="shared" si="103"/>
        <v>15.128149822100953</v>
      </c>
      <c r="FF30" s="113">
        <f t="shared" si="104"/>
      </c>
      <c r="FG30" s="113">
        <f t="shared" si="105"/>
        <v>5.156404440658453</v>
      </c>
      <c r="FH30" s="113">
        <f t="shared" si="106"/>
      </c>
      <c r="FI30" s="113">
        <f t="shared" si="107"/>
        <v>78.49934552702638</v>
      </c>
      <c r="FJ30" s="113">
        <f t="shared" si="108"/>
      </c>
      <c r="FK30" s="113">
        <f t="shared" si="109"/>
        <v>44.2296214799361</v>
      </c>
      <c r="FL30" s="113">
        <f t="shared" si="110"/>
      </c>
      <c r="FM30" s="114">
        <f t="shared" si="111"/>
      </c>
      <c r="FN30" s="104">
        <f>MAX(FC30:FM30)</f>
        <v>78.49934552702638</v>
      </c>
      <c r="FP30" s="115">
        <f t="shared" si="112"/>
      </c>
      <c r="FQ30" s="116" t="str">
        <f t="shared" si="113"/>
        <v>SECURITY VIDEO</v>
      </c>
      <c r="FS30" s="182" t="str">
        <f t="shared" si="121"/>
        <v>SECURITY VIDEO</v>
      </c>
    </row>
    <row r="31" spans="1:175" ht="25.5" customHeight="1">
      <c r="A31" s="67">
        <v>13</v>
      </c>
      <c r="B31" s="68" t="s">
        <v>54</v>
      </c>
      <c r="C31" s="69">
        <v>7</v>
      </c>
      <c r="D31" s="70">
        <v>1650000</v>
      </c>
      <c r="E31" s="70">
        <f t="shared" si="0"/>
        <v>264000</v>
      </c>
      <c r="F31" s="207">
        <f t="shared" si="122"/>
        <v>13398000</v>
      </c>
      <c r="G31" s="203">
        <v>13397992</v>
      </c>
      <c r="H31" s="119">
        <v>11205600</v>
      </c>
      <c r="I31" s="119">
        <v>9662800</v>
      </c>
      <c r="J31" s="119">
        <v>1464042.105263158</v>
      </c>
      <c r="K31" s="119">
        <v>8688400</v>
      </c>
      <c r="L31" s="119">
        <v>9394840</v>
      </c>
      <c r="M31" s="119">
        <v>12728100</v>
      </c>
      <c r="N31" s="119"/>
      <c r="O31" s="119">
        <v>11368000</v>
      </c>
      <c r="P31" s="119"/>
      <c r="Q31" s="120"/>
      <c r="S31" s="75" t="s">
        <v>41</v>
      </c>
      <c r="T31" s="76" t="s">
        <v>41</v>
      </c>
      <c r="U31" s="76" t="s">
        <v>41</v>
      </c>
      <c r="V31" s="77" t="s">
        <v>42</v>
      </c>
      <c r="W31" s="76" t="s">
        <v>41</v>
      </c>
      <c r="X31" s="76" t="s">
        <v>41</v>
      </c>
      <c r="Y31" s="76" t="s">
        <v>41</v>
      </c>
      <c r="Z31" s="77" t="s">
        <v>42</v>
      </c>
      <c r="AA31" s="76" t="s">
        <v>41</v>
      </c>
      <c r="AB31" s="77" t="s">
        <v>42</v>
      </c>
      <c r="AC31" s="78" t="s">
        <v>42</v>
      </c>
      <c r="AE31" s="118" t="s">
        <v>41</v>
      </c>
      <c r="AF31" s="80" t="s">
        <v>41</v>
      </c>
      <c r="AG31" s="81" t="s">
        <v>41</v>
      </c>
      <c r="AH31" s="81" t="s">
        <v>42</v>
      </c>
      <c r="AI31" s="81" t="s">
        <v>41</v>
      </c>
      <c r="AJ31" s="81" t="s">
        <v>41</v>
      </c>
      <c r="AK31" s="81" t="s">
        <v>41</v>
      </c>
      <c r="AL31" s="81" t="s">
        <v>43</v>
      </c>
      <c r="AM31" s="81" t="s">
        <v>41</v>
      </c>
      <c r="AN31" s="81" t="s">
        <v>43</v>
      </c>
      <c r="AO31" s="82" t="s">
        <v>43</v>
      </c>
      <c r="AQ31" s="83">
        <f t="shared" si="1"/>
        <v>13397992</v>
      </c>
      <c r="AR31" s="84">
        <f t="shared" si="2"/>
        <v>11205600</v>
      </c>
      <c r="AS31" s="84">
        <f t="shared" si="3"/>
        <v>9662800</v>
      </c>
      <c r="AT31" s="84">
        <f t="shared" si="4"/>
      </c>
      <c r="AU31" s="84">
        <f t="shared" si="5"/>
        <v>8688400</v>
      </c>
      <c r="AV31" s="84">
        <f t="shared" si="6"/>
        <v>9394840</v>
      </c>
      <c r="AW31" s="84">
        <f t="shared" si="7"/>
        <v>12728100</v>
      </c>
      <c r="AX31" s="84">
        <f t="shared" si="8"/>
      </c>
      <c r="AY31" s="84">
        <f t="shared" si="9"/>
        <v>11368000</v>
      </c>
      <c r="AZ31" s="84">
        <f t="shared" si="10"/>
      </c>
      <c r="BA31" s="85">
        <f t="shared" si="11"/>
      </c>
      <c r="BC31" s="71">
        <f t="shared" si="12"/>
        <v>13397992</v>
      </c>
      <c r="BD31" s="86">
        <f t="shared" si="13"/>
        <v>11205600</v>
      </c>
      <c r="BE31" s="86">
        <f t="shared" si="14"/>
        <v>9662800</v>
      </c>
      <c r="BF31" s="86">
        <f t="shared" si="15"/>
      </c>
      <c r="BG31" s="86">
        <f t="shared" si="16"/>
        <v>8688400</v>
      </c>
      <c r="BH31" s="86">
        <f t="shared" si="17"/>
        <v>9394840</v>
      </c>
      <c r="BI31" s="86">
        <f t="shared" si="18"/>
        <v>12728100</v>
      </c>
      <c r="BJ31" s="86">
        <f t="shared" si="19"/>
      </c>
      <c r="BK31" s="86">
        <f t="shared" si="20"/>
        <v>11368000</v>
      </c>
      <c r="BL31" s="86">
        <f t="shared" si="21"/>
      </c>
      <c r="BM31" s="87">
        <f t="shared" si="22"/>
      </c>
      <c r="BN31" s="88">
        <f t="shared" si="114"/>
        <v>7</v>
      </c>
      <c r="BO31" s="89">
        <f t="shared" si="23"/>
        <v>4</v>
      </c>
      <c r="BP31" s="90">
        <f t="shared" si="115"/>
        <v>76445732</v>
      </c>
      <c r="BQ31" s="90">
        <f t="shared" si="24"/>
        <v>130037732</v>
      </c>
      <c r="BR31" s="91">
        <f t="shared" si="25"/>
        <v>11821612</v>
      </c>
      <c r="BS31" s="92"/>
      <c r="BT31" s="185">
        <f t="shared" si="26"/>
        <v>113.33472964600767</v>
      </c>
      <c r="BU31" s="186">
        <f t="shared" si="27"/>
        <v>94.78910321198158</v>
      </c>
      <c r="BV31" s="186">
        <f t="shared" si="28"/>
        <v>81.73842958134644</v>
      </c>
      <c r="BW31" s="186">
        <f t="shared" si="29"/>
      </c>
      <c r="BX31" s="186">
        <f t="shared" si="30"/>
        <v>73.49589886726108</v>
      </c>
      <c r="BY31" s="186">
        <f t="shared" si="31"/>
        <v>79.47173363497296</v>
      </c>
      <c r="BZ31" s="186">
        <f t="shared" si="32"/>
        <v>107.66805745273994</v>
      </c>
      <c r="CA31" s="186">
        <f t="shared" si="33"/>
      </c>
      <c r="CB31" s="186">
        <f t="shared" si="34"/>
        <v>96.1628583309958</v>
      </c>
      <c r="CC31" s="186">
        <f t="shared" si="35"/>
      </c>
      <c r="CD31" s="187">
        <f t="shared" si="36"/>
      </c>
      <c r="CE31" s="92"/>
      <c r="CF31" s="93">
        <f t="shared" si="116"/>
        <v>1576380</v>
      </c>
      <c r="CG31" s="94">
        <f t="shared" si="37"/>
        <v>616012</v>
      </c>
      <c r="CH31" s="94">
        <f t="shared" si="38"/>
        <v>2158812</v>
      </c>
      <c r="CI31" s="94">
        <f t="shared" si="39"/>
      </c>
      <c r="CJ31" s="94">
        <f t="shared" si="40"/>
        <v>3133212</v>
      </c>
      <c r="CK31" s="94">
        <f t="shared" si="41"/>
        <v>2426772</v>
      </c>
      <c r="CL31" s="94">
        <f t="shared" si="42"/>
        <v>906488</v>
      </c>
      <c r="CM31" s="94">
        <f t="shared" si="43"/>
      </c>
      <c r="CN31" s="94">
        <f t="shared" si="44"/>
        <v>453612</v>
      </c>
      <c r="CO31" s="94">
        <f t="shared" si="45"/>
      </c>
      <c r="CP31" s="95">
        <f t="shared" si="46"/>
      </c>
      <c r="CQ31" s="96">
        <f t="shared" si="117"/>
        <v>16888.01714285714</v>
      </c>
      <c r="CR31" s="97"/>
      <c r="CS31" s="98">
        <f t="shared" si="118"/>
        <v>93.34310752205369</v>
      </c>
      <c r="CT31" s="99">
        <f t="shared" si="47"/>
        <v>36.47627751612894</v>
      </c>
      <c r="CU31" s="99">
        <f t="shared" si="48"/>
        <v>127.83099293057496</v>
      </c>
      <c r="CV31" s="99">
        <f t="shared" si="49"/>
      </c>
      <c r="CW31" s="99">
        <f t="shared" si="50"/>
        <v>185.52870792917244</v>
      </c>
      <c r="CX31" s="99">
        <f t="shared" si="51"/>
        <v>143.69786455518928</v>
      </c>
      <c r="CY31" s="99">
        <f t="shared" si="52"/>
        <v>53.67640216917964</v>
      </c>
      <c r="CZ31" s="99">
        <f t="shared" si="53"/>
      </c>
      <c r="DA31" s="99">
        <f t="shared" si="54"/>
        <v>26.859991683029357</v>
      </c>
      <c r="DB31" s="99">
        <f t="shared" si="55"/>
      </c>
      <c r="DC31" s="100">
        <f t="shared" si="56"/>
      </c>
      <c r="DD31" s="101"/>
      <c r="DE31" s="102">
        <f t="shared" si="119"/>
        <v>0</v>
      </c>
      <c r="DF31" s="103">
        <f t="shared" si="57"/>
        <v>33.52372248387106</v>
      </c>
      <c r="DG31" s="103">
        <f t="shared" si="58"/>
        <v>0</v>
      </c>
      <c r="DH31" s="103">
        <f t="shared" si="59"/>
      </c>
      <c r="DI31" s="103">
        <f t="shared" si="60"/>
        <v>0</v>
      </c>
      <c r="DJ31" s="103">
        <f t="shared" si="61"/>
        <v>0</v>
      </c>
      <c r="DK31" s="103">
        <f t="shared" si="62"/>
        <v>16.32359783082036</v>
      </c>
      <c r="DL31" s="103">
        <f t="shared" si="63"/>
      </c>
      <c r="DM31" s="103">
        <f t="shared" si="64"/>
        <v>43.14000831697064</v>
      </c>
      <c r="DN31" s="103">
        <f t="shared" si="65"/>
      </c>
      <c r="DO31" s="193">
        <f t="shared" si="66"/>
      </c>
      <c r="DP31" s="191">
        <f t="shared" si="67"/>
        <v>43.14000831697064</v>
      </c>
      <c r="DR31" s="105">
        <f t="shared" si="68"/>
        <v>0</v>
      </c>
      <c r="DS31" s="106">
        <f t="shared" si="69"/>
        <v>54.39638668191524</v>
      </c>
      <c r="DT31" s="106">
        <f t="shared" si="70"/>
        <v>0</v>
      </c>
      <c r="DU31" s="106">
        <f t="shared" si="71"/>
      </c>
      <c r="DV31" s="106">
        <f t="shared" si="72"/>
        <v>0</v>
      </c>
      <c r="DW31" s="106">
        <f t="shared" si="73"/>
        <v>0</v>
      </c>
      <c r="DX31" s="106">
        <f t="shared" si="74"/>
        <v>26.487056742358646</v>
      </c>
      <c r="DY31" s="106">
        <f t="shared" si="75"/>
      </c>
      <c r="DZ31" s="106">
        <f t="shared" si="76"/>
        <v>70</v>
      </c>
      <c r="EA31" s="106">
        <f t="shared" si="77"/>
      </c>
      <c r="EB31" s="107">
        <f t="shared" si="78"/>
      </c>
      <c r="ED31" s="108">
        <f t="shared" si="79"/>
        <v>1747940780</v>
      </c>
      <c r="EE31" s="109">
        <f t="shared" si="80"/>
        <v>614471180</v>
      </c>
      <c r="EF31" s="109">
        <f t="shared" si="81"/>
        <v>881437000</v>
      </c>
      <c r="EG31" s="109">
        <f t="shared" si="82"/>
      </c>
      <c r="EH31" s="109">
        <f t="shared" si="83"/>
        <v>300436320</v>
      </c>
      <c r="EI31" s="109">
        <f t="shared" si="84"/>
        <v>401749640</v>
      </c>
      <c r="EJ31" s="109">
        <f t="shared" si="85"/>
        <v>495211755</v>
      </c>
      <c r="EK31" s="109">
        <f t="shared" si="86"/>
      </c>
      <c r="EL31" s="109">
        <f t="shared" si="87"/>
        <v>1073639160</v>
      </c>
      <c r="EM31" s="109">
        <f t="shared" si="88"/>
      </c>
      <c r="EN31" s="110">
        <f t="shared" si="89"/>
      </c>
      <c r="EO31" s="111">
        <f>MAX(ED31:EN31)</f>
        <v>1747940780</v>
      </c>
      <c r="EQ31" s="105">
        <f t="shared" si="90"/>
        <v>30</v>
      </c>
      <c r="ER31" s="106">
        <f t="shared" si="91"/>
        <v>10.546201342130137</v>
      </c>
      <c r="ES31" s="106">
        <f t="shared" si="92"/>
        <v>15.128149822100953</v>
      </c>
      <c r="ET31" s="106">
        <f t="shared" si="93"/>
      </c>
      <c r="EU31" s="106">
        <f t="shared" si="94"/>
        <v>5.156404440658453</v>
      </c>
      <c r="EV31" s="106">
        <f t="shared" si="95"/>
        <v>6.895250307049876</v>
      </c>
      <c r="EW31" s="106">
        <f t="shared" si="96"/>
        <v>8.49934552702638</v>
      </c>
      <c r="EX31" s="106">
        <f t="shared" si="97"/>
      </c>
      <c r="EY31" s="106">
        <f t="shared" si="98"/>
        <v>18.426925653625403</v>
      </c>
      <c r="EZ31" s="106">
        <f t="shared" si="99"/>
      </c>
      <c r="FA31" s="107">
        <f t="shared" si="100"/>
      </c>
      <c r="FC31" s="112">
        <f t="shared" si="101"/>
        <v>30</v>
      </c>
      <c r="FD31" s="113">
        <f t="shared" si="102"/>
        <v>64.94258802404538</v>
      </c>
      <c r="FE31" s="113">
        <f t="shared" si="103"/>
        <v>15.128149822100953</v>
      </c>
      <c r="FF31" s="113">
        <f t="shared" si="104"/>
      </c>
      <c r="FG31" s="113">
        <f t="shared" si="105"/>
        <v>5.156404440658453</v>
      </c>
      <c r="FH31" s="113">
        <f t="shared" si="106"/>
        <v>6.895250307049876</v>
      </c>
      <c r="FI31" s="113">
        <f t="shared" si="107"/>
        <v>34.986402269385025</v>
      </c>
      <c r="FJ31" s="113">
        <f t="shared" si="108"/>
      </c>
      <c r="FK31" s="113">
        <f t="shared" si="109"/>
        <v>88.4269256536254</v>
      </c>
      <c r="FL31" s="113">
        <f t="shared" si="110"/>
      </c>
      <c r="FM31" s="114">
        <f t="shared" si="111"/>
      </c>
      <c r="FN31" s="104">
        <f>MAX(FC31:FM31)</f>
        <v>88.4269256536254</v>
      </c>
      <c r="FP31" s="115">
        <f t="shared" si="112"/>
      </c>
      <c r="FQ31" s="116" t="str">
        <f t="shared" si="113"/>
        <v>OFIBOD LTDA</v>
      </c>
      <c r="FS31" s="182" t="str">
        <f t="shared" si="121"/>
        <v>OFIBOD LTDA</v>
      </c>
    </row>
    <row r="32" spans="1:175" ht="25.5" customHeight="1">
      <c r="A32" s="67">
        <v>14</v>
      </c>
      <c r="B32" s="68" t="s">
        <v>54</v>
      </c>
      <c r="C32" s="69">
        <v>1</v>
      </c>
      <c r="D32" s="70">
        <v>2750000</v>
      </c>
      <c r="E32" s="70">
        <f t="shared" si="0"/>
        <v>440000</v>
      </c>
      <c r="F32" s="207">
        <f t="shared" si="122"/>
        <v>3190000</v>
      </c>
      <c r="G32" s="203">
        <v>3189999</v>
      </c>
      <c r="H32" s="119"/>
      <c r="I32" s="119"/>
      <c r="J32" s="119">
        <v>10248294.736842105</v>
      </c>
      <c r="K32" s="119">
        <v>2204000</v>
      </c>
      <c r="L32" s="119"/>
      <c r="M32" s="119">
        <v>2711500</v>
      </c>
      <c r="N32" s="119"/>
      <c r="O32" s="119">
        <v>3190000</v>
      </c>
      <c r="P32" s="119"/>
      <c r="Q32" s="120"/>
      <c r="S32" s="75" t="s">
        <v>41</v>
      </c>
      <c r="T32" s="76" t="s">
        <v>41</v>
      </c>
      <c r="U32" s="76" t="s">
        <v>41</v>
      </c>
      <c r="V32" s="77" t="s">
        <v>42</v>
      </c>
      <c r="W32" s="76" t="s">
        <v>41</v>
      </c>
      <c r="X32" s="76" t="s">
        <v>41</v>
      </c>
      <c r="Y32" s="76" t="s">
        <v>41</v>
      </c>
      <c r="Z32" s="77" t="s">
        <v>42</v>
      </c>
      <c r="AA32" s="76" t="s">
        <v>41</v>
      </c>
      <c r="AB32" s="77" t="s">
        <v>42</v>
      </c>
      <c r="AC32" s="78" t="s">
        <v>42</v>
      </c>
      <c r="AE32" s="121" t="s">
        <v>41</v>
      </c>
      <c r="AF32" s="80" t="s">
        <v>43</v>
      </c>
      <c r="AG32" s="81" t="s">
        <v>43</v>
      </c>
      <c r="AH32" s="81" t="s">
        <v>42</v>
      </c>
      <c r="AI32" s="81" t="s">
        <v>41</v>
      </c>
      <c r="AJ32" s="81" t="s">
        <v>43</v>
      </c>
      <c r="AK32" s="81" t="s">
        <v>41</v>
      </c>
      <c r="AL32" s="81" t="s">
        <v>43</v>
      </c>
      <c r="AM32" s="81" t="s">
        <v>41</v>
      </c>
      <c r="AN32" s="81" t="s">
        <v>43</v>
      </c>
      <c r="AO32" s="82" t="s">
        <v>43</v>
      </c>
      <c r="AQ32" s="83">
        <f t="shared" si="1"/>
        <v>3189999</v>
      </c>
      <c r="AR32" s="84">
        <f t="shared" si="2"/>
      </c>
      <c r="AS32" s="84">
        <f t="shared" si="3"/>
      </c>
      <c r="AT32" s="84">
        <f t="shared" si="4"/>
      </c>
      <c r="AU32" s="84">
        <f t="shared" si="5"/>
        <v>2204000</v>
      </c>
      <c r="AV32" s="84">
        <f t="shared" si="6"/>
      </c>
      <c r="AW32" s="84">
        <f t="shared" si="7"/>
        <v>2711500</v>
      </c>
      <c r="AX32" s="84">
        <f t="shared" si="8"/>
      </c>
      <c r="AY32" s="84">
        <f t="shared" si="9"/>
        <v>3190000</v>
      </c>
      <c r="AZ32" s="84">
        <f t="shared" si="10"/>
      </c>
      <c r="BA32" s="85">
        <f t="shared" si="11"/>
      </c>
      <c r="BC32" s="71">
        <f t="shared" si="12"/>
        <v>3189999</v>
      </c>
      <c r="BD32" s="86">
        <f t="shared" si="13"/>
      </c>
      <c r="BE32" s="86">
        <f t="shared" si="14"/>
      </c>
      <c r="BF32" s="86">
        <f t="shared" si="15"/>
      </c>
      <c r="BG32" s="86">
        <f t="shared" si="16"/>
        <v>2204000</v>
      </c>
      <c r="BH32" s="86">
        <f t="shared" si="17"/>
      </c>
      <c r="BI32" s="86">
        <f t="shared" si="18"/>
        <v>2711500</v>
      </c>
      <c r="BJ32" s="86">
        <f t="shared" si="19"/>
      </c>
      <c r="BK32" s="86">
        <f t="shared" si="20"/>
        <v>3190000</v>
      </c>
      <c r="BL32" s="86">
        <f t="shared" si="21"/>
      </c>
      <c r="BM32" s="87">
        <f t="shared" si="22"/>
      </c>
      <c r="BN32" s="88">
        <f t="shared" si="114"/>
        <v>4</v>
      </c>
      <c r="BO32" s="89">
        <f t="shared" si="23"/>
        <v>2</v>
      </c>
      <c r="BP32" s="90">
        <f t="shared" si="115"/>
        <v>11295499</v>
      </c>
      <c r="BQ32" s="90">
        <f t="shared" si="24"/>
        <v>17675499</v>
      </c>
      <c r="BR32" s="91">
        <f t="shared" si="25"/>
        <v>2945916.5</v>
      </c>
      <c r="BS32" s="92"/>
      <c r="BT32" s="185">
        <f t="shared" si="26"/>
        <v>108.28545208256921</v>
      </c>
      <c r="BU32" s="186">
        <f t="shared" si="27"/>
      </c>
      <c r="BV32" s="186">
        <f t="shared" si="28"/>
      </c>
      <c r="BW32" s="186">
        <f t="shared" si="29"/>
      </c>
      <c r="BX32" s="186">
        <f t="shared" si="30"/>
        <v>74.81542671015964</v>
      </c>
      <c r="BY32" s="186">
        <f t="shared" si="31"/>
      </c>
      <c r="BZ32" s="186">
        <f t="shared" si="32"/>
        <v>92.04266312368324</v>
      </c>
      <c r="CA32" s="186">
        <f t="shared" si="33"/>
      </c>
      <c r="CB32" s="186">
        <f t="shared" si="34"/>
        <v>108.28548602786263</v>
      </c>
      <c r="CC32" s="186">
        <f t="shared" si="35"/>
      </c>
      <c r="CD32" s="187">
        <f t="shared" si="36"/>
      </c>
      <c r="CE32" s="92"/>
      <c r="CF32" s="93">
        <f t="shared" si="116"/>
        <v>244082.5</v>
      </c>
      <c r="CG32" s="94">
        <f t="shared" si="37"/>
      </c>
      <c r="CH32" s="94">
        <f t="shared" si="38"/>
      </c>
      <c r="CI32" s="94">
        <f t="shared" si="39"/>
      </c>
      <c r="CJ32" s="94">
        <f t="shared" si="40"/>
        <v>741916.5</v>
      </c>
      <c r="CK32" s="94">
        <f t="shared" si="41"/>
      </c>
      <c r="CL32" s="94">
        <f t="shared" si="42"/>
        <v>234416.5</v>
      </c>
      <c r="CM32" s="94">
        <f t="shared" si="43"/>
      </c>
      <c r="CN32" s="94">
        <f t="shared" si="44"/>
        <v>244083.5</v>
      </c>
      <c r="CO32" s="94">
        <f t="shared" si="45"/>
      </c>
      <c r="CP32" s="95">
        <f t="shared" si="46"/>
      </c>
      <c r="CQ32" s="96">
        <f t="shared" si="117"/>
        <v>4208.452142857143</v>
      </c>
      <c r="CR32" s="97"/>
      <c r="CS32" s="98">
        <f t="shared" si="118"/>
        <v>57.99816457798447</v>
      </c>
      <c r="CT32" s="99">
        <f t="shared" si="47"/>
      </c>
      <c r="CU32" s="99">
        <f t="shared" si="48"/>
      </c>
      <c r="CV32" s="99">
        <f t="shared" si="49"/>
      </c>
      <c r="CW32" s="99">
        <f t="shared" si="50"/>
        <v>176.2920130288825</v>
      </c>
      <c r="CX32" s="99">
        <f t="shared" si="51"/>
      </c>
      <c r="CY32" s="99">
        <f t="shared" si="52"/>
        <v>55.70135813421731</v>
      </c>
      <c r="CZ32" s="99">
        <f t="shared" si="53"/>
      </c>
      <c r="DA32" s="99">
        <f t="shared" si="54"/>
        <v>57.998402195038445</v>
      </c>
      <c r="DB32" s="99">
        <f t="shared" si="55"/>
      </c>
      <c r="DC32" s="100">
        <f t="shared" si="56"/>
      </c>
      <c r="DD32" s="101"/>
      <c r="DE32" s="102">
        <f t="shared" si="119"/>
        <v>12.001835422015532</v>
      </c>
      <c r="DF32" s="103">
        <f t="shared" si="57"/>
      </c>
      <c r="DG32" s="103">
        <f t="shared" si="58"/>
      </c>
      <c r="DH32" s="103">
        <f t="shared" si="59"/>
      </c>
      <c r="DI32" s="103">
        <f t="shared" si="60"/>
        <v>0</v>
      </c>
      <c r="DJ32" s="103">
        <f t="shared" si="61"/>
      </c>
      <c r="DK32" s="103">
        <f t="shared" si="62"/>
        <v>14.298641865782692</v>
      </c>
      <c r="DL32" s="103">
        <f t="shared" si="63"/>
      </c>
      <c r="DM32" s="103">
        <f t="shared" si="64"/>
        <v>12.001597804961555</v>
      </c>
      <c r="DN32" s="103">
        <f t="shared" si="65"/>
      </c>
      <c r="DO32" s="193">
        <f t="shared" si="66"/>
      </c>
      <c r="DP32" s="191">
        <f t="shared" si="67"/>
        <v>14.298641865782692</v>
      </c>
      <c r="DR32" s="105">
        <f t="shared" si="68"/>
        <v>58.75582362486841</v>
      </c>
      <c r="DS32" s="106">
        <f t="shared" si="69"/>
      </c>
      <c r="DT32" s="106">
        <f t="shared" si="70"/>
      </c>
      <c r="DU32" s="106">
        <f t="shared" si="71"/>
      </c>
      <c r="DV32" s="106">
        <f t="shared" si="72"/>
        <v>0</v>
      </c>
      <c r="DW32" s="106">
        <f t="shared" si="73"/>
      </c>
      <c r="DX32" s="106">
        <f t="shared" si="74"/>
        <v>70</v>
      </c>
      <c r="DY32" s="106">
        <f t="shared" si="75"/>
      </c>
      <c r="DZ32" s="106">
        <f t="shared" si="76"/>
        <v>58.754660353983354</v>
      </c>
      <c r="EA32" s="106">
        <f t="shared" si="77"/>
      </c>
      <c r="EB32" s="107">
        <f t="shared" si="78"/>
      </c>
      <c r="ED32" s="108">
        <f t="shared" si="79"/>
        <v>1747940780</v>
      </c>
      <c r="EE32" s="109">
        <f t="shared" si="80"/>
      </c>
      <c r="EF32" s="109">
        <f t="shared" si="81"/>
      </c>
      <c r="EG32" s="109">
        <f t="shared" si="82"/>
      </c>
      <c r="EH32" s="109">
        <f t="shared" si="83"/>
        <v>300436320</v>
      </c>
      <c r="EI32" s="109">
        <f t="shared" si="84"/>
      </c>
      <c r="EJ32" s="109">
        <f t="shared" si="85"/>
        <v>495211755</v>
      </c>
      <c r="EK32" s="109">
        <f t="shared" si="86"/>
      </c>
      <c r="EL32" s="109">
        <f t="shared" si="87"/>
        <v>1073639160</v>
      </c>
      <c r="EM32" s="109">
        <f t="shared" si="88"/>
      </c>
      <c r="EN32" s="110">
        <f t="shared" si="89"/>
      </c>
      <c r="EO32" s="111">
        <f>MAX(ED32:EN32)</f>
        <v>1747940780</v>
      </c>
      <c r="EQ32" s="105">
        <f t="shared" si="90"/>
        <v>30</v>
      </c>
      <c r="ER32" s="106">
        <f t="shared" si="91"/>
      </c>
      <c r="ES32" s="106">
        <f t="shared" si="92"/>
      </c>
      <c r="ET32" s="106">
        <f t="shared" si="93"/>
      </c>
      <c r="EU32" s="106">
        <f t="shared" si="94"/>
        <v>5.156404440658453</v>
      </c>
      <c r="EV32" s="106">
        <f t="shared" si="95"/>
      </c>
      <c r="EW32" s="106">
        <f t="shared" si="96"/>
        <v>8.49934552702638</v>
      </c>
      <c r="EX32" s="106">
        <f t="shared" si="97"/>
      </c>
      <c r="EY32" s="106">
        <f t="shared" si="98"/>
        <v>18.426925653625403</v>
      </c>
      <c r="EZ32" s="106">
        <f t="shared" si="99"/>
      </c>
      <c r="FA32" s="107">
        <f t="shared" si="100"/>
      </c>
      <c r="FC32" s="112">
        <f t="shared" si="101"/>
        <v>88.75582362486841</v>
      </c>
      <c r="FD32" s="113">
        <f t="shared" si="102"/>
      </c>
      <c r="FE32" s="113">
        <f t="shared" si="103"/>
      </c>
      <c r="FF32" s="113">
        <f t="shared" si="104"/>
      </c>
      <c r="FG32" s="113">
        <f t="shared" si="105"/>
        <v>5.156404440658453</v>
      </c>
      <c r="FH32" s="113">
        <f t="shared" si="106"/>
      </c>
      <c r="FI32" s="113">
        <f t="shared" si="107"/>
        <v>78.49934552702638</v>
      </c>
      <c r="FJ32" s="113">
        <f t="shared" si="108"/>
      </c>
      <c r="FK32" s="113">
        <f t="shared" si="109"/>
        <v>77.18158600760876</v>
      </c>
      <c r="FL32" s="113">
        <f t="shared" si="110"/>
      </c>
      <c r="FM32" s="114">
        <f t="shared" si="111"/>
      </c>
      <c r="FN32" s="104">
        <f>MAX(FC32:FM32)</f>
        <v>88.75582362486841</v>
      </c>
      <c r="FP32" s="115" t="str">
        <f t="shared" si="112"/>
        <v>MACRODIGITAL</v>
      </c>
      <c r="FQ32" s="116">
        <f t="shared" si="113"/>
      </c>
      <c r="FS32" s="182" t="str">
        <f t="shared" si="121"/>
        <v>MACRODIGITAL</v>
      </c>
    </row>
    <row r="33" spans="1:175" ht="25.5" customHeight="1">
      <c r="A33" s="67">
        <v>15</v>
      </c>
      <c r="B33" s="68" t="s">
        <v>55</v>
      </c>
      <c r="C33" s="69">
        <v>1</v>
      </c>
      <c r="D33" s="70">
        <v>2500000</v>
      </c>
      <c r="E33" s="70">
        <f t="shared" si="0"/>
        <v>400000</v>
      </c>
      <c r="F33" s="207">
        <f t="shared" si="122"/>
        <v>2900000</v>
      </c>
      <c r="G33" s="203">
        <v>2900000</v>
      </c>
      <c r="H33" s="119"/>
      <c r="I33" s="119">
        <v>2842000</v>
      </c>
      <c r="J33" s="119">
        <v>3051410.5263157897</v>
      </c>
      <c r="K33" s="119">
        <v>3248000</v>
      </c>
      <c r="L33" s="119"/>
      <c r="M33" s="119">
        <v>2552000</v>
      </c>
      <c r="N33" s="119"/>
      <c r="O33" s="119">
        <v>2894200</v>
      </c>
      <c r="P33" s="119"/>
      <c r="Q33" s="120"/>
      <c r="S33" s="75" t="s">
        <v>41</v>
      </c>
      <c r="T33" s="76" t="s">
        <v>41</v>
      </c>
      <c r="U33" s="76" t="s">
        <v>41</v>
      </c>
      <c r="V33" s="77" t="s">
        <v>42</v>
      </c>
      <c r="W33" s="76" t="s">
        <v>41</v>
      </c>
      <c r="X33" s="76" t="s">
        <v>41</v>
      </c>
      <c r="Y33" s="76" t="s">
        <v>41</v>
      </c>
      <c r="Z33" s="77" t="s">
        <v>42</v>
      </c>
      <c r="AA33" s="76" t="s">
        <v>41</v>
      </c>
      <c r="AB33" s="77" t="s">
        <v>42</v>
      </c>
      <c r="AC33" s="78" t="s">
        <v>42</v>
      </c>
      <c r="AE33" s="79" t="s">
        <v>42</v>
      </c>
      <c r="AF33" s="81" t="s">
        <v>43</v>
      </c>
      <c r="AG33" s="81" t="s">
        <v>42</v>
      </c>
      <c r="AH33" s="81" t="s">
        <v>42</v>
      </c>
      <c r="AI33" s="81" t="s">
        <v>41</v>
      </c>
      <c r="AJ33" s="81" t="s">
        <v>43</v>
      </c>
      <c r="AK33" s="81" t="s">
        <v>41</v>
      </c>
      <c r="AL33" s="81" t="s">
        <v>43</v>
      </c>
      <c r="AM33" s="81" t="s">
        <v>41</v>
      </c>
      <c r="AN33" s="81" t="s">
        <v>43</v>
      </c>
      <c r="AO33" s="82" t="s">
        <v>43</v>
      </c>
      <c r="AQ33" s="83">
        <f t="shared" si="1"/>
      </c>
      <c r="AR33" s="84">
        <f t="shared" si="2"/>
      </c>
      <c r="AS33" s="84">
        <f t="shared" si="3"/>
      </c>
      <c r="AT33" s="84">
        <f t="shared" si="4"/>
      </c>
      <c r="AU33" s="84">
        <f t="shared" si="5"/>
        <v>3248000</v>
      </c>
      <c r="AV33" s="84">
        <f t="shared" si="6"/>
      </c>
      <c r="AW33" s="84">
        <f t="shared" si="7"/>
        <v>2552000</v>
      </c>
      <c r="AX33" s="84">
        <f t="shared" si="8"/>
      </c>
      <c r="AY33" s="84">
        <f t="shared" si="9"/>
        <v>2894200</v>
      </c>
      <c r="AZ33" s="84">
        <f t="shared" si="10"/>
      </c>
      <c r="BA33" s="85">
        <f t="shared" si="11"/>
      </c>
      <c r="BC33" s="71">
        <f t="shared" si="12"/>
      </c>
      <c r="BD33" s="86">
        <f t="shared" si="13"/>
      </c>
      <c r="BE33" s="86">
        <f t="shared" si="14"/>
      </c>
      <c r="BF33" s="86">
        <f t="shared" si="15"/>
      </c>
      <c r="BG33" s="86">
        <f t="shared" si="16"/>
      </c>
      <c r="BH33" s="86">
        <f t="shared" si="17"/>
      </c>
      <c r="BI33" s="86">
        <f t="shared" si="18"/>
        <v>2552000</v>
      </c>
      <c r="BJ33" s="86">
        <f t="shared" si="19"/>
      </c>
      <c r="BK33" s="86">
        <f t="shared" si="20"/>
        <v>2894200</v>
      </c>
      <c r="BL33" s="86">
        <f t="shared" si="21"/>
      </c>
      <c r="BM33" s="87">
        <f t="shared" si="22"/>
      </c>
      <c r="BN33" s="88">
        <f t="shared" si="114"/>
        <v>2</v>
      </c>
      <c r="BO33" s="89">
        <f t="shared" si="23"/>
        <v>1</v>
      </c>
      <c r="BP33" s="90">
        <f t="shared" si="115"/>
        <v>5446200</v>
      </c>
      <c r="BQ33" s="90">
        <f t="shared" si="24"/>
        <v>8346200</v>
      </c>
      <c r="BR33" s="91">
        <f t="shared" si="25"/>
        <v>2782066.6666666665</v>
      </c>
      <c r="BS33" s="122"/>
      <c r="BT33" s="185">
        <f t="shared" si="26"/>
      </c>
      <c r="BU33" s="186">
        <f t="shared" si="27"/>
      </c>
      <c r="BV33" s="186">
        <f t="shared" si="28"/>
      </c>
      <c r="BW33" s="186">
        <f t="shared" si="29"/>
      </c>
      <c r="BX33" s="186">
        <f t="shared" si="30"/>
      </c>
      <c r="BY33" s="186">
        <f t="shared" si="31"/>
      </c>
      <c r="BZ33" s="186">
        <f t="shared" si="32"/>
        <v>91.73036831132731</v>
      </c>
      <c r="CA33" s="186">
        <f t="shared" si="33"/>
      </c>
      <c r="CB33" s="186">
        <f t="shared" si="34"/>
        <v>104.03057678943712</v>
      </c>
      <c r="CC33" s="186">
        <f t="shared" si="35"/>
      </c>
      <c r="CD33" s="187">
        <f t="shared" si="36"/>
      </c>
      <c r="CE33" s="92"/>
      <c r="CF33" s="93">
        <f t="shared" si="116"/>
      </c>
      <c r="CG33" s="94">
        <f t="shared" si="37"/>
      </c>
      <c r="CH33" s="94">
        <f t="shared" si="38"/>
      </c>
      <c r="CI33" s="94">
        <f t="shared" si="39"/>
      </c>
      <c r="CJ33" s="94">
        <f t="shared" si="40"/>
      </c>
      <c r="CK33" s="94">
        <f t="shared" si="41"/>
      </c>
      <c r="CL33" s="94">
        <f t="shared" si="42"/>
        <v>230066.6666666665</v>
      </c>
      <c r="CM33" s="94">
        <f t="shared" si="43"/>
      </c>
      <c r="CN33" s="94">
        <f t="shared" si="44"/>
        <v>112133.33333333349</v>
      </c>
      <c r="CO33" s="94">
        <f t="shared" si="45"/>
      </c>
      <c r="CP33" s="95">
        <f t="shared" si="46"/>
      </c>
      <c r="CQ33" s="96">
        <f t="shared" si="117"/>
        <v>3974.3809523809527</v>
      </c>
      <c r="CR33" s="97"/>
      <c r="CS33" s="98">
        <f t="shared" si="118"/>
      </c>
      <c r="CT33" s="99">
        <f t="shared" si="47"/>
      </c>
      <c r="CU33" s="99">
        <f t="shared" si="48"/>
      </c>
      <c r="CV33" s="99">
        <f t="shared" si="49"/>
      </c>
      <c r="CW33" s="99">
        <f t="shared" si="50"/>
      </c>
      <c r="CX33" s="99">
        <f t="shared" si="51"/>
      </c>
      <c r="CY33" s="99">
        <f t="shared" si="52"/>
        <v>57.88742182070878</v>
      </c>
      <c r="CZ33" s="99">
        <f t="shared" si="53"/>
      </c>
      <c r="DA33" s="99">
        <f t="shared" si="54"/>
        <v>28.2140375260598</v>
      </c>
      <c r="DB33" s="99">
        <f t="shared" si="55"/>
      </c>
      <c r="DC33" s="100">
        <f t="shared" si="56"/>
      </c>
      <c r="DD33" s="101"/>
      <c r="DE33" s="102">
        <f t="shared" si="119"/>
      </c>
      <c r="DF33" s="103">
        <f t="shared" si="57"/>
      </c>
      <c r="DG33" s="103">
        <f t="shared" si="58"/>
      </c>
      <c r="DH33" s="103">
        <f t="shared" si="59"/>
      </c>
      <c r="DI33" s="103">
        <f t="shared" si="60"/>
      </c>
      <c r="DJ33" s="103">
        <f t="shared" si="61"/>
      </c>
      <c r="DK33" s="103">
        <f t="shared" si="62"/>
        <v>12.11257817929122</v>
      </c>
      <c r="DL33" s="103">
        <f t="shared" si="63"/>
      </c>
      <c r="DM33" s="103">
        <f t="shared" si="64"/>
        <v>41.7859624739402</v>
      </c>
      <c r="DN33" s="103">
        <f t="shared" si="65"/>
      </c>
      <c r="DO33" s="193">
        <f t="shared" si="66"/>
      </c>
      <c r="DP33" s="191">
        <f t="shared" si="67"/>
        <v>41.7859624739402</v>
      </c>
      <c r="DR33" s="105">
        <f t="shared" si="68"/>
      </c>
      <c r="DS33" s="106">
        <f t="shared" si="69"/>
      </c>
      <c r="DT33" s="106">
        <f t="shared" si="70"/>
      </c>
      <c r="DU33" s="106">
        <f t="shared" si="71"/>
      </c>
      <c r="DV33" s="106">
        <f t="shared" si="72"/>
      </c>
      <c r="DW33" s="106">
        <f t="shared" si="73"/>
      </c>
      <c r="DX33" s="106">
        <f t="shared" si="74"/>
        <v>20.29103608847506</v>
      </c>
      <c r="DY33" s="106">
        <f t="shared" si="75"/>
      </c>
      <c r="DZ33" s="106">
        <f t="shared" si="76"/>
        <v>70</v>
      </c>
      <c r="EA33" s="106">
        <f t="shared" si="77"/>
      </c>
      <c r="EB33" s="107">
        <f t="shared" si="78"/>
      </c>
      <c r="ED33" s="108">
        <f t="shared" si="79"/>
      </c>
      <c r="EE33" s="109">
        <f t="shared" si="80"/>
      </c>
      <c r="EF33" s="109">
        <f t="shared" si="81"/>
      </c>
      <c r="EG33" s="109">
        <f t="shared" si="82"/>
      </c>
      <c r="EH33" s="109">
        <f t="shared" si="83"/>
      </c>
      <c r="EI33" s="109">
        <f t="shared" si="84"/>
      </c>
      <c r="EJ33" s="109">
        <f t="shared" si="85"/>
        <v>495211755</v>
      </c>
      <c r="EK33" s="109">
        <f t="shared" si="86"/>
      </c>
      <c r="EL33" s="109">
        <f t="shared" si="87"/>
        <v>1073639160</v>
      </c>
      <c r="EM33" s="109">
        <f t="shared" si="88"/>
      </c>
      <c r="EN33" s="110">
        <f t="shared" si="89"/>
      </c>
      <c r="EO33" s="111">
        <f>MAX(ED33:EN33)</f>
        <v>1073639160</v>
      </c>
      <c r="EQ33" s="105">
        <f t="shared" si="90"/>
      </c>
      <c r="ER33" s="106">
        <f t="shared" si="91"/>
      </c>
      <c r="ES33" s="106">
        <f t="shared" si="92"/>
      </c>
      <c r="ET33" s="106">
        <f t="shared" si="93"/>
      </c>
      <c r="EU33" s="106">
        <f t="shared" si="94"/>
      </c>
      <c r="EV33" s="106">
        <f t="shared" si="95"/>
      </c>
      <c r="EW33" s="106">
        <f t="shared" si="96"/>
        <v>13.837379636935001</v>
      </c>
      <c r="EX33" s="106">
        <f t="shared" si="97"/>
      </c>
      <c r="EY33" s="106">
        <f t="shared" si="98"/>
        <v>30</v>
      </c>
      <c r="EZ33" s="106">
        <f t="shared" si="99"/>
      </c>
      <c r="FA33" s="107">
        <f t="shared" si="100"/>
      </c>
      <c r="FC33" s="112">
        <f t="shared" si="101"/>
      </c>
      <c r="FD33" s="113">
        <f t="shared" si="102"/>
      </c>
      <c r="FE33" s="113">
        <f t="shared" si="103"/>
      </c>
      <c r="FF33" s="113">
        <f t="shared" si="104"/>
      </c>
      <c r="FG33" s="113">
        <f t="shared" si="105"/>
      </c>
      <c r="FH33" s="113">
        <f t="shared" si="106"/>
      </c>
      <c r="FI33" s="113">
        <f t="shared" si="107"/>
        <v>34.128415725410065</v>
      </c>
      <c r="FJ33" s="113">
        <f t="shared" si="108"/>
      </c>
      <c r="FK33" s="113">
        <f t="shared" si="109"/>
        <v>100</v>
      </c>
      <c r="FL33" s="113">
        <f t="shared" si="110"/>
      </c>
      <c r="FM33" s="114">
        <f t="shared" si="111"/>
      </c>
      <c r="FN33" s="104">
        <f>MAX(FC33:FM33)</f>
        <v>100</v>
      </c>
      <c r="FP33" s="115">
        <f t="shared" si="112"/>
      </c>
      <c r="FQ33" s="116" t="str">
        <f t="shared" si="113"/>
        <v>OFIBOD LTDA</v>
      </c>
      <c r="FS33" s="182" t="str">
        <f t="shared" si="121"/>
        <v>OFIBOD LTDA</v>
      </c>
    </row>
    <row r="34" spans="1:175" ht="25.5" customHeight="1">
      <c r="A34" s="67">
        <v>16</v>
      </c>
      <c r="B34" s="68" t="s">
        <v>56</v>
      </c>
      <c r="C34" s="69">
        <v>5</v>
      </c>
      <c r="D34" s="70">
        <v>2021500</v>
      </c>
      <c r="E34" s="70">
        <f t="shared" si="0"/>
        <v>323440</v>
      </c>
      <c r="F34" s="207">
        <f t="shared" si="122"/>
        <v>11724700</v>
      </c>
      <c r="G34" s="203">
        <v>11724694</v>
      </c>
      <c r="H34" s="119">
        <v>10730000</v>
      </c>
      <c r="I34" s="119">
        <v>4640000</v>
      </c>
      <c r="J34" s="119">
        <v>5974054.947368421</v>
      </c>
      <c r="K34" s="119">
        <v>7424000</v>
      </c>
      <c r="L34" s="119">
        <v>4640000</v>
      </c>
      <c r="M34" s="119">
        <v>1993199</v>
      </c>
      <c r="N34" s="119"/>
      <c r="O34" s="119"/>
      <c r="P34" s="119"/>
      <c r="Q34" s="120"/>
      <c r="S34" s="75" t="s">
        <v>41</v>
      </c>
      <c r="T34" s="76" t="s">
        <v>41</v>
      </c>
      <c r="U34" s="76" t="s">
        <v>41</v>
      </c>
      <c r="V34" s="77" t="s">
        <v>42</v>
      </c>
      <c r="W34" s="76" t="s">
        <v>41</v>
      </c>
      <c r="X34" s="76" t="s">
        <v>41</v>
      </c>
      <c r="Y34" s="76" t="s">
        <v>41</v>
      </c>
      <c r="Z34" s="77" t="s">
        <v>42</v>
      </c>
      <c r="AA34" s="76" t="s">
        <v>41</v>
      </c>
      <c r="AB34" s="77" t="s">
        <v>42</v>
      </c>
      <c r="AC34" s="78" t="s">
        <v>42</v>
      </c>
      <c r="AE34" s="79" t="s">
        <v>42</v>
      </c>
      <c r="AF34" s="81" t="s">
        <v>42</v>
      </c>
      <c r="AG34" s="81" t="s">
        <v>42</v>
      </c>
      <c r="AH34" s="81" t="s">
        <v>42</v>
      </c>
      <c r="AI34" s="81" t="s">
        <v>42</v>
      </c>
      <c r="AJ34" s="81" t="s">
        <v>42</v>
      </c>
      <c r="AK34" s="81" t="s">
        <v>42</v>
      </c>
      <c r="AL34" s="81" t="s">
        <v>43</v>
      </c>
      <c r="AM34" s="81" t="s">
        <v>43</v>
      </c>
      <c r="AN34" s="81" t="s">
        <v>43</v>
      </c>
      <c r="AO34" s="82" t="s">
        <v>43</v>
      </c>
      <c r="AQ34" s="83">
        <f t="shared" si="1"/>
      </c>
      <c r="AR34" s="84">
        <f t="shared" si="2"/>
      </c>
      <c r="AS34" s="84">
        <f t="shared" si="3"/>
      </c>
      <c r="AT34" s="84">
        <f t="shared" si="4"/>
      </c>
      <c r="AU34" s="84">
        <f t="shared" si="5"/>
      </c>
      <c r="AV34" s="84">
        <f t="shared" si="6"/>
      </c>
      <c r="AW34" s="84">
        <f t="shared" si="7"/>
      </c>
      <c r="AX34" s="84">
        <f t="shared" si="8"/>
      </c>
      <c r="AY34" s="84">
        <f t="shared" si="9"/>
      </c>
      <c r="AZ34" s="84">
        <f t="shared" si="10"/>
      </c>
      <c r="BA34" s="85">
        <f t="shared" si="11"/>
      </c>
      <c r="BC34" s="71">
        <f t="shared" si="12"/>
      </c>
      <c r="BD34" s="86">
        <f t="shared" si="13"/>
      </c>
      <c r="BE34" s="86">
        <f t="shared" si="14"/>
      </c>
      <c r="BF34" s="86">
        <f t="shared" si="15"/>
      </c>
      <c r="BG34" s="86">
        <f t="shared" si="16"/>
      </c>
      <c r="BH34" s="86">
        <f t="shared" si="17"/>
      </c>
      <c r="BI34" s="86">
        <f t="shared" si="18"/>
      </c>
      <c r="BJ34" s="86">
        <f t="shared" si="19"/>
      </c>
      <c r="BK34" s="86">
        <f t="shared" si="20"/>
      </c>
      <c r="BL34" s="86">
        <f t="shared" si="21"/>
      </c>
      <c r="BM34" s="87">
        <f t="shared" si="22"/>
      </c>
      <c r="BN34" s="88">
        <f t="shared" si="114"/>
        <v>0</v>
      </c>
      <c r="BO34" s="89">
        <f t="shared" si="23"/>
        <v>0</v>
      </c>
      <c r="BP34" s="90">
        <f t="shared" si="115"/>
        <v>0</v>
      </c>
      <c r="BQ34" s="90">
        <f t="shared" si="24"/>
        <v>0</v>
      </c>
      <c r="BR34" s="91" t="e">
        <f t="shared" si="25"/>
        <v>#DIV/0!</v>
      </c>
      <c r="BS34" s="124"/>
      <c r="BT34" s="185">
        <f t="shared" si="26"/>
      </c>
      <c r="BU34" s="186">
        <f t="shared" si="27"/>
      </c>
      <c r="BV34" s="186">
        <f t="shared" si="28"/>
      </c>
      <c r="BW34" s="186">
        <f t="shared" si="29"/>
      </c>
      <c r="BX34" s="186">
        <f t="shared" si="30"/>
      </c>
      <c r="BY34" s="186">
        <f t="shared" si="31"/>
      </c>
      <c r="BZ34" s="186">
        <f t="shared" si="32"/>
      </c>
      <c r="CA34" s="186">
        <f t="shared" si="33"/>
      </c>
      <c r="CB34" s="186">
        <f t="shared" si="34"/>
      </c>
      <c r="CC34" s="186">
        <f t="shared" si="35"/>
      </c>
      <c r="CD34" s="187">
        <f t="shared" si="36"/>
      </c>
      <c r="CE34" s="92"/>
      <c r="CF34" s="93">
        <f t="shared" si="116"/>
      </c>
      <c r="CG34" s="94">
        <f t="shared" si="37"/>
      </c>
      <c r="CH34" s="94">
        <f t="shared" si="38"/>
      </c>
      <c r="CI34" s="94">
        <f t="shared" si="39"/>
      </c>
      <c r="CJ34" s="94">
        <f t="shared" si="40"/>
      </c>
      <c r="CK34" s="94">
        <f t="shared" si="41"/>
      </c>
      <c r="CL34" s="94">
        <f t="shared" si="42"/>
      </c>
      <c r="CM34" s="94">
        <f t="shared" si="43"/>
      </c>
      <c r="CN34" s="94">
        <f t="shared" si="44"/>
      </c>
      <c r="CO34" s="94">
        <f t="shared" si="45"/>
      </c>
      <c r="CP34" s="95">
        <f t="shared" si="46"/>
      </c>
      <c r="CQ34" s="96" t="e">
        <f t="shared" si="117"/>
        <v>#DIV/0!</v>
      </c>
      <c r="CR34" s="97"/>
      <c r="CS34" s="98">
        <f t="shared" si="118"/>
      </c>
      <c r="CT34" s="99">
        <f t="shared" si="47"/>
      </c>
      <c r="CU34" s="99">
        <f t="shared" si="48"/>
      </c>
      <c r="CV34" s="99">
        <f t="shared" si="49"/>
      </c>
      <c r="CW34" s="99">
        <f t="shared" si="50"/>
      </c>
      <c r="CX34" s="99">
        <f t="shared" si="51"/>
      </c>
      <c r="CY34" s="99">
        <f t="shared" si="52"/>
      </c>
      <c r="CZ34" s="99">
        <f t="shared" si="53"/>
      </c>
      <c r="DA34" s="99">
        <f t="shared" si="54"/>
      </c>
      <c r="DB34" s="99">
        <f t="shared" si="55"/>
      </c>
      <c r="DC34" s="100">
        <f t="shared" si="56"/>
      </c>
      <c r="DD34" s="101"/>
      <c r="DE34" s="102">
        <f t="shared" si="119"/>
      </c>
      <c r="DF34" s="103">
        <f t="shared" si="57"/>
      </c>
      <c r="DG34" s="103">
        <f t="shared" si="58"/>
      </c>
      <c r="DH34" s="103">
        <f t="shared" si="59"/>
      </c>
      <c r="DI34" s="103">
        <f t="shared" si="60"/>
      </c>
      <c r="DJ34" s="103">
        <f t="shared" si="61"/>
      </c>
      <c r="DK34" s="103">
        <f t="shared" si="62"/>
      </c>
      <c r="DL34" s="103">
        <f t="shared" si="63"/>
      </c>
      <c r="DM34" s="103">
        <f t="shared" si="64"/>
      </c>
      <c r="DN34" s="103">
        <f t="shared" si="65"/>
      </c>
      <c r="DO34" s="193">
        <f t="shared" si="66"/>
      </c>
      <c r="DP34" s="191">
        <f t="shared" si="67"/>
        <v>0</v>
      </c>
      <c r="DR34" s="105">
        <f t="shared" si="68"/>
      </c>
      <c r="DS34" s="106">
        <f t="shared" si="69"/>
      </c>
      <c r="DT34" s="106">
        <f t="shared" si="70"/>
      </c>
      <c r="DU34" s="106">
        <f t="shared" si="71"/>
      </c>
      <c r="DV34" s="106">
        <f t="shared" si="72"/>
      </c>
      <c r="DW34" s="106">
        <f t="shared" si="73"/>
      </c>
      <c r="DX34" s="106">
        <f t="shared" si="74"/>
      </c>
      <c r="DY34" s="106">
        <f t="shared" si="75"/>
      </c>
      <c r="DZ34" s="106">
        <f t="shared" si="76"/>
      </c>
      <c r="EA34" s="106">
        <f t="shared" si="77"/>
      </c>
      <c r="EB34" s="107">
        <f t="shared" si="78"/>
      </c>
      <c r="ED34" s="108">
        <f t="shared" si="79"/>
      </c>
      <c r="EE34" s="109">
        <f t="shared" si="80"/>
      </c>
      <c r="EF34" s="109">
        <f t="shared" si="81"/>
      </c>
      <c r="EG34" s="109">
        <f t="shared" si="82"/>
      </c>
      <c r="EH34" s="109">
        <f t="shared" si="83"/>
      </c>
      <c r="EI34" s="109">
        <f t="shared" si="84"/>
      </c>
      <c r="EJ34" s="109">
        <f t="shared" si="85"/>
      </c>
      <c r="EK34" s="109">
        <f t="shared" si="86"/>
      </c>
      <c r="EL34" s="109">
        <f t="shared" si="87"/>
      </c>
      <c r="EM34" s="109">
        <f t="shared" si="88"/>
      </c>
      <c r="EN34" s="110">
        <f t="shared" si="89"/>
      </c>
      <c r="EO34" s="111">
        <f>MAX(ED34:EN34)</f>
        <v>0</v>
      </c>
      <c r="EQ34" s="105">
        <f t="shared" si="90"/>
      </c>
      <c r="ER34" s="106">
        <f t="shared" si="91"/>
      </c>
      <c r="ES34" s="106">
        <f t="shared" si="92"/>
      </c>
      <c r="ET34" s="106">
        <f t="shared" si="93"/>
      </c>
      <c r="EU34" s="106">
        <f t="shared" si="94"/>
      </c>
      <c r="EV34" s="106">
        <f t="shared" si="95"/>
      </c>
      <c r="EW34" s="106">
        <f t="shared" si="96"/>
      </c>
      <c r="EX34" s="106">
        <f t="shared" si="97"/>
      </c>
      <c r="EY34" s="106">
        <f t="shared" si="98"/>
      </c>
      <c r="EZ34" s="106">
        <f t="shared" si="99"/>
      </c>
      <c r="FA34" s="107">
        <f t="shared" si="100"/>
      </c>
      <c r="FC34" s="112">
        <f t="shared" si="101"/>
      </c>
      <c r="FD34" s="113">
        <f t="shared" si="102"/>
      </c>
      <c r="FE34" s="113">
        <f t="shared" si="103"/>
      </c>
      <c r="FF34" s="113">
        <f t="shared" si="104"/>
      </c>
      <c r="FG34" s="113">
        <f t="shared" si="105"/>
      </c>
      <c r="FH34" s="113">
        <f t="shared" si="106"/>
      </c>
      <c r="FI34" s="113">
        <f t="shared" si="107"/>
      </c>
      <c r="FJ34" s="113">
        <f t="shared" si="108"/>
      </c>
      <c r="FK34" s="113">
        <f t="shared" si="109"/>
      </c>
      <c r="FL34" s="113">
        <f t="shared" si="110"/>
      </c>
      <c r="FM34" s="114">
        <f t="shared" si="111"/>
      </c>
      <c r="FN34" s="104">
        <f>MAX(FC34:FM34)</f>
        <v>0</v>
      </c>
      <c r="FP34" s="115">
        <f t="shared" si="112"/>
      </c>
      <c r="FQ34" s="116">
        <f t="shared" si="113"/>
      </c>
      <c r="FS34" s="182">
        <f t="shared" si="121"/>
      </c>
    </row>
    <row r="35" spans="1:175" ht="33.75">
      <c r="A35" s="67">
        <v>17</v>
      </c>
      <c r="B35" s="68" t="s">
        <v>57</v>
      </c>
      <c r="C35" s="69">
        <v>3</v>
      </c>
      <c r="D35" s="70">
        <v>150000</v>
      </c>
      <c r="E35" s="70">
        <f t="shared" si="0"/>
        <v>24000</v>
      </c>
      <c r="F35" s="207">
        <f t="shared" si="122"/>
        <v>522000</v>
      </c>
      <c r="G35" s="203"/>
      <c r="H35" s="119"/>
      <c r="I35" s="119"/>
      <c r="J35" s="119">
        <v>1685052.6315789474</v>
      </c>
      <c r="K35" s="119">
        <v>1374600</v>
      </c>
      <c r="L35" s="119"/>
      <c r="M35" s="119"/>
      <c r="N35" s="119"/>
      <c r="O35" s="119"/>
      <c r="P35" s="119"/>
      <c r="Q35" s="120"/>
      <c r="S35" s="75" t="s">
        <v>41</v>
      </c>
      <c r="T35" s="76" t="s">
        <v>41</v>
      </c>
      <c r="U35" s="76" t="s">
        <v>41</v>
      </c>
      <c r="V35" s="77" t="s">
        <v>42</v>
      </c>
      <c r="W35" s="76" t="s">
        <v>41</v>
      </c>
      <c r="X35" s="76" t="s">
        <v>41</v>
      </c>
      <c r="Y35" s="76" t="s">
        <v>41</v>
      </c>
      <c r="Z35" s="77" t="s">
        <v>42</v>
      </c>
      <c r="AA35" s="76" t="s">
        <v>41</v>
      </c>
      <c r="AB35" s="77" t="s">
        <v>42</v>
      </c>
      <c r="AC35" s="78" t="s">
        <v>42</v>
      </c>
      <c r="AE35" s="79" t="s">
        <v>43</v>
      </c>
      <c r="AF35" s="81" t="s">
        <v>43</v>
      </c>
      <c r="AG35" s="81" t="s">
        <v>43</v>
      </c>
      <c r="AH35" s="81" t="s">
        <v>42</v>
      </c>
      <c r="AI35" s="81" t="s">
        <v>42</v>
      </c>
      <c r="AJ35" s="81" t="s">
        <v>43</v>
      </c>
      <c r="AK35" s="81" t="s">
        <v>43</v>
      </c>
      <c r="AL35" s="81" t="s">
        <v>43</v>
      </c>
      <c r="AM35" s="81" t="s">
        <v>43</v>
      </c>
      <c r="AN35" s="81" t="s">
        <v>43</v>
      </c>
      <c r="AO35" s="82" t="s">
        <v>43</v>
      </c>
      <c r="AQ35" s="83">
        <f t="shared" si="1"/>
      </c>
      <c r="AR35" s="84">
        <f t="shared" si="2"/>
      </c>
      <c r="AS35" s="84">
        <f t="shared" si="3"/>
      </c>
      <c r="AT35" s="84">
        <f t="shared" si="4"/>
      </c>
      <c r="AU35" s="84">
        <f t="shared" si="5"/>
      </c>
      <c r="AV35" s="84">
        <f t="shared" si="6"/>
      </c>
      <c r="AW35" s="84">
        <f t="shared" si="7"/>
      </c>
      <c r="AX35" s="84">
        <f t="shared" si="8"/>
      </c>
      <c r="AY35" s="84">
        <f t="shared" si="9"/>
      </c>
      <c r="AZ35" s="84">
        <f t="shared" si="10"/>
      </c>
      <c r="BA35" s="85">
        <f t="shared" si="11"/>
      </c>
      <c r="BC35" s="71">
        <f t="shared" si="12"/>
      </c>
      <c r="BD35" s="86">
        <f t="shared" si="13"/>
      </c>
      <c r="BE35" s="86">
        <f t="shared" si="14"/>
      </c>
      <c r="BF35" s="86">
        <f t="shared" si="15"/>
      </c>
      <c r="BG35" s="86">
        <f t="shared" si="16"/>
      </c>
      <c r="BH35" s="86">
        <f t="shared" si="17"/>
      </c>
      <c r="BI35" s="86">
        <f t="shared" si="18"/>
      </c>
      <c r="BJ35" s="86">
        <f t="shared" si="19"/>
      </c>
      <c r="BK35" s="86">
        <f t="shared" si="20"/>
      </c>
      <c r="BL35" s="86">
        <f t="shared" si="21"/>
      </c>
      <c r="BM35" s="87">
        <f t="shared" si="22"/>
      </c>
      <c r="BN35" s="88">
        <f t="shared" si="114"/>
        <v>0</v>
      </c>
      <c r="BO35" s="89">
        <f t="shared" si="23"/>
        <v>0</v>
      </c>
      <c r="BP35" s="90">
        <f t="shared" si="115"/>
        <v>0</v>
      </c>
      <c r="BQ35" s="90">
        <f t="shared" si="24"/>
        <v>0</v>
      </c>
      <c r="BR35" s="91" t="e">
        <f t="shared" si="25"/>
        <v>#DIV/0!</v>
      </c>
      <c r="BS35" s="124"/>
      <c r="BT35" s="185">
        <f t="shared" si="26"/>
      </c>
      <c r="BU35" s="186">
        <f t="shared" si="27"/>
      </c>
      <c r="BV35" s="186">
        <f t="shared" si="28"/>
      </c>
      <c r="BW35" s="186">
        <f t="shared" si="29"/>
      </c>
      <c r="BX35" s="186">
        <f t="shared" si="30"/>
      </c>
      <c r="BY35" s="186">
        <f t="shared" si="31"/>
      </c>
      <c r="BZ35" s="186">
        <f t="shared" si="32"/>
      </c>
      <c r="CA35" s="186">
        <f t="shared" si="33"/>
      </c>
      <c r="CB35" s="186">
        <f t="shared" si="34"/>
      </c>
      <c r="CC35" s="186">
        <f t="shared" si="35"/>
      </c>
      <c r="CD35" s="187">
        <f t="shared" si="36"/>
      </c>
      <c r="CE35" s="92"/>
      <c r="CF35" s="93">
        <f t="shared" si="116"/>
      </c>
      <c r="CG35" s="94">
        <f t="shared" si="37"/>
      </c>
      <c r="CH35" s="94">
        <f t="shared" si="38"/>
      </c>
      <c r="CI35" s="94">
        <f t="shared" si="39"/>
      </c>
      <c r="CJ35" s="94">
        <f t="shared" si="40"/>
      </c>
      <c r="CK35" s="94">
        <f t="shared" si="41"/>
      </c>
      <c r="CL35" s="94">
        <f t="shared" si="42"/>
      </c>
      <c r="CM35" s="94">
        <f t="shared" si="43"/>
      </c>
      <c r="CN35" s="94">
        <f t="shared" si="44"/>
      </c>
      <c r="CO35" s="94">
        <f t="shared" si="45"/>
      </c>
      <c r="CP35" s="95">
        <f t="shared" si="46"/>
      </c>
      <c r="CQ35" s="96" t="e">
        <f t="shared" si="117"/>
        <v>#DIV/0!</v>
      </c>
      <c r="CR35" s="97"/>
      <c r="CS35" s="98">
        <f t="shared" si="118"/>
      </c>
      <c r="CT35" s="99">
        <f t="shared" si="47"/>
      </c>
      <c r="CU35" s="99">
        <f t="shared" si="48"/>
      </c>
      <c r="CV35" s="99">
        <f t="shared" si="49"/>
      </c>
      <c r="CW35" s="99">
        <f t="shared" si="50"/>
      </c>
      <c r="CX35" s="99">
        <f t="shared" si="51"/>
      </c>
      <c r="CY35" s="99">
        <f t="shared" si="52"/>
      </c>
      <c r="CZ35" s="99">
        <f t="shared" si="53"/>
      </c>
      <c r="DA35" s="99">
        <f t="shared" si="54"/>
      </c>
      <c r="DB35" s="99">
        <f t="shared" si="55"/>
      </c>
      <c r="DC35" s="100">
        <f t="shared" si="56"/>
      </c>
      <c r="DD35" s="101"/>
      <c r="DE35" s="102">
        <f t="shared" si="119"/>
      </c>
      <c r="DF35" s="103">
        <f t="shared" si="57"/>
      </c>
      <c r="DG35" s="103">
        <f t="shared" si="58"/>
      </c>
      <c r="DH35" s="103">
        <f t="shared" si="59"/>
      </c>
      <c r="DI35" s="103">
        <f t="shared" si="60"/>
      </c>
      <c r="DJ35" s="103">
        <f t="shared" si="61"/>
      </c>
      <c r="DK35" s="103">
        <f t="shared" si="62"/>
      </c>
      <c r="DL35" s="103">
        <f t="shared" si="63"/>
      </c>
      <c r="DM35" s="103">
        <f t="shared" si="64"/>
      </c>
      <c r="DN35" s="103">
        <f t="shared" si="65"/>
      </c>
      <c r="DO35" s="193">
        <f t="shared" si="66"/>
      </c>
      <c r="DP35" s="191">
        <f t="shared" si="67"/>
        <v>0</v>
      </c>
      <c r="DR35" s="105">
        <f t="shared" si="68"/>
      </c>
      <c r="DS35" s="106">
        <f t="shared" si="69"/>
      </c>
      <c r="DT35" s="106">
        <f t="shared" si="70"/>
      </c>
      <c r="DU35" s="106">
        <f t="shared" si="71"/>
      </c>
      <c r="DV35" s="106">
        <f t="shared" si="72"/>
      </c>
      <c r="DW35" s="106">
        <f t="shared" si="73"/>
      </c>
      <c r="DX35" s="106">
        <f t="shared" si="74"/>
      </c>
      <c r="DY35" s="106">
        <f t="shared" si="75"/>
      </c>
      <c r="DZ35" s="106">
        <f t="shared" si="76"/>
      </c>
      <c r="EA35" s="106">
        <f t="shared" si="77"/>
      </c>
      <c r="EB35" s="107">
        <f t="shared" si="78"/>
      </c>
      <c r="ED35" s="108">
        <f t="shared" si="79"/>
      </c>
      <c r="EE35" s="109">
        <f t="shared" si="80"/>
      </c>
      <c r="EF35" s="109">
        <f t="shared" si="81"/>
      </c>
      <c r="EG35" s="109">
        <f t="shared" si="82"/>
      </c>
      <c r="EH35" s="109">
        <f t="shared" si="83"/>
      </c>
      <c r="EI35" s="109">
        <f t="shared" si="84"/>
      </c>
      <c r="EJ35" s="109">
        <f t="shared" si="85"/>
      </c>
      <c r="EK35" s="109">
        <f t="shared" si="86"/>
      </c>
      <c r="EL35" s="109">
        <f t="shared" si="87"/>
      </c>
      <c r="EM35" s="109">
        <f t="shared" si="88"/>
      </c>
      <c r="EN35" s="110">
        <f t="shared" si="89"/>
      </c>
      <c r="EO35" s="111">
        <f>MAX(ED35:EN35)</f>
        <v>0</v>
      </c>
      <c r="EQ35" s="105">
        <f t="shared" si="90"/>
      </c>
      <c r="ER35" s="106">
        <f t="shared" si="91"/>
      </c>
      <c r="ES35" s="106">
        <f t="shared" si="92"/>
      </c>
      <c r="ET35" s="106">
        <f t="shared" si="93"/>
      </c>
      <c r="EU35" s="106">
        <f t="shared" si="94"/>
      </c>
      <c r="EV35" s="106">
        <f t="shared" si="95"/>
      </c>
      <c r="EW35" s="106">
        <f t="shared" si="96"/>
      </c>
      <c r="EX35" s="106">
        <f t="shared" si="97"/>
      </c>
      <c r="EY35" s="106">
        <f t="shared" si="98"/>
      </c>
      <c r="EZ35" s="106">
        <f t="shared" si="99"/>
      </c>
      <c r="FA35" s="107">
        <f t="shared" si="100"/>
      </c>
      <c r="FC35" s="112">
        <f t="shared" si="101"/>
      </c>
      <c r="FD35" s="113">
        <f t="shared" si="102"/>
      </c>
      <c r="FE35" s="113">
        <f t="shared" si="103"/>
      </c>
      <c r="FF35" s="113">
        <f t="shared" si="104"/>
      </c>
      <c r="FG35" s="113">
        <f t="shared" si="105"/>
      </c>
      <c r="FH35" s="113">
        <f t="shared" si="106"/>
      </c>
      <c r="FI35" s="113">
        <f t="shared" si="107"/>
      </c>
      <c r="FJ35" s="113">
        <f t="shared" si="108"/>
      </c>
      <c r="FK35" s="113">
        <f t="shared" si="109"/>
      </c>
      <c r="FL35" s="113">
        <f t="shared" si="110"/>
      </c>
      <c r="FM35" s="114">
        <f t="shared" si="111"/>
      </c>
      <c r="FN35" s="104">
        <f>MAX(FC35:FM35)</f>
        <v>0</v>
      </c>
      <c r="FP35" s="115">
        <f t="shared" si="112"/>
      </c>
      <c r="FQ35" s="116">
        <f t="shared" si="113"/>
      </c>
      <c r="FS35" s="182">
        <f t="shared" si="121"/>
      </c>
    </row>
    <row r="36" spans="1:175" ht="103.5" customHeight="1">
      <c r="A36" s="67">
        <v>18</v>
      </c>
      <c r="B36" s="68" t="s">
        <v>50</v>
      </c>
      <c r="C36" s="69">
        <v>5</v>
      </c>
      <c r="D36" s="70">
        <v>600000</v>
      </c>
      <c r="E36" s="70">
        <f t="shared" si="0"/>
        <v>96000</v>
      </c>
      <c r="F36" s="207">
        <f t="shared" si="122"/>
        <v>3480000</v>
      </c>
      <c r="G36" s="203"/>
      <c r="H36" s="119"/>
      <c r="I36" s="119"/>
      <c r="J36" s="119">
        <v>4975789.47368421</v>
      </c>
      <c r="K36" s="119">
        <v>4031000</v>
      </c>
      <c r="L36" s="119"/>
      <c r="M36" s="119"/>
      <c r="N36" s="119"/>
      <c r="O36" s="119"/>
      <c r="P36" s="119"/>
      <c r="Q36" s="120"/>
      <c r="S36" s="75" t="s">
        <v>41</v>
      </c>
      <c r="T36" s="76" t="s">
        <v>41</v>
      </c>
      <c r="U36" s="76" t="s">
        <v>41</v>
      </c>
      <c r="V36" s="77" t="s">
        <v>42</v>
      </c>
      <c r="W36" s="76" t="s">
        <v>41</v>
      </c>
      <c r="X36" s="76" t="s">
        <v>41</v>
      </c>
      <c r="Y36" s="76" t="s">
        <v>41</v>
      </c>
      <c r="Z36" s="77" t="s">
        <v>42</v>
      </c>
      <c r="AA36" s="76" t="s">
        <v>41</v>
      </c>
      <c r="AB36" s="77" t="s">
        <v>42</v>
      </c>
      <c r="AC36" s="78" t="s">
        <v>42</v>
      </c>
      <c r="AE36" s="79" t="s">
        <v>43</v>
      </c>
      <c r="AF36" s="81" t="s">
        <v>43</v>
      </c>
      <c r="AG36" s="81" t="s">
        <v>43</v>
      </c>
      <c r="AH36" s="81" t="s">
        <v>42</v>
      </c>
      <c r="AI36" s="81" t="s">
        <v>42</v>
      </c>
      <c r="AJ36" s="81" t="s">
        <v>43</v>
      </c>
      <c r="AK36" s="81" t="s">
        <v>43</v>
      </c>
      <c r="AL36" s="81" t="s">
        <v>43</v>
      </c>
      <c r="AM36" s="81" t="s">
        <v>43</v>
      </c>
      <c r="AN36" s="81" t="s">
        <v>43</v>
      </c>
      <c r="AO36" s="82" t="s">
        <v>43</v>
      </c>
      <c r="AQ36" s="83">
        <f t="shared" si="1"/>
      </c>
      <c r="AR36" s="84">
        <f t="shared" si="2"/>
      </c>
      <c r="AS36" s="84">
        <f t="shared" si="3"/>
      </c>
      <c r="AT36" s="84">
        <f t="shared" si="4"/>
      </c>
      <c r="AU36" s="84">
        <f t="shared" si="5"/>
      </c>
      <c r="AV36" s="84">
        <f t="shared" si="6"/>
      </c>
      <c r="AW36" s="84">
        <f t="shared" si="7"/>
      </c>
      <c r="AX36" s="84">
        <f t="shared" si="8"/>
      </c>
      <c r="AY36" s="84">
        <f t="shared" si="9"/>
      </c>
      <c r="AZ36" s="84">
        <f t="shared" si="10"/>
      </c>
      <c r="BA36" s="85">
        <f t="shared" si="11"/>
      </c>
      <c r="BC36" s="71">
        <f t="shared" si="12"/>
      </c>
      <c r="BD36" s="86">
        <f t="shared" si="13"/>
      </c>
      <c r="BE36" s="86">
        <f t="shared" si="14"/>
      </c>
      <c r="BF36" s="86">
        <f t="shared" si="15"/>
      </c>
      <c r="BG36" s="86">
        <f t="shared" si="16"/>
      </c>
      <c r="BH36" s="86">
        <f t="shared" si="17"/>
      </c>
      <c r="BI36" s="86">
        <f t="shared" si="18"/>
      </c>
      <c r="BJ36" s="86">
        <f t="shared" si="19"/>
      </c>
      <c r="BK36" s="86">
        <f t="shared" si="20"/>
      </c>
      <c r="BL36" s="86">
        <f t="shared" si="21"/>
      </c>
      <c r="BM36" s="87">
        <f t="shared" si="22"/>
      </c>
      <c r="BN36" s="88">
        <f t="shared" si="114"/>
        <v>0</v>
      </c>
      <c r="BO36" s="89">
        <f t="shared" si="23"/>
        <v>0</v>
      </c>
      <c r="BP36" s="90">
        <f t="shared" si="115"/>
        <v>0</v>
      </c>
      <c r="BQ36" s="90">
        <f t="shared" si="24"/>
        <v>0</v>
      </c>
      <c r="BR36" s="91" t="e">
        <f t="shared" si="25"/>
        <v>#DIV/0!</v>
      </c>
      <c r="BS36" s="124"/>
      <c r="BT36" s="185">
        <f t="shared" si="26"/>
      </c>
      <c r="BU36" s="186">
        <f t="shared" si="27"/>
      </c>
      <c r="BV36" s="186">
        <f t="shared" si="28"/>
      </c>
      <c r="BW36" s="186">
        <f t="shared" si="29"/>
      </c>
      <c r="BX36" s="186">
        <f t="shared" si="30"/>
      </c>
      <c r="BY36" s="186">
        <f t="shared" si="31"/>
      </c>
      <c r="BZ36" s="186">
        <f t="shared" si="32"/>
      </c>
      <c r="CA36" s="186">
        <f t="shared" si="33"/>
      </c>
      <c r="CB36" s="186">
        <f t="shared" si="34"/>
      </c>
      <c r="CC36" s="186">
        <f t="shared" si="35"/>
      </c>
      <c r="CD36" s="187">
        <f t="shared" si="36"/>
      </c>
      <c r="CE36" s="92"/>
      <c r="CF36" s="93">
        <f t="shared" si="116"/>
      </c>
      <c r="CG36" s="94">
        <f t="shared" si="37"/>
      </c>
      <c r="CH36" s="94">
        <f t="shared" si="38"/>
      </c>
      <c r="CI36" s="94">
        <f t="shared" si="39"/>
      </c>
      <c r="CJ36" s="94">
        <f t="shared" si="40"/>
      </c>
      <c r="CK36" s="94">
        <f t="shared" si="41"/>
      </c>
      <c r="CL36" s="94">
        <f t="shared" si="42"/>
      </c>
      <c r="CM36" s="94">
        <f t="shared" si="43"/>
      </c>
      <c r="CN36" s="94">
        <f t="shared" si="44"/>
      </c>
      <c r="CO36" s="94">
        <f t="shared" si="45"/>
      </c>
      <c r="CP36" s="95">
        <f t="shared" si="46"/>
      </c>
      <c r="CQ36" s="96" t="e">
        <f t="shared" si="117"/>
        <v>#DIV/0!</v>
      </c>
      <c r="CR36" s="97"/>
      <c r="CS36" s="98">
        <f t="shared" si="118"/>
      </c>
      <c r="CT36" s="99">
        <f t="shared" si="47"/>
      </c>
      <c r="CU36" s="99">
        <f t="shared" si="48"/>
      </c>
      <c r="CV36" s="99">
        <f t="shared" si="49"/>
      </c>
      <c r="CW36" s="99">
        <f t="shared" si="50"/>
      </c>
      <c r="CX36" s="99">
        <f t="shared" si="51"/>
      </c>
      <c r="CY36" s="99">
        <f t="shared" si="52"/>
      </c>
      <c r="CZ36" s="99">
        <f t="shared" si="53"/>
      </c>
      <c r="DA36" s="99">
        <f t="shared" si="54"/>
      </c>
      <c r="DB36" s="99">
        <f t="shared" si="55"/>
      </c>
      <c r="DC36" s="100">
        <f t="shared" si="56"/>
      </c>
      <c r="DD36" s="101"/>
      <c r="DE36" s="102">
        <f t="shared" si="119"/>
      </c>
      <c r="DF36" s="103">
        <f t="shared" si="57"/>
      </c>
      <c r="DG36" s="103">
        <f t="shared" si="58"/>
      </c>
      <c r="DH36" s="103">
        <f t="shared" si="59"/>
      </c>
      <c r="DI36" s="103">
        <f t="shared" si="60"/>
      </c>
      <c r="DJ36" s="103">
        <f t="shared" si="61"/>
      </c>
      <c r="DK36" s="103">
        <f t="shared" si="62"/>
      </c>
      <c r="DL36" s="103">
        <f t="shared" si="63"/>
      </c>
      <c r="DM36" s="103">
        <f t="shared" si="64"/>
      </c>
      <c r="DN36" s="103">
        <f t="shared" si="65"/>
      </c>
      <c r="DO36" s="193">
        <f t="shared" si="66"/>
      </c>
      <c r="DP36" s="191">
        <f t="shared" si="67"/>
        <v>0</v>
      </c>
      <c r="DR36" s="105">
        <f t="shared" si="68"/>
      </c>
      <c r="DS36" s="106">
        <f t="shared" si="69"/>
      </c>
      <c r="DT36" s="106">
        <f t="shared" si="70"/>
      </c>
      <c r="DU36" s="106">
        <f t="shared" si="71"/>
      </c>
      <c r="DV36" s="106">
        <f t="shared" si="72"/>
      </c>
      <c r="DW36" s="106">
        <f t="shared" si="73"/>
      </c>
      <c r="DX36" s="106">
        <f t="shared" si="74"/>
      </c>
      <c r="DY36" s="106">
        <f t="shared" si="75"/>
      </c>
      <c r="DZ36" s="106">
        <f t="shared" si="76"/>
      </c>
      <c r="EA36" s="106">
        <f t="shared" si="77"/>
      </c>
      <c r="EB36" s="107">
        <f t="shared" si="78"/>
      </c>
      <c r="ED36" s="108">
        <f t="shared" si="79"/>
      </c>
      <c r="EE36" s="109">
        <f t="shared" si="80"/>
      </c>
      <c r="EF36" s="109">
        <f t="shared" si="81"/>
      </c>
      <c r="EG36" s="109">
        <f t="shared" si="82"/>
      </c>
      <c r="EH36" s="109">
        <f t="shared" si="83"/>
      </c>
      <c r="EI36" s="109">
        <f t="shared" si="84"/>
      </c>
      <c r="EJ36" s="109">
        <f t="shared" si="85"/>
      </c>
      <c r="EK36" s="109">
        <f t="shared" si="86"/>
      </c>
      <c r="EL36" s="109">
        <f t="shared" si="87"/>
      </c>
      <c r="EM36" s="109">
        <f t="shared" si="88"/>
      </c>
      <c r="EN36" s="110">
        <f t="shared" si="89"/>
      </c>
      <c r="EO36" s="111">
        <f>MAX(ED36:EN36)</f>
        <v>0</v>
      </c>
      <c r="EQ36" s="105">
        <f t="shared" si="90"/>
      </c>
      <c r="ER36" s="106">
        <f t="shared" si="91"/>
      </c>
      <c r="ES36" s="106">
        <f t="shared" si="92"/>
      </c>
      <c r="ET36" s="106">
        <f t="shared" si="93"/>
      </c>
      <c r="EU36" s="106">
        <f t="shared" si="94"/>
      </c>
      <c r="EV36" s="106">
        <f t="shared" si="95"/>
      </c>
      <c r="EW36" s="106">
        <f t="shared" si="96"/>
      </c>
      <c r="EX36" s="106">
        <f t="shared" si="97"/>
      </c>
      <c r="EY36" s="106">
        <f t="shared" si="98"/>
      </c>
      <c r="EZ36" s="106">
        <f t="shared" si="99"/>
      </c>
      <c r="FA36" s="107">
        <f t="shared" si="100"/>
      </c>
      <c r="FC36" s="112">
        <f t="shared" si="101"/>
      </c>
      <c r="FD36" s="113">
        <f t="shared" si="102"/>
      </c>
      <c r="FE36" s="113">
        <f t="shared" si="103"/>
      </c>
      <c r="FF36" s="113">
        <f t="shared" si="104"/>
      </c>
      <c r="FG36" s="113">
        <f t="shared" si="105"/>
      </c>
      <c r="FH36" s="113">
        <f t="shared" si="106"/>
      </c>
      <c r="FI36" s="113">
        <f t="shared" si="107"/>
      </c>
      <c r="FJ36" s="113">
        <f t="shared" si="108"/>
      </c>
      <c r="FK36" s="113">
        <f t="shared" si="109"/>
      </c>
      <c r="FL36" s="113">
        <f t="shared" si="110"/>
      </c>
      <c r="FM36" s="114">
        <f t="shared" si="111"/>
      </c>
      <c r="FN36" s="104">
        <f>MAX(FC36:FM36)</f>
        <v>0</v>
      </c>
      <c r="FP36" s="115">
        <f t="shared" si="112"/>
      </c>
      <c r="FQ36" s="116">
        <f t="shared" si="113"/>
      </c>
      <c r="FS36" s="182">
        <f t="shared" si="121"/>
      </c>
    </row>
    <row r="37" spans="1:175" ht="27.75" customHeight="1">
      <c r="A37" s="67">
        <v>19</v>
      </c>
      <c r="B37" s="68" t="s">
        <v>50</v>
      </c>
      <c r="C37" s="69">
        <v>3</v>
      </c>
      <c r="D37" s="70">
        <v>1500000</v>
      </c>
      <c r="E37" s="70">
        <f t="shared" si="0"/>
        <v>240000</v>
      </c>
      <c r="F37" s="207">
        <f t="shared" si="122"/>
        <v>5220000</v>
      </c>
      <c r="G37" s="203"/>
      <c r="H37" s="119"/>
      <c r="I37" s="119"/>
      <c r="J37" s="119">
        <v>4762105.263157895</v>
      </c>
      <c r="K37" s="119">
        <v>8352000</v>
      </c>
      <c r="L37" s="119"/>
      <c r="M37" s="119">
        <v>5115600</v>
      </c>
      <c r="N37" s="119"/>
      <c r="O37" s="119"/>
      <c r="P37" s="119"/>
      <c r="Q37" s="120"/>
      <c r="S37" s="75" t="s">
        <v>41</v>
      </c>
      <c r="T37" s="76" t="s">
        <v>41</v>
      </c>
      <c r="U37" s="76" t="s">
        <v>41</v>
      </c>
      <c r="V37" s="77" t="s">
        <v>42</v>
      </c>
      <c r="W37" s="76" t="s">
        <v>41</v>
      </c>
      <c r="X37" s="76" t="s">
        <v>41</v>
      </c>
      <c r="Y37" s="76" t="s">
        <v>41</v>
      </c>
      <c r="Z37" s="77" t="s">
        <v>42</v>
      </c>
      <c r="AA37" s="76" t="s">
        <v>41</v>
      </c>
      <c r="AB37" s="77" t="s">
        <v>42</v>
      </c>
      <c r="AC37" s="78" t="s">
        <v>42</v>
      </c>
      <c r="AE37" s="79" t="s">
        <v>43</v>
      </c>
      <c r="AF37" s="81" t="s">
        <v>43</v>
      </c>
      <c r="AG37" s="81" t="s">
        <v>43</v>
      </c>
      <c r="AH37" s="81" t="s">
        <v>42</v>
      </c>
      <c r="AI37" s="81" t="s">
        <v>42</v>
      </c>
      <c r="AJ37" s="81" t="s">
        <v>43</v>
      </c>
      <c r="AK37" s="81" t="s">
        <v>42</v>
      </c>
      <c r="AL37" s="81" t="s">
        <v>43</v>
      </c>
      <c r="AM37" s="81" t="s">
        <v>43</v>
      </c>
      <c r="AN37" s="81" t="s">
        <v>43</v>
      </c>
      <c r="AO37" s="82" t="s">
        <v>43</v>
      </c>
      <c r="AQ37" s="83">
        <f t="shared" si="1"/>
      </c>
      <c r="AR37" s="84">
        <f t="shared" si="2"/>
      </c>
      <c r="AS37" s="84">
        <f t="shared" si="3"/>
      </c>
      <c r="AT37" s="84">
        <f t="shared" si="4"/>
      </c>
      <c r="AU37" s="84">
        <f t="shared" si="5"/>
      </c>
      <c r="AV37" s="84">
        <f t="shared" si="6"/>
      </c>
      <c r="AW37" s="84">
        <f t="shared" si="7"/>
      </c>
      <c r="AX37" s="84">
        <f t="shared" si="8"/>
      </c>
      <c r="AY37" s="84">
        <f t="shared" si="9"/>
      </c>
      <c r="AZ37" s="84">
        <f t="shared" si="10"/>
      </c>
      <c r="BA37" s="85">
        <f t="shared" si="11"/>
      </c>
      <c r="BC37" s="71">
        <f t="shared" si="12"/>
      </c>
      <c r="BD37" s="86">
        <f t="shared" si="13"/>
      </c>
      <c r="BE37" s="86">
        <f t="shared" si="14"/>
      </c>
      <c r="BF37" s="86">
        <f t="shared" si="15"/>
      </c>
      <c r="BG37" s="86">
        <f t="shared" si="16"/>
      </c>
      <c r="BH37" s="86">
        <f t="shared" si="17"/>
      </c>
      <c r="BI37" s="86">
        <f t="shared" si="18"/>
      </c>
      <c r="BJ37" s="86">
        <f t="shared" si="19"/>
      </c>
      <c r="BK37" s="86">
        <f t="shared" si="20"/>
      </c>
      <c r="BL37" s="86">
        <f t="shared" si="21"/>
      </c>
      <c r="BM37" s="87">
        <f t="shared" si="22"/>
      </c>
      <c r="BN37" s="88">
        <f t="shared" si="114"/>
        <v>0</v>
      </c>
      <c r="BO37" s="89">
        <f t="shared" si="23"/>
        <v>0</v>
      </c>
      <c r="BP37" s="90">
        <f t="shared" si="115"/>
        <v>0</v>
      </c>
      <c r="BQ37" s="90">
        <f t="shared" si="24"/>
        <v>0</v>
      </c>
      <c r="BR37" s="91" t="e">
        <f t="shared" si="25"/>
        <v>#DIV/0!</v>
      </c>
      <c r="BS37" s="124"/>
      <c r="BT37" s="185">
        <f t="shared" si="26"/>
      </c>
      <c r="BU37" s="186">
        <f t="shared" si="27"/>
      </c>
      <c r="BV37" s="186">
        <f t="shared" si="28"/>
      </c>
      <c r="BW37" s="186">
        <f t="shared" si="29"/>
      </c>
      <c r="BX37" s="186">
        <f t="shared" si="30"/>
      </c>
      <c r="BY37" s="186">
        <f t="shared" si="31"/>
      </c>
      <c r="BZ37" s="186">
        <f t="shared" si="32"/>
      </c>
      <c r="CA37" s="186">
        <f t="shared" si="33"/>
      </c>
      <c r="CB37" s="186">
        <f t="shared" si="34"/>
      </c>
      <c r="CC37" s="186">
        <f t="shared" si="35"/>
      </c>
      <c r="CD37" s="187">
        <f t="shared" si="36"/>
      </c>
      <c r="CE37" s="92"/>
      <c r="CF37" s="93">
        <f t="shared" si="116"/>
      </c>
      <c r="CG37" s="94">
        <f t="shared" si="37"/>
      </c>
      <c r="CH37" s="94">
        <f t="shared" si="38"/>
      </c>
      <c r="CI37" s="94">
        <f t="shared" si="39"/>
      </c>
      <c r="CJ37" s="94">
        <f t="shared" si="40"/>
      </c>
      <c r="CK37" s="94">
        <f t="shared" si="41"/>
      </c>
      <c r="CL37" s="94">
        <f t="shared" si="42"/>
      </c>
      <c r="CM37" s="94">
        <f t="shared" si="43"/>
      </c>
      <c r="CN37" s="94">
        <f t="shared" si="44"/>
      </c>
      <c r="CO37" s="94">
        <f t="shared" si="45"/>
      </c>
      <c r="CP37" s="95">
        <f t="shared" si="46"/>
      </c>
      <c r="CQ37" s="96" t="e">
        <f t="shared" si="117"/>
        <v>#DIV/0!</v>
      </c>
      <c r="CR37" s="97"/>
      <c r="CS37" s="98">
        <f t="shared" si="118"/>
      </c>
      <c r="CT37" s="99">
        <f t="shared" si="47"/>
      </c>
      <c r="CU37" s="99">
        <f t="shared" si="48"/>
      </c>
      <c r="CV37" s="99">
        <f t="shared" si="49"/>
      </c>
      <c r="CW37" s="99">
        <f t="shared" si="50"/>
      </c>
      <c r="CX37" s="99">
        <f t="shared" si="51"/>
      </c>
      <c r="CY37" s="99">
        <f t="shared" si="52"/>
      </c>
      <c r="CZ37" s="99">
        <f t="shared" si="53"/>
      </c>
      <c r="DA37" s="99">
        <f t="shared" si="54"/>
      </c>
      <c r="DB37" s="99">
        <f t="shared" si="55"/>
      </c>
      <c r="DC37" s="100">
        <f t="shared" si="56"/>
      </c>
      <c r="DD37" s="101"/>
      <c r="DE37" s="102">
        <f t="shared" si="119"/>
      </c>
      <c r="DF37" s="103">
        <f t="shared" si="57"/>
      </c>
      <c r="DG37" s="103">
        <f t="shared" si="58"/>
      </c>
      <c r="DH37" s="103">
        <f t="shared" si="59"/>
      </c>
      <c r="DI37" s="103">
        <f t="shared" si="60"/>
      </c>
      <c r="DJ37" s="103">
        <f t="shared" si="61"/>
      </c>
      <c r="DK37" s="103">
        <f t="shared" si="62"/>
      </c>
      <c r="DL37" s="103">
        <f t="shared" si="63"/>
      </c>
      <c r="DM37" s="103">
        <f t="shared" si="64"/>
      </c>
      <c r="DN37" s="103">
        <f t="shared" si="65"/>
      </c>
      <c r="DO37" s="193">
        <f t="shared" si="66"/>
      </c>
      <c r="DP37" s="191">
        <f t="shared" si="67"/>
        <v>0</v>
      </c>
      <c r="DR37" s="105">
        <f t="shared" si="68"/>
      </c>
      <c r="DS37" s="106">
        <f t="shared" si="69"/>
      </c>
      <c r="DT37" s="106">
        <f t="shared" si="70"/>
      </c>
      <c r="DU37" s="106">
        <f t="shared" si="71"/>
      </c>
      <c r="DV37" s="106">
        <f t="shared" si="72"/>
      </c>
      <c r="DW37" s="106">
        <f t="shared" si="73"/>
      </c>
      <c r="DX37" s="106">
        <f t="shared" si="74"/>
      </c>
      <c r="DY37" s="106">
        <f t="shared" si="75"/>
      </c>
      <c r="DZ37" s="106">
        <f t="shared" si="76"/>
      </c>
      <c r="EA37" s="106">
        <f t="shared" si="77"/>
      </c>
      <c r="EB37" s="107">
        <f t="shared" si="78"/>
      </c>
      <c r="ED37" s="108">
        <f t="shared" si="79"/>
      </c>
      <c r="EE37" s="109">
        <f t="shared" si="80"/>
      </c>
      <c r="EF37" s="109">
        <f t="shared" si="81"/>
      </c>
      <c r="EG37" s="109">
        <f t="shared" si="82"/>
      </c>
      <c r="EH37" s="109">
        <f t="shared" si="83"/>
      </c>
      <c r="EI37" s="109">
        <f t="shared" si="84"/>
      </c>
      <c r="EJ37" s="109">
        <f t="shared" si="85"/>
      </c>
      <c r="EK37" s="109">
        <f t="shared" si="86"/>
      </c>
      <c r="EL37" s="109">
        <f t="shared" si="87"/>
      </c>
      <c r="EM37" s="109">
        <f t="shared" si="88"/>
      </c>
      <c r="EN37" s="110">
        <f t="shared" si="89"/>
      </c>
      <c r="EO37" s="111">
        <f>MAX(ED37:EN37)</f>
        <v>0</v>
      </c>
      <c r="EQ37" s="105">
        <f t="shared" si="90"/>
      </c>
      <c r="ER37" s="106">
        <f t="shared" si="91"/>
      </c>
      <c r="ES37" s="106">
        <f t="shared" si="92"/>
      </c>
      <c r="ET37" s="106">
        <f t="shared" si="93"/>
      </c>
      <c r="EU37" s="106">
        <f t="shared" si="94"/>
      </c>
      <c r="EV37" s="106">
        <f t="shared" si="95"/>
      </c>
      <c r="EW37" s="106">
        <f t="shared" si="96"/>
      </c>
      <c r="EX37" s="106">
        <f t="shared" si="97"/>
      </c>
      <c r="EY37" s="106">
        <f t="shared" si="98"/>
      </c>
      <c r="EZ37" s="106">
        <f t="shared" si="99"/>
      </c>
      <c r="FA37" s="107">
        <f t="shared" si="100"/>
      </c>
      <c r="FC37" s="112">
        <f t="shared" si="101"/>
      </c>
      <c r="FD37" s="113">
        <f t="shared" si="102"/>
      </c>
      <c r="FE37" s="113">
        <f t="shared" si="103"/>
      </c>
      <c r="FF37" s="113">
        <f t="shared" si="104"/>
      </c>
      <c r="FG37" s="113">
        <f t="shared" si="105"/>
      </c>
      <c r="FH37" s="113">
        <f t="shared" si="106"/>
      </c>
      <c r="FI37" s="113">
        <f t="shared" si="107"/>
      </c>
      <c r="FJ37" s="113">
        <f t="shared" si="108"/>
      </c>
      <c r="FK37" s="113">
        <f t="shared" si="109"/>
      </c>
      <c r="FL37" s="113">
        <f t="shared" si="110"/>
      </c>
      <c r="FM37" s="114">
        <f t="shared" si="111"/>
      </c>
      <c r="FN37" s="104">
        <f>MAX(FC37:FM37)</f>
        <v>0</v>
      </c>
      <c r="FP37" s="115">
        <f t="shared" si="112"/>
      </c>
      <c r="FQ37" s="116">
        <f t="shared" si="113"/>
      </c>
      <c r="FS37" s="182">
        <f t="shared" si="121"/>
      </c>
    </row>
    <row r="38" spans="1:175" ht="61.5" customHeight="1">
      <c r="A38" s="67">
        <v>20</v>
      </c>
      <c r="B38" s="68" t="s">
        <v>58</v>
      </c>
      <c r="C38" s="69">
        <v>3</v>
      </c>
      <c r="D38" s="70">
        <v>120000</v>
      </c>
      <c r="E38" s="70">
        <f t="shared" si="0"/>
        <v>19200</v>
      </c>
      <c r="F38" s="207">
        <f t="shared" si="122"/>
        <v>417600</v>
      </c>
      <c r="G38" s="203"/>
      <c r="H38" s="119"/>
      <c r="I38" s="119"/>
      <c r="J38" s="119">
        <v>477071.36842105264</v>
      </c>
      <c r="K38" s="119"/>
      <c r="L38" s="119"/>
      <c r="M38" s="119"/>
      <c r="N38" s="119"/>
      <c r="O38" s="119"/>
      <c r="P38" s="119"/>
      <c r="Q38" s="120"/>
      <c r="S38" s="75" t="s">
        <v>41</v>
      </c>
      <c r="T38" s="76" t="s">
        <v>41</v>
      </c>
      <c r="U38" s="76" t="s">
        <v>41</v>
      </c>
      <c r="V38" s="77" t="s">
        <v>42</v>
      </c>
      <c r="W38" s="76" t="s">
        <v>41</v>
      </c>
      <c r="X38" s="76" t="s">
        <v>41</v>
      </c>
      <c r="Y38" s="76" t="s">
        <v>41</v>
      </c>
      <c r="Z38" s="77" t="s">
        <v>42</v>
      </c>
      <c r="AA38" s="76" t="s">
        <v>41</v>
      </c>
      <c r="AB38" s="77" t="s">
        <v>42</v>
      </c>
      <c r="AC38" s="78" t="s">
        <v>42</v>
      </c>
      <c r="AE38" s="79" t="s">
        <v>43</v>
      </c>
      <c r="AF38" s="81" t="s">
        <v>43</v>
      </c>
      <c r="AG38" s="81" t="s">
        <v>43</v>
      </c>
      <c r="AH38" s="81" t="s">
        <v>42</v>
      </c>
      <c r="AI38" s="81" t="s">
        <v>43</v>
      </c>
      <c r="AJ38" s="81" t="s">
        <v>43</v>
      </c>
      <c r="AK38" s="81" t="s">
        <v>43</v>
      </c>
      <c r="AL38" s="81" t="s">
        <v>43</v>
      </c>
      <c r="AM38" s="81" t="s">
        <v>43</v>
      </c>
      <c r="AN38" s="81" t="s">
        <v>43</v>
      </c>
      <c r="AO38" s="82" t="s">
        <v>43</v>
      </c>
      <c r="AQ38" s="83">
        <f t="shared" si="1"/>
      </c>
      <c r="AR38" s="84">
        <f t="shared" si="2"/>
      </c>
      <c r="AS38" s="84">
        <f t="shared" si="3"/>
      </c>
      <c r="AT38" s="84">
        <f t="shared" si="4"/>
      </c>
      <c r="AU38" s="84">
        <f t="shared" si="5"/>
      </c>
      <c r="AV38" s="84">
        <f t="shared" si="6"/>
      </c>
      <c r="AW38" s="84">
        <f t="shared" si="7"/>
      </c>
      <c r="AX38" s="84">
        <f t="shared" si="8"/>
      </c>
      <c r="AY38" s="84">
        <f t="shared" si="9"/>
      </c>
      <c r="AZ38" s="84">
        <f t="shared" si="10"/>
      </c>
      <c r="BA38" s="85">
        <f t="shared" si="11"/>
      </c>
      <c r="BC38" s="71">
        <f t="shared" si="12"/>
      </c>
      <c r="BD38" s="86">
        <f t="shared" si="13"/>
      </c>
      <c r="BE38" s="86">
        <f t="shared" si="14"/>
      </c>
      <c r="BF38" s="86">
        <f t="shared" si="15"/>
      </c>
      <c r="BG38" s="86">
        <f t="shared" si="16"/>
      </c>
      <c r="BH38" s="86">
        <f t="shared" si="17"/>
      </c>
      <c r="BI38" s="86">
        <f t="shared" si="18"/>
      </c>
      <c r="BJ38" s="86">
        <f t="shared" si="19"/>
      </c>
      <c r="BK38" s="86">
        <f t="shared" si="20"/>
      </c>
      <c r="BL38" s="86">
        <f t="shared" si="21"/>
      </c>
      <c r="BM38" s="87">
        <f t="shared" si="22"/>
      </c>
      <c r="BN38" s="88">
        <f t="shared" si="114"/>
        <v>0</v>
      </c>
      <c r="BO38" s="89">
        <f t="shared" si="23"/>
        <v>0</v>
      </c>
      <c r="BP38" s="90">
        <f t="shared" si="115"/>
        <v>0</v>
      </c>
      <c r="BQ38" s="90">
        <f t="shared" si="24"/>
        <v>0</v>
      </c>
      <c r="BR38" s="91" t="e">
        <f t="shared" si="25"/>
        <v>#DIV/0!</v>
      </c>
      <c r="BS38" s="123"/>
      <c r="BT38" s="185">
        <f t="shared" si="26"/>
      </c>
      <c r="BU38" s="186">
        <f t="shared" si="27"/>
      </c>
      <c r="BV38" s="186">
        <f t="shared" si="28"/>
      </c>
      <c r="BW38" s="186">
        <f t="shared" si="29"/>
      </c>
      <c r="BX38" s="186">
        <f t="shared" si="30"/>
      </c>
      <c r="BY38" s="186">
        <f t="shared" si="31"/>
      </c>
      <c r="BZ38" s="186">
        <f t="shared" si="32"/>
      </c>
      <c r="CA38" s="186">
        <f t="shared" si="33"/>
      </c>
      <c r="CB38" s="186">
        <f t="shared" si="34"/>
      </c>
      <c r="CC38" s="186">
        <f t="shared" si="35"/>
      </c>
      <c r="CD38" s="187">
        <f t="shared" si="36"/>
      </c>
      <c r="CE38" s="92"/>
      <c r="CF38" s="93">
        <f t="shared" si="116"/>
      </c>
      <c r="CG38" s="94">
        <f t="shared" si="37"/>
      </c>
      <c r="CH38" s="94">
        <f t="shared" si="38"/>
      </c>
      <c r="CI38" s="94">
        <f t="shared" si="39"/>
      </c>
      <c r="CJ38" s="94">
        <f t="shared" si="40"/>
      </c>
      <c r="CK38" s="94">
        <f t="shared" si="41"/>
      </c>
      <c r="CL38" s="94">
        <f t="shared" si="42"/>
      </c>
      <c r="CM38" s="94">
        <f t="shared" si="43"/>
      </c>
      <c r="CN38" s="94">
        <f t="shared" si="44"/>
      </c>
      <c r="CO38" s="94">
        <f t="shared" si="45"/>
      </c>
      <c r="CP38" s="95">
        <f t="shared" si="46"/>
      </c>
      <c r="CQ38" s="96" t="e">
        <f t="shared" si="117"/>
        <v>#DIV/0!</v>
      </c>
      <c r="CR38" s="97"/>
      <c r="CS38" s="98">
        <f t="shared" si="118"/>
      </c>
      <c r="CT38" s="99">
        <f t="shared" si="47"/>
      </c>
      <c r="CU38" s="99">
        <f t="shared" si="48"/>
      </c>
      <c r="CV38" s="99">
        <f t="shared" si="49"/>
      </c>
      <c r="CW38" s="99">
        <f t="shared" si="50"/>
      </c>
      <c r="CX38" s="99">
        <f t="shared" si="51"/>
      </c>
      <c r="CY38" s="99">
        <f t="shared" si="52"/>
      </c>
      <c r="CZ38" s="99">
        <f t="shared" si="53"/>
      </c>
      <c r="DA38" s="99">
        <f t="shared" si="54"/>
      </c>
      <c r="DB38" s="99">
        <f t="shared" si="55"/>
      </c>
      <c r="DC38" s="100">
        <f t="shared" si="56"/>
      </c>
      <c r="DD38" s="101"/>
      <c r="DE38" s="102">
        <f t="shared" si="119"/>
      </c>
      <c r="DF38" s="103">
        <f t="shared" si="57"/>
      </c>
      <c r="DG38" s="103">
        <f t="shared" si="58"/>
      </c>
      <c r="DH38" s="103">
        <f t="shared" si="59"/>
      </c>
      <c r="DI38" s="103">
        <f t="shared" si="60"/>
      </c>
      <c r="DJ38" s="103">
        <f t="shared" si="61"/>
      </c>
      <c r="DK38" s="103">
        <f t="shared" si="62"/>
      </c>
      <c r="DL38" s="103">
        <f t="shared" si="63"/>
      </c>
      <c r="DM38" s="103">
        <f t="shared" si="64"/>
      </c>
      <c r="DN38" s="103">
        <f t="shared" si="65"/>
      </c>
      <c r="DO38" s="193">
        <f t="shared" si="66"/>
      </c>
      <c r="DP38" s="191">
        <f t="shared" si="67"/>
        <v>0</v>
      </c>
      <c r="DR38" s="105">
        <f t="shared" si="68"/>
      </c>
      <c r="DS38" s="106">
        <f t="shared" si="69"/>
      </c>
      <c r="DT38" s="106">
        <f t="shared" si="70"/>
      </c>
      <c r="DU38" s="106">
        <f t="shared" si="71"/>
      </c>
      <c r="DV38" s="106">
        <f t="shared" si="72"/>
      </c>
      <c r="DW38" s="106">
        <f t="shared" si="73"/>
      </c>
      <c r="DX38" s="106">
        <f t="shared" si="74"/>
      </c>
      <c r="DY38" s="106">
        <f t="shared" si="75"/>
      </c>
      <c r="DZ38" s="106">
        <f t="shared" si="76"/>
      </c>
      <c r="EA38" s="106">
        <f t="shared" si="77"/>
      </c>
      <c r="EB38" s="107">
        <f t="shared" si="78"/>
      </c>
      <c r="ED38" s="108">
        <f t="shared" si="79"/>
      </c>
      <c r="EE38" s="109">
        <f t="shared" si="80"/>
      </c>
      <c r="EF38" s="109">
        <f t="shared" si="81"/>
      </c>
      <c r="EG38" s="109">
        <f t="shared" si="82"/>
      </c>
      <c r="EH38" s="109">
        <f t="shared" si="83"/>
      </c>
      <c r="EI38" s="109">
        <f t="shared" si="84"/>
      </c>
      <c r="EJ38" s="109">
        <f t="shared" si="85"/>
      </c>
      <c r="EK38" s="109">
        <f t="shared" si="86"/>
      </c>
      <c r="EL38" s="109">
        <f t="shared" si="87"/>
      </c>
      <c r="EM38" s="109">
        <f t="shared" si="88"/>
      </c>
      <c r="EN38" s="110">
        <f t="shared" si="89"/>
      </c>
      <c r="EO38" s="111">
        <f>MAX(ED38:EN38)</f>
        <v>0</v>
      </c>
      <c r="EQ38" s="105">
        <f t="shared" si="90"/>
      </c>
      <c r="ER38" s="106">
        <f t="shared" si="91"/>
      </c>
      <c r="ES38" s="106">
        <f t="shared" si="92"/>
      </c>
      <c r="ET38" s="106">
        <f t="shared" si="93"/>
      </c>
      <c r="EU38" s="106">
        <f t="shared" si="94"/>
      </c>
      <c r="EV38" s="106">
        <f t="shared" si="95"/>
      </c>
      <c r="EW38" s="106">
        <f t="shared" si="96"/>
      </c>
      <c r="EX38" s="106">
        <f t="shared" si="97"/>
      </c>
      <c r="EY38" s="106">
        <f t="shared" si="98"/>
      </c>
      <c r="EZ38" s="106">
        <f t="shared" si="99"/>
      </c>
      <c r="FA38" s="107">
        <f t="shared" si="100"/>
      </c>
      <c r="FC38" s="112">
        <f t="shared" si="101"/>
      </c>
      <c r="FD38" s="113">
        <f t="shared" si="102"/>
      </c>
      <c r="FE38" s="113">
        <f t="shared" si="103"/>
      </c>
      <c r="FF38" s="113">
        <f t="shared" si="104"/>
      </c>
      <c r="FG38" s="113">
        <f t="shared" si="105"/>
      </c>
      <c r="FH38" s="113">
        <f t="shared" si="106"/>
      </c>
      <c r="FI38" s="113">
        <f t="shared" si="107"/>
      </c>
      <c r="FJ38" s="113">
        <f t="shared" si="108"/>
      </c>
      <c r="FK38" s="113">
        <f t="shared" si="109"/>
      </c>
      <c r="FL38" s="113">
        <f t="shared" si="110"/>
      </c>
      <c r="FM38" s="114">
        <f t="shared" si="111"/>
      </c>
      <c r="FN38" s="104">
        <f>MAX(FC38:FM38)</f>
        <v>0</v>
      </c>
      <c r="FP38" s="115">
        <f t="shared" si="112"/>
      </c>
      <c r="FQ38" s="116">
        <f t="shared" si="113"/>
      </c>
      <c r="FS38" s="182">
        <f t="shared" si="121"/>
      </c>
    </row>
    <row r="39" spans="1:175" ht="36" customHeight="1" thickBot="1">
      <c r="A39" s="125">
        <v>21</v>
      </c>
      <c r="B39" s="126" t="s">
        <v>59</v>
      </c>
      <c r="C39" s="208">
        <v>4</v>
      </c>
      <c r="D39" s="209">
        <v>6140000</v>
      </c>
      <c r="E39" s="209">
        <f t="shared" si="0"/>
        <v>982400</v>
      </c>
      <c r="F39" s="210">
        <f t="shared" si="122"/>
        <v>28489600</v>
      </c>
      <c r="G39" s="204">
        <v>28489595</v>
      </c>
      <c r="H39" s="128"/>
      <c r="I39" s="128"/>
      <c r="J39" s="128">
        <v>26069473.684210528</v>
      </c>
      <c r="K39" s="128">
        <v>16796800</v>
      </c>
      <c r="L39" s="128">
        <v>26805280</v>
      </c>
      <c r="M39" s="128">
        <v>25070848</v>
      </c>
      <c r="N39" s="128"/>
      <c r="O39" s="128">
        <v>26912000</v>
      </c>
      <c r="P39" s="128"/>
      <c r="Q39" s="129">
        <v>22865920</v>
      </c>
      <c r="S39" s="130" t="s">
        <v>41</v>
      </c>
      <c r="T39" s="131" t="s">
        <v>41</v>
      </c>
      <c r="U39" s="131" t="s">
        <v>41</v>
      </c>
      <c r="V39" s="132" t="s">
        <v>42</v>
      </c>
      <c r="W39" s="131" t="s">
        <v>41</v>
      </c>
      <c r="X39" s="131" t="s">
        <v>41</v>
      </c>
      <c r="Y39" s="76" t="s">
        <v>41</v>
      </c>
      <c r="Z39" s="132" t="s">
        <v>42</v>
      </c>
      <c r="AA39" s="131" t="s">
        <v>41</v>
      </c>
      <c r="AB39" s="132" t="s">
        <v>42</v>
      </c>
      <c r="AC39" s="133" t="s">
        <v>42</v>
      </c>
      <c r="AE39" s="134" t="s">
        <v>41</v>
      </c>
      <c r="AF39" s="135" t="s">
        <v>43</v>
      </c>
      <c r="AG39" s="135" t="s">
        <v>43</v>
      </c>
      <c r="AH39" s="135" t="s">
        <v>42</v>
      </c>
      <c r="AI39" s="135" t="s">
        <v>42</v>
      </c>
      <c r="AJ39" s="135" t="s">
        <v>41</v>
      </c>
      <c r="AK39" s="135" t="s">
        <v>41</v>
      </c>
      <c r="AL39" s="135" t="s">
        <v>43</v>
      </c>
      <c r="AM39" s="135" t="s">
        <v>42</v>
      </c>
      <c r="AN39" s="135" t="s">
        <v>43</v>
      </c>
      <c r="AO39" s="136" t="s">
        <v>41</v>
      </c>
      <c r="AQ39" s="137">
        <f t="shared" si="1"/>
        <v>28489595</v>
      </c>
      <c r="AR39" s="138">
        <f t="shared" si="2"/>
      </c>
      <c r="AS39" s="138">
        <f t="shared" si="3"/>
      </c>
      <c r="AT39" s="138">
        <f t="shared" si="4"/>
      </c>
      <c r="AU39" s="138">
        <f t="shared" si="5"/>
      </c>
      <c r="AV39" s="138">
        <f t="shared" si="6"/>
        <v>26805280</v>
      </c>
      <c r="AW39" s="138">
        <f t="shared" si="7"/>
        <v>25070848</v>
      </c>
      <c r="AX39" s="138">
        <f t="shared" si="8"/>
      </c>
      <c r="AY39" s="138">
        <f t="shared" si="9"/>
      </c>
      <c r="AZ39" s="138">
        <f t="shared" si="10"/>
      </c>
      <c r="BA39" s="139">
        <f t="shared" si="11"/>
      </c>
      <c r="BC39" s="127">
        <f t="shared" si="12"/>
        <v>28489595</v>
      </c>
      <c r="BD39" s="140">
        <f t="shared" si="13"/>
      </c>
      <c r="BE39" s="140">
        <f t="shared" si="14"/>
      </c>
      <c r="BF39" s="140">
        <f t="shared" si="15"/>
      </c>
      <c r="BG39" s="140">
        <f t="shared" si="16"/>
      </c>
      <c r="BH39" s="140">
        <f t="shared" si="17"/>
        <v>26805280</v>
      </c>
      <c r="BI39" s="140">
        <f t="shared" si="18"/>
        <v>25070848</v>
      </c>
      <c r="BJ39" s="140">
        <f t="shared" si="19"/>
      </c>
      <c r="BK39" s="140">
        <f t="shared" si="20"/>
      </c>
      <c r="BL39" s="140">
        <f t="shared" si="21"/>
      </c>
      <c r="BM39" s="141">
        <f t="shared" si="22"/>
      </c>
      <c r="BN39" s="142">
        <f t="shared" si="114"/>
        <v>3</v>
      </c>
      <c r="BO39" s="143">
        <f t="shared" si="23"/>
        <v>2</v>
      </c>
      <c r="BP39" s="144">
        <f t="shared" si="115"/>
        <v>80365723</v>
      </c>
      <c r="BQ39" s="144">
        <f t="shared" si="24"/>
        <v>137344923</v>
      </c>
      <c r="BR39" s="145">
        <f t="shared" si="25"/>
        <v>27468984.6</v>
      </c>
      <c r="BS39" s="92"/>
      <c r="BT39" s="188">
        <f t="shared" si="26"/>
        <v>103.7155010090908</v>
      </c>
      <c r="BU39" s="189">
        <f t="shared" si="27"/>
      </c>
      <c r="BV39" s="189">
        <f t="shared" si="28"/>
      </c>
      <c r="BW39" s="189">
        <f t="shared" si="29"/>
      </c>
      <c r="BX39" s="189">
        <f t="shared" si="30"/>
      </c>
      <c r="BY39" s="189">
        <f t="shared" si="31"/>
        <v>97.58380366196717</v>
      </c>
      <c r="BZ39" s="189">
        <f t="shared" si="32"/>
        <v>91.2696569060656</v>
      </c>
      <c r="CA39" s="189">
        <f t="shared" si="33"/>
      </c>
      <c r="CB39" s="189">
        <f t="shared" si="34"/>
      </c>
      <c r="CC39" s="189">
        <f t="shared" si="35"/>
      </c>
      <c r="CD39" s="190">
        <f t="shared" si="36"/>
      </c>
      <c r="CE39" s="92"/>
      <c r="CF39" s="146">
        <f t="shared" si="116"/>
        <v>1020610.3999999985</v>
      </c>
      <c r="CG39" s="147">
        <f t="shared" si="37"/>
      </c>
      <c r="CH39" s="147">
        <f t="shared" si="38"/>
      </c>
      <c r="CI39" s="147">
        <f t="shared" si="39"/>
      </c>
      <c r="CJ39" s="147">
        <f t="shared" si="40"/>
      </c>
      <c r="CK39" s="147">
        <f t="shared" si="41"/>
        <v>663704.6000000015</v>
      </c>
      <c r="CL39" s="147">
        <f t="shared" si="42"/>
        <v>2398136.6000000015</v>
      </c>
      <c r="CM39" s="147">
        <f t="shared" si="43"/>
      </c>
      <c r="CN39" s="147">
        <f t="shared" si="44"/>
      </c>
      <c r="CO39" s="147">
        <f t="shared" si="45"/>
      </c>
      <c r="CP39" s="148">
        <f t="shared" si="46"/>
      </c>
      <c r="CQ39" s="96">
        <f t="shared" si="117"/>
        <v>39241.406571428575</v>
      </c>
      <c r="CR39" s="149"/>
      <c r="CS39" s="150">
        <f t="shared" si="118"/>
        <v>26.00850706363565</v>
      </c>
      <c r="CT39" s="151">
        <f t="shared" si="47"/>
      </c>
      <c r="CU39" s="151">
        <f t="shared" si="48"/>
      </c>
      <c r="CV39" s="151">
        <f t="shared" si="49"/>
      </c>
      <c r="CW39" s="151">
        <f t="shared" si="50"/>
      </c>
      <c r="CX39" s="151">
        <f t="shared" si="51"/>
        <v>16.913374366229796</v>
      </c>
      <c r="CY39" s="151">
        <f t="shared" si="52"/>
        <v>61.11240165754074</v>
      </c>
      <c r="CZ39" s="151">
        <f t="shared" si="53"/>
      </c>
      <c r="DA39" s="151">
        <f t="shared" si="54"/>
      </c>
      <c r="DB39" s="151">
        <f t="shared" si="55"/>
      </c>
      <c r="DC39" s="152">
        <f t="shared" si="56"/>
      </c>
      <c r="DD39" s="101"/>
      <c r="DE39" s="153">
        <f t="shared" si="119"/>
        <v>43.99149293636435</v>
      </c>
      <c r="DF39" s="154">
        <f t="shared" si="57"/>
      </c>
      <c r="DG39" s="154">
        <f t="shared" si="58"/>
      </c>
      <c r="DH39" s="154">
        <f t="shared" si="59"/>
      </c>
      <c r="DI39" s="154">
        <f t="shared" si="60"/>
      </c>
      <c r="DJ39" s="154">
        <f t="shared" si="61"/>
        <v>53.086625633770204</v>
      </c>
      <c r="DK39" s="154">
        <f t="shared" si="62"/>
        <v>8.887598342459263</v>
      </c>
      <c r="DL39" s="154">
        <f t="shared" si="63"/>
      </c>
      <c r="DM39" s="154">
        <f t="shared" si="64"/>
      </c>
      <c r="DN39" s="154">
        <f t="shared" si="65"/>
      </c>
      <c r="DO39" s="194">
        <f t="shared" si="66"/>
      </c>
      <c r="DP39" s="192">
        <f t="shared" si="67"/>
        <v>53.086625633770204</v>
      </c>
      <c r="DR39" s="156">
        <f t="shared" si="68"/>
        <v>58.00716223309154</v>
      </c>
      <c r="DS39" s="157">
        <f t="shared" si="69"/>
      </c>
      <c r="DT39" s="157">
        <f t="shared" si="70"/>
      </c>
      <c r="DU39" s="157">
        <f t="shared" si="71"/>
      </c>
      <c r="DV39" s="157">
        <f t="shared" si="72"/>
      </c>
      <c r="DW39" s="157">
        <f t="shared" si="73"/>
        <v>70</v>
      </c>
      <c r="DX39" s="157">
        <f t="shared" si="74"/>
        <v>11.719183062492283</v>
      </c>
      <c r="DY39" s="157">
        <f t="shared" si="75"/>
      </c>
      <c r="DZ39" s="157">
        <f t="shared" si="76"/>
      </c>
      <c r="EA39" s="157">
        <f t="shared" si="77"/>
      </c>
      <c r="EB39" s="158">
        <f t="shared" si="78"/>
      </c>
      <c r="ED39" s="159">
        <f t="shared" si="79"/>
        <v>1747940780</v>
      </c>
      <c r="EE39" s="160">
        <f t="shared" si="80"/>
      </c>
      <c r="EF39" s="160">
        <f t="shared" si="81"/>
      </c>
      <c r="EG39" s="160">
        <f t="shared" si="82"/>
      </c>
      <c r="EH39" s="160">
        <f t="shared" si="83"/>
      </c>
      <c r="EI39" s="160">
        <f t="shared" si="84"/>
        <v>401749640</v>
      </c>
      <c r="EJ39" s="160">
        <f t="shared" si="85"/>
        <v>495211755</v>
      </c>
      <c r="EK39" s="160">
        <f t="shared" si="86"/>
      </c>
      <c r="EL39" s="160">
        <f t="shared" si="87"/>
      </c>
      <c r="EM39" s="160">
        <f t="shared" si="88"/>
      </c>
      <c r="EN39" s="161">
        <f t="shared" si="89"/>
      </c>
      <c r="EO39" s="162">
        <f>MAX(ED39:EN39)</f>
        <v>1747940780</v>
      </c>
      <c r="EQ39" s="156">
        <f t="shared" si="90"/>
        <v>30</v>
      </c>
      <c r="ER39" s="157">
        <f t="shared" si="91"/>
      </c>
      <c r="ES39" s="157">
        <f t="shared" si="92"/>
      </c>
      <c r="ET39" s="157">
        <f t="shared" si="93"/>
      </c>
      <c r="EU39" s="157">
        <f t="shared" si="94"/>
      </c>
      <c r="EV39" s="157">
        <f t="shared" si="95"/>
        <v>6.895250307049876</v>
      </c>
      <c r="EW39" s="157">
        <f t="shared" si="96"/>
        <v>8.49934552702638</v>
      </c>
      <c r="EX39" s="157">
        <f t="shared" si="97"/>
      </c>
      <c r="EY39" s="157">
        <f t="shared" si="98"/>
      </c>
      <c r="EZ39" s="157">
        <f t="shared" si="99"/>
      </c>
      <c r="FA39" s="158">
        <f t="shared" si="100"/>
      </c>
      <c r="FC39" s="163">
        <f t="shared" si="101"/>
        <v>88.00716223309155</v>
      </c>
      <c r="FD39" s="164">
        <f t="shared" si="102"/>
      </c>
      <c r="FE39" s="164">
        <f t="shared" si="103"/>
      </c>
      <c r="FF39" s="164">
        <f t="shared" si="104"/>
      </c>
      <c r="FG39" s="164">
        <f t="shared" si="105"/>
      </c>
      <c r="FH39" s="164">
        <f t="shared" si="106"/>
        <v>76.89525030704988</v>
      </c>
      <c r="FI39" s="164">
        <f t="shared" si="107"/>
        <v>20.218528589518662</v>
      </c>
      <c r="FJ39" s="164">
        <f t="shared" si="108"/>
      </c>
      <c r="FK39" s="164">
        <f t="shared" si="109"/>
      </c>
      <c r="FL39" s="164">
        <f t="shared" si="110"/>
      </c>
      <c r="FM39" s="165">
        <f t="shared" si="111"/>
      </c>
      <c r="FN39" s="155">
        <f>MAX(FC39:FM39)</f>
        <v>88.00716223309155</v>
      </c>
      <c r="FP39" s="166" t="str">
        <f t="shared" si="112"/>
        <v>MACRODIGITAL</v>
      </c>
      <c r="FQ39" s="167">
        <f t="shared" si="113"/>
      </c>
      <c r="FS39" s="183" t="str">
        <f t="shared" si="121"/>
        <v>MACRODIGITAL</v>
      </c>
    </row>
    <row r="40" spans="3:144" ht="12.75">
      <c r="C40" s="168"/>
      <c r="E40" s="3" t="s">
        <v>60</v>
      </c>
      <c r="F40" s="3">
        <f aca="true" t="shared" si="123" ref="F40:Q40">SUM(F19:F39)</f>
        <v>409670889.6</v>
      </c>
      <c r="G40" s="169">
        <f t="shared" si="123"/>
        <v>397943010.2</v>
      </c>
      <c r="H40" s="170">
        <f t="shared" si="123"/>
        <v>163376250</v>
      </c>
      <c r="I40" s="170">
        <f t="shared" si="123"/>
        <v>62466000</v>
      </c>
      <c r="J40" s="170">
        <f t="shared" si="123"/>
        <v>365910186.3157896</v>
      </c>
      <c r="K40" s="170">
        <f t="shared" si="123"/>
        <v>196721500</v>
      </c>
      <c r="L40" s="170">
        <f t="shared" si="123"/>
        <v>252276800</v>
      </c>
      <c r="M40" s="170">
        <f t="shared" si="123"/>
        <v>132297727</v>
      </c>
      <c r="N40" s="170">
        <f t="shared" si="123"/>
        <v>169615200</v>
      </c>
      <c r="O40" s="170">
        <f t="shared" si="123"/>
        <v>309999560</v>
      </c>
      <c r="P40" s="170">
        <f t="shared" si="123"/>
        <v>282738400</v>
      </c>
      <c r="Q40" s="170">
        <f t="shared" si="123"/>
        <v>78683264</v>
      </c>
      <c r="BC40" s="171"/>
      <c r="BD40" s="5"/>
      <c r="BE40" s="5"/>
      <c r="BF40" s="5"/>
      <c r="BG40" s="5"/>
      <c r="BH40" s="5"/>
      <c r="BI40" s="5"/>
      <c r="BJ40" s="5"/>
      <c r="BK40" s="5"/>
      <c r="BL40" s="5"/>
      <c r="BM40" s="5"/>
      <c r="BS40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</row>
    <row r="41" spans="3:144" ht="46.5" customHeight="1">
      <c r="C41" s="168"/>
      <c r="AE41" s="211" t="s">
        <v>66</v>
      </c>
      <c r="AF41" s="211"/>
      <c r="AG41" s="211"/>
      <c r="AH41" s="211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</row>
    <row r="42" spans="3:144" ht="12.75">
      <c r="C42" s="168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</row>
    <row r="43" spans="3:144" ht="12.75">
      <c r="C43" s="168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</row>
    <row r="44" spans="3:65" ht="12.75">
      <c r="C44" s="168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</row>
    <row r="45" spans="3:66" ht="12.75">
      <c r="C45" s="168"/>
      <c r="BC45" s="5"/>
      <c r="BD45" s="172"/>
      <c r="BE45" s="172"/>
      <c r="BF45" s="172"/>
      <c r="BG45" s="172"/>
      <c r="BH45" s="172"/>
      <c r="BI45" s="172"/>
      <c r="BJ45" s="172"/>
      <c r="BK45" s="172"/>
      <c r="BL45" s="172"/>
      <c r="BM45" s="172"/>
      <c r="BN45" s="172"/>
    </row>
    <row r="46" spans="3:65" ht="12.75">
      <c r="C46" s="168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</row>
    <row r="47" spans="3:65" ht="12.75">
      <c r="C47" s="168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</row>
    <row r="48" spans="55:65" ht="12.75"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</row>
    <row r="49" spans="55:65" ht="12.75"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</row>
    <row r="50" spans="55:65" ht="12.75"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</row>
    <row r="51" spans="55:65" ht="12.75"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</row>
    <row r="52" spans="55:65" ht="12.75"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</row>
    <row r="53" spans="55:65" ht="12.75"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</row>
    <row r="54" spans="55:65" ht="12.75"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</row>
    <row r="55" spans="55:65" ht="12.75"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</row>
    <row r="56" spans="55:65" ht="12.75"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</row>
    <row r="57" spans="55:65" ht="12.75"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</row>
    <row r="58" spans="55:65" ht="12.75"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</row>
    <row r="59" spans="55:65" ht="12.75"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</row>
    <row r="60" spans="55:65" ht="12.75"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</row>
    <row r="61" spans="55:65" ht="12.75"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</row>
    <row r="62" spans="55:65" ht="12.75"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</row>
    <row r="63" spans="55:65" ht="12.75"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</row>
    <row r="64" spans="55:65" ht="12.75"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</row>
    <row r="65" spans="55:65" ht="12.75"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</row>
    <row r="66" spans="55:65" ht="12.75"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</row>
    <row r="67" spans="55:65" ht="12.75"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</row>
    <row r="68" spans="55:65" ht="12.75"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</row>
    <row r="69" spans="55:65" ht="12.75"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</row>
    <row r="70" spans="55:65" ht="12.75"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</row>
    <row r="71" spans="55:65" ht="12.75"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</row>
    <row r="72" spans="55:65" ht="12.75"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</row>
    <row r="73" spans="55:65" ht="12.75"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</row>
    <row r="74" spans="55:65" ht="12.75"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</row>
    <row r="75" spans="55:65" ht="12.75"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</row>
    <row r="76" spans="55:65" ht="12.75"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</row>
    <row r="77" spans="55:65" ht="12.75"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</row>
    <row r="78" spans="55:65" ht="12.75"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</row>
    <row r="79" spans="55:65" ht="12.75"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</row>
    <row r="80" spans="55:65" ht="12.75"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</row>
    <row r="81" spans="55:65" ht="12.75"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</row>
    <row r="82" spans="55:65" ht="12.75"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</row>
    <row r="83" spans="55:65" ht="12.75"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</row>
    <row r="84" spans="55:65" ht="12.75"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</row>
    <row r="85" spans="55:65" ht="12.75"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</row>
    <row r="86" spans="55:65" ht="12.75"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</row>
    <row r="87" spans="55:65" ht="12.75"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</row>
    <row r="88" spans="55:65" ht="12.75"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</row>
    <row r="89" spans="55:65" ht="12.75"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</row>
    <row r="90" spans="55:65" ht="12.75"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</row>
    <row r="91" spans="55:65" ht="12.75"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</row>
    <row r="92" spans="55:65" ht="12.75"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</row>
    <row r="93" spans="55:65" ht="12.75"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</row>
    <row r="94" spans="55:65" ht="12.75"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</row>
    <row r="95" spans="55:65" ht="12.75"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</row>
    <row r="96" spans="55:65" ht="12.75"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</row>
    <row r="97" spans="55:65" ht="12.75"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</row>
    <row r="98" spans="55:65" ht="12.75"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</row>
    <row r="99" spans="55:65" ht="12.75"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</row>
    <row r="100" spans="55:65" ht="12.75"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</row>
    <row r="101" spans="55:65" ht="12.75"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</row>
    <row r="102" spans="55:65" ht="12.75"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</row>
    <row r="103" spans="55:65" ht="12.75"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</row>
    <row r="104" spans="55:65" ht="12.75"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</row>
    <row r="105" spans="55:65" ht="12.75"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</row>
    <row r="106" spans="55:65" ht="12.75"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</row>
    <row r="107" spans="55:65" ht="12.75"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</row>
    <row r="108" spans="55:65" ht="12.75"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</row>
    <row r="109" spans="55:65" ht="12.75"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</row>
    <row r="110" spans="55:65" ht="12.75"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</row>
    <row r="111" spans="55:65" ht="12.75"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</row>
    <row r="112" spans="55:65" ht="12.75"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</row>
    <row r="113" spans="55:65" ht="12.75"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</row>
    <row r="114" spans="55:65" ht="12.75"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</row>
    <row r="115" spans="55:65" ht="12.75"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</row>
    <row r="116" spans="55:65" ht="12.75"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</row>
    <row r="117" spans="55:65" ht="12.75"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</row>
    <row r="118" spans="55:65" ht="12.75"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</row>
    <row r="119" spans="55:65" ht="12.75"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</row>
    <row r="120" spans="55:65" ht="12.75"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</row>
    <row r="121" spans="55:65" ht="12.75"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</row>
    <row r="122" spans="55:65" ht="12.75"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</row>
    <row r="123" spans="55:65" ht="12.75"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</row>
    <row r="124" spans="55:65" ht="12.75"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</row>
    <row r="125" spans="55:65" ht="12.75"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</row>
    <row r="126" spans="55:65" ht="12.75"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</row>
    <row r="127" spans="55:65" ht="12.75"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</row>
    <row r="128" spans="55:65" ht="12.75"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</row>
    <row r="129" spans="55:65" ht="12.75"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</row>
    <row r="130" spans="55:65" ht="12.75"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</row>
    <row r="131" spans="55:65" ht="12.75"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</row>
    <row r="132" spans="55:65" ht="12.75"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</row>
    <row r="133" spans="55:65" ht="12.75"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</row>
    <row r="134" spans="55:65" ht="12.75"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</row>
    <row r="135" spans="55:65" ht="12.75"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</row>
    <row r="136" spans="55:65" ht="12.75"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</row>
    <row r="137" spans="55:65" ht="12.75"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</row>
    <row r="138" spans="55:65" ht="12.75"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</row>
    <row r="139" spans="55:65" ht="12.75"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</row>
    <row r="140" spans="55:65" ht="12.75"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</row>
    <row r="141" spans="55:65" ht="12.75"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</row>
    <row r="142" spans="55:65" ht="12.75"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</row>
    <row r="143" spans="55:65" ht="12.75"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</row>
    <row r="144" spans="55:65" ht="12.75"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</row>
    <row r="145" spans="55:65" ht="12.75"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</row>
    <row r="146" spans="55:65" ht="12.75"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</row>
    <row r="147" spans="55:65" ht="12.75"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</row>
    <row r="148" spans="55:65" ht="12.75"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</row>
    <row r="149" spans="55:65" ht="12.75"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</row>
    <row r="150" spans="55:65" ht="12.75"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</row>
    <row r="151" spans="55:65" ht="12.75"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</row>
    <row r="152" spans="55:65" ht="12.75"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</row>
    <row r="153" spans="55:65" ht="12.75"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</row>
    <row r="154" spans="55:65" ht="12.75"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</row>
    <row r="155" spans="55:65" ht="12.75"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</row>
    <row r="156" spans="55:65" ht="12.75"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</row>
    <row r="157" spans="55:65" ht="12.75"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</row>
    <row r="158" spans="55:65" ht="12.75"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</row>
    <row r="159" spans="55:65" ht="12.75"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</row>
    <row r="160" spans="55:65" ht="12.75"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</row>
    <row r="161" spans="55:65" ht="12.75"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</row>
    <row r="162" spans="55:65" ht="12.75"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</row>
    <row r="163" spans="55:65" ht="12.75"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</row>
    <row r="164" spans="55:65" ht="12.75"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</row>
    <row r="165" spans="55:65" ht="12.75"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</row>
    <row r="166" spans="55:65" ht="12.75"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</row>
    <row r="167" spans="55:65" ht="12.75"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</row>
    <row r="168" spans="55:65" ht="12.75"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</row>
    <row r="169" spans="55:65" ht="12.75"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</row>
    <row r="170" spans="55:65" ht="12.75"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</row>
    <row r="171" spans="55:65" ht="12.75"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</row>
    <row r="172" spans="55:65" ht="12.75"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</row>
    <row r="173" spans="55:65" ht="12.75"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</row>
    <row r="174" spans="55:65" ht="12.75"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</row>
    <row r="175" spans="55:65" ht="12.75"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</row>
    <row r="176" spans="55:65" ht="12.75"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</row>
    <row r="177" spans="55:65" ht="12.75"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</row>
    <row r="178" spans="55:65" ht="12.75"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</row>
    <row r="179" spans="55:65" ht="12.75"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</row>
    <row r="180" spans="55:65" ht="12.75"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</row>
    <row r="181" spans="55:65" ht="12.75"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</row>
    <row r="182" spans="55:65" ht="12.75"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</row>
    <row r="183" spans="55:65" ht="12.75"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</row>
    <row r="184" spans="55:65" ht="12.75"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</row>
    <row r="185" spans="55:65" ht="12.75"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</row>
    <row r="186" spans="55:65" ht="12.75"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</row>
    <row r="187" spans="55:65" ht="12.75"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</row>
    <row r="188" spans="55:65" ht="12.75"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</row>
    <row r="189" spans="55:65" ht="12.75"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</row>
    <row r="190" spans="55:65" ht="12.75"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</row>
    <row r="191" spans="55:65" ht="12.75"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</row>
    <row r="192" spans="55:65" ht="12.75"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</row>
    <row r="193" spans="55:65" ht="12.75"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</row>
    <row r="194" spans="55:65" ht="12.75"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</row>
    <row r="195" spans="55:65" ht="12.75"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</row>
    <row r="196" spans="55:65" ht="12.75"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</row>
    <row r="197" spans="55:65" ht="12.75"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</row>
    <row r="198" spans="55:65" ht="12.75"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</row>
    <row r="199" spans="55:65" ht="12.75"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</row>
    <row r="200" spans="55:65" ht="12.75"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</row>
    <row r="201" spans="55:65" ht="12.75"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</row>
    <row r="202" spans="55:65" ht="12.75"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</row>
    <row r="203" spans="55:65" ht="12.75"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</row>
    <row r="204" spans="55:65" ht="12.75"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</row>
    <row r="205" spans="55:65" ht="12.75"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</row>
    <row r="206" spans="55:65" ht="12.75"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</row>
    <row r="207" spans="55:65" ht="12.75"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</row>
    <row r="208" spans="55:65" ht="12.75"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</row>
    <row r="209" spans="55:65" ht="12.75"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</row>
    <row r="210" spans="55:65" ht="12.75"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</row>
    <row r="211" spans="55:65" ht="12.75"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</row>
    <row r="212" spans="55:65" ht="12.75"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</row>
    <row r="213" spans="55:65" ht="12.75"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</row>
    <row r="214" spans="55:65" ht="12.75"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</row>
    <row r="215" spans="55:65" ht="12.75"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</row>
    <row r="216" spans="55:65" ht="12.75"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</row>
    <row r="217" spans="55:65" ht="12.75"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</row>
    <row r="218" spans="55:65" ht="12.75"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</row>
    <row r="219" spans="55:65" ht="12.75"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</row>
    <row r="220" spans="55:65" ht="12.75"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</row>
    <row r="221" spans="55:65" ht="12.75"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</row>
    <row r="222" spans="55:65" ht="12.75"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</row>
    <row r="223" spans="55:65" ht="12.75"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</row>
    <row r="224" spans="55:65" ht="12.75"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</row>
    <row r="225" spans="55:65" ht="12.75"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</row>
    <row r="226" spans="55:65" ht="12.75"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</row>
    <row r="227" spans="55:65" ht="12.75"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</row>
    <row r="228" spans="55:65" ht="12.75"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</row>
    <row r="229" spans="55:65" ht="12.75"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</row>
    <row r="230" spans="55:65" ht="12.75"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</row>
    <row r="231" spans="55:65" ht="12.75"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</row>
    <row r="232" spans="55:65" ht="12.75"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</row>
    <row r="233" spans="55:65" ht="12.75"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</row>
    <row r="234" spans="55:65" ht="12.75"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</row>
    <row r="235" spans="55:65" ht="12.75"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</row>
    <row r="236" spans="55:65" ht="12.75"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</row>
    <row r="237" spans="55:65" ht="12.75"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</row>
    <row r="238" spans="55:65" ht="12.75"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</row>
    <row r="239" spans="55:65" ht="12.75"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</row>
    <row r="240" spans="55:65" ht="12.75"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</row>
    <row r="241" spans="55:65" ht="12.75"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</row>
    <row r="242" spans="55:65" ht="12.75"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</row>
    <row r="243" spans="55:65" ht="12.75"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</row>
    <row r="244" spans="55:65" ht="12.75"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</row>
    <row r="245" spans="55:65" ht="12.75"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</row>
    <row r="246" spans="55:65" ht="12.75"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</row>
    <row r="247" spans="55:65" ht="12.75"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</row>
    <row r="248" spans="55:65" ht="12.75"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</row>
    <row r="249" spans="55:65" ht="12.75"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</row>
    <row r="250" spans="55:65" ht="12.75"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</row>
    <row r="251" spans="55:65" ht="12.75"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</row>
    <row r="252" spans="55:65" ht="12.75"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</row>
    <row r="253" spans="55:65" ht="12.75"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</row>
    <row r="254" spans="55:65" ht="12.75"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</row>
    <row r="255" spans="55:65" ht="12.75"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</row>
    <row r="256" spans="55:65" ht="12.75"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</row>
    <row r="257" spans="55:65" ht="12.75"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</row>
    <row r="258" spans="55:65" ht="12.75"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</row>
    <row r="259" spans="55:65" ht="12.75"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</row>
    <row r="260" spans="55:65" ht="12.75"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</row>
    <row r="261" spans="55:65" ht="12.75"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</row>
    <row r="262" spans="55:65" ht="12.75"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</row>
    <row r="263" spans="55:65" ht="12.75"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</row>
    <row r="264" spans="55:65" ht="12.75"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</row>
    <row r="265" spans="55:65" ht="12.75"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</row>
    <row r="266" spans="55:65" ht="12.75"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</row>
    <row r="267" spans="55:65" ht="12.75"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</row>
    <row r="268" spans="55:65" ht="12.75"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</row>
    <row r="269" spans="55:65" ht="12.75"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</row>
    <row r="270" spans="55:65" ht="12.75"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</row>
    <row r="271" spans="55:65" ht="12.75"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</row>
    <row r="272" spans="55:65" ht="12.75"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</row>
    <row r="273" spans="55:65" ht="12.75"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</row>
    <row r="274" spans="55:65" ht="12.75"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</row>
    <row r="275" spans="55:65" ht="12.75"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</row>
    <row r="276" spans="55:65" ht="12.75"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</row>
    <row r="277" spans="55:65" ht="12.75"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</row>
    <row r="278" spans="55:65" ht="12.75"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</row>
    <row r="279" spans="55:65" ht="12.75"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</row>
    <row r="280" spans="55:65" ht="12.75"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</row>
    <row r="281" spans="55:65" ht="12.75"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</row>
    <row r="282" spans="55:65" ht="12.75"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</row>
    <row r="283" spans="55:65" ht="12.75"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</row>
    <row r="284" spans="55:65" ht="12.75"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</row>
    <row r="285" spans="55:65" ht="12.75"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</row>
    <row r="286" spans="55:65" ht="12.75"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</row>
    <row r="287" spans="55:65" ht="12.75"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</row>
    <row r="288" spans="55:65" ht="12.75"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</row>
    <row r="289" spans="55:65" ht="12.75"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</row>
    <row r="290" spans="55:65" ht="12.75"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</row>
    <row r="291" spans="55:65" ht="12.75"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</row>
    <row r="292" spans="55:65" ht="12.75"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</row>
    <row r="293" spans="55:65" ht="12.75"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</row>
    <row r="294" spans="55:65" ht="12.75"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</row>
    <row r="295" spans="55:65" ht="12.75"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</row>
    <row r="296" spans="55:65" ht="12.75"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</row>
    <row r="297" spans="55:65" ht="12.75"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</row>
    <row r="298" spans="55:65" ht="12.75"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</row>
    <row r="299" spans="55:65" ht="12.75"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</row>
    <row r="300" spans="55:65" ht="12.75"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</row>
    <row r="301" spans="55:65" ht="12.75"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</row>
    <row r="302" spans="55:65" ht="12.75"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</row>
    <row r="303" spans="55:65" ht="12.75"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</row>
    <row r="304" spans="55:65" ht="12.75"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</row>
    <row r="305" spans="55:65" ht="12.75"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</row>
    <row r="306" spans="55:65" ht="12.75"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</row>
    <row r="307" spans="55:65" ht="12.75"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</row>
    <row r="308" spans="55:65" ht="12.75"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</row>
    <row r="309" spans="55:65" ht="12.75"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</row>
    <row r="310" spans="55:65" ht="12.75"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</row>
    <row r="311" spans="55:65" ht="12.75"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</row>
    <row r="312" spans="55:65" ht="12.75"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</row>
    <row r="313" spans="55:65" ht="12.75"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</row>
    <row r="314" spans="55:65" ht="12.75"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</row>
    <row r="315" spans="55:65" ht="12.75"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</row>
    <row r="316" spans="55:65" ht="12.75"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</row>
    <row r="317" spans="55:65" ht="12.75"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</row>
    <row r="318" spans="55:65" ht="12.75"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</row>
    <row r="319" spans="55:65" ht="12.75"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</row>
    <row r="320" spans="55:65" ht="12.75"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</row>
    <row r="321" spans="55:65" ht="12.75"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</row>
    <row r="322" spans="55:65" ht="12.75"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</row>
    <row r="323" spans="55:65" ht="12.75"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</row>
    <row r="324" spans="55:65" ht="12.75"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</row>
    <row r="325" spans="55:65" ht="12.75"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</row>
    <row r="326" spans="55:65" ht="12.75"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</row>
    <row r="327" spans="55:65" ht="12.75"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</row>
    <row r="328" spans="55:65" ht="12.75"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</row>
    <row r="329" spans="55:65" ht="12.75"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</row>
    <row r="330" spans="55:65" ht="12.75"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</row>
    <row r="331" spans="55:65" ht="12.75"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</row>
    <row r="332" spans="55:65" ht="12.75"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</row>
    <row r="333" spans="55:65" ht="12.75"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</row>
    <row r="334" spans="55:65" ht="12.75"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</row>
    <row r="335" spans="55:65" ht="12.75"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</row>
    <row r="336" spans="55:65" ht="12.75"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</row>
    <row r="337" spans="55:65" ht="12.75"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</row>
    <row r="338" spans="55:65" ht="12.75"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</row>
    <row r="339" spans="55:65" ht="12.75"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</row>
    <row r="340" spans="55:65" ht="12.75"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</row>
    <row r="341" spans="55:65" ht="12.75"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</row>
    <row r="342" spans="55:65" ht="12.75"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</row>
    <row r="343" spans="55:65" ht="12.75"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</row>
    <row r="344" spans="55:65" ht="12.75"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</row>
    <row r="345" spans="55:65" ht="12.75"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</row>
    <row r="346" spans="55:65" ht="12.75"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</row>
    <row r="347" spans="55:65" ht="12.75"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</row>
    <row r="348" spans="55:65" ht="12.75"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</row>
    <row r="349" spans="55:65" ht="12.75"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</row>
    <row r="350" spans="55:65" ht="12.75"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</row>
    <row r="351" spans="55:65" ht="12.75"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</row>
    <row r="352" spans="55:65" ht="12.75"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</row>
    <row r="353" spans="55:65" ht="12.75"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</row>
    <row r="354" spans="55:65" ht="12.75"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</row>
    <row r="355" spans="55:65" ht="12.75"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</row>
    <row r="356" spans="55:65" ht="12.75"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</row>
    <row r="357" spans="55:65" ht="12.75"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</row>
    <row r="358" spans="55:65" ht="12.75"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</row>
    <row r="359" spans="55:65" ht="12.75"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</row>
    <row r="360" spans="55:65" ht="12.75"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</row>
    <row r="361" spans="55:65" ht="12.75"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</row>
    <row r="362" spans="55:65" ht="12.75"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</row>
    <row r="363" spans="55:65" ht="12.75"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</row>
    <row r="364" spans="55:65" ht="12.75"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</row>
    <row r="365" spans="55:65" ht="12.75"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</row>
    <row r="366" spans="55:65" ht="12.75"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</row>
    <row r="367" spans="55:65" ht="12.75"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</row>
    <row r="368" spans="55:65" ht="12.75"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</row>
    <row r="369" spans="55:65" ht="12.75"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</row>
    <row r="370" spans="55:65" ht="12.75"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</row>
    <row r="371" spans="55:65" ht="12.75"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</row>
    <row r="372" spans="55:65" ht="12.75"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</row>
    <row r="373" spans="55:65" ht="12.75"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</row>
    <row r="374" spans="55:65" ht="12.75"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</row>
    <row r="375" spans="55:65" ht="12.75"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</row>
    <row r="376" spans="55:65" ht="12.75"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</row>
    <row r="377" spans="55:65" ht="12.75"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</row>
    <row r="378" spans="55:65" ht="12.75"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</row>
    <row r="379" spans="55:65" ht="12.75"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</row>
    <row r="380" spans="55:65" ht="12.75"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</row>
    <row r="381" spans="55:65" ht="12.75"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</row>
    <row r="382" spans="55:65" ht="12.75"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</row>
    <row r="383" spans="55:65" ht="12.75"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</row>
    <row r="384" spans="55:65" ht="12.75"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</row>
    <row r="385" spans="55:65" ht="12.75"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</row>
    <row r="386" spans="55:65" ht="12.75"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</row>
    <row r="387" spans="55:65" ht="12.75"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</row>
    <row r="388" spans="55:65" ht="12.75"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</row>
    <row r="389" spans="55:65" ht="12.75"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</row>
    <row r="390" spans="55:65" ht="12.75"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</row>
    <row r="391" spans="55:65" ht="12.75"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</row>
    <row r="392" spans="55:65" ht="12.75"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</row>
    <row r="393" spans="55:65" ht="12.75"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</row>
    <row r="394" spans="55:65" ht="12.75"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</row>
    <row r="395" spans="55:65" ht="12.75"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</row>
    <row r="396" spans="55:65" ht="12.75"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</row>
    <row r="397" spans="55:65" ht="12.75"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</row>
    <row r="398" spans="55:65" ht="12.75"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</row>
    <row r="399" spans="55:65" ht="12.75"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</row>
    <row r="400" spans="55:65" ht="12.75"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</row>
    <row r="401" spans="55:65" ht="12.75"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</row>
    <row r="402" spans="55:65" ht="12.75"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</row>
    <row r="403" spans="55:65" ht="12.75"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</row>
    <row r="404" spans="55:65" ht="12.75"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</row>
    <row r="405" spans="55:65" ht="12.75"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</row>
    <row r="406" spans="55:65" ht="12.75"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</row>
    <row r="407" spans="55:65" ht="12.75"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</row>
    <row r="408" spans="55:65" ht="12.75"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</row>
    <row r="409" spans="55:65" ht="12.75"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</row>
    <row r="410" spans="55:65" ht="12.75"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</row>
    <row r="411" spans="55:65" ht="12.75"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</row>
    <row r="412" spans="55:65" ht="12.75"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</row>
    <row r="413" spans="55:65" ht="12.75"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</row>
    <row r="414" spans="55:65" ht="12.75"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</row>
    <row r="415" spans="55:65" ht="12.75"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</row>
    <row r="416" spans="55:65" ht="12.75"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</row>
    <row r="417" spans="55:65" ht="12.75"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</row>
    <row r="418" spans="55:65" ht="12.75"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</row>
    <row r="419" spans="55:65" ht="12.75"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</row>
    <row r="420" spans="55:65" ht="12.75"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</row>
    <row r="421" spans="55:65" ht="12.75"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</row>
    <row r="422" spans="55:65" ht="12.75"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</row>
    <row r="423" spans="55:65" ht="12.75"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</row>
    <row r="424" spans="55:65" ht="12.75"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</row>
    <row r="425" spans="55:65" ht="12.75"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</row>
    <row r="426" spans="55:65" ht="12.75"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</row>
    <row r="427" spans="55:65" ht="12.75"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</row>
    <row r="428" spans="55:65" ht="12.75"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</row>
    <row r="429" spans="55:65" ht="12.75"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</row>
    <row r="430" spans="55:65" ht="12.75"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</row>
    <row r="431" spans="55:65" ht="12.75"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</row>
    <row r="432" spans="55:65" ht="12.75"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</row>
    <row r="433" spans="55:65" ht="12.75"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</row>
    <row r="434" spans="55:65" ht="12.75"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</row>
    <row r="435" spans="55:65" ht="12.75"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</row>
    <row r="436" spans="55:65" ht="12.75"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</row>
    <row r="437" spans="1:131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</row>
    <row r="438" spans="1:131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</row>
    <row r="439" spans="1:131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</row>
    <row r="440" spans="1:131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</row>
    <row r="441" spans="1:131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</row>
    <row r="442" spans="1:131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</row>
    <row r="443" spans="1:131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</row>
    <row r="444" spans="1:131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</row>
    <row r="445" spans="1:131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</row>
    <row r="446" spans="1:131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</row>
    <row r="447" spans="1:131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</row>
    <row r="448" spans="1:131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</row>
    <row r="449" spans="1:131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</row>
    <row r="450" spans="1:131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</row>
    <row r="451" spans="1:131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</row>
    <row r="452" spans="1:131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</row>
    <row r="453" spans="1:131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</row>
    <row r="454" spans="1:131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</row>
    <row r="455" spans="1:131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</row>
    <row r="456" spans="1:131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</row>
    <row r="457" spans="1:131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</row>
    <row r="458" spans="1:131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</row>
    <row r="459" spans="1:131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</row>
    <row r="460" spans="1:131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</row>
    <row r="461" spans="1:131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</row>
    <row r="462" spans="1:131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</row>
    <row r="463" spans="1:131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</row>
    <row r="464" spans="1:131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</row>
    <row r="465" spans="1:131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</row>
    <row r="466" spans="1:131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</row>
    <row r="467" spans="1:131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</row>
    <row r="468" spans="1:131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</row>
    <row r="469" spans="1:131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</row>
    <row r="470" spans="1:131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</row>
    <row r="471" spans="1:131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</row>
    <row r="472" spans="1:131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</row>
    <row r="473" spans="1:131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</row>
    <row r="474" spans="1:131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</row>
    <row r="475" spans="1:131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</row>
    <row r="476" spans="1:131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</row>
    <row r="477" spans="1:131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</row>
    <row r="478" spans="1:131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</row>
    <row r="479" spans="1:131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</row>
    <row r="480" spans="1:131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</row>
    <row r="481" spans="1:131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</row>
    <row r="482" spans="1:131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</row>
    <row r="483" spans="1:131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</row>
    <row r="484" spans="1:131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</row>
    <row r="485" spans="1:131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</row>
    <row r="486" spans="1:131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</row>
    <row r="487" spans="1:131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</row>
    <row r="488" spans="1:131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</row>
    <row r="489" spans="1:131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</row>
    <row r="490" spans="1:131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</row>
    <row r="491" spans="1:131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</row>
    <row r="492" spans="1:131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</row>
    <row r="493" spans="1:131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</row>
    <row r="494" spans="1:131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</row>
    <row r="495" spans="1:131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</row>
    <row r="496" spans="1:131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</row>
    <row r="497" spans="1:131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</row>
    <row r="498" spans="1:131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</row>
    <row r="499" spans="1:131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</row>
    <row r="500" spans="1:131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</row>
    <row r="501" spans="1:131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</row>
    <row r="502" spans="1:131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</row>
    <row r="503" spans="1:131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</row>
    <row r="504" spans="1:131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</row>
    <row r="505" spans="1:131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</row>
    <row r="506" spans="1:131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</row>
    <row r="507" spans="1:131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</row>
    <row r="508" spans="1:131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</row>
    <row r="509" spans="1:131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</row>
    <row r="510" spans="1:131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</row>
    <row r="511" spans="1:131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</row>
    <row r="512" spans="1:131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</row>
    <row r="513" spans="1:131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</row>
    <row r="514" spans="1:131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</row>
    <row r="515" spans="1:131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</row>
    <row r="516" spans="1:131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</row>
    <row r="517" spans="1:131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</row>
    <row r="518" spans="1:131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</row>
    <row r="519" spans="1:131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</row>
    <row r="520" spans="1:131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</row>
    <row r="521" spans="1:131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</row>
    <row r="522" spans="1:131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</row>
    <row r="523" spans="1:131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</row>
    <row r="524" spans="1:131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</row>
    <row r="525" spans="1:131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</row>
    <row r="526" spans="1:131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</row>
    <row r="527" spans="1:131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</row>
    <row r="528" spans="1:131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</row>
    <row r="529" spans="1:131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</row>
    <row r="530" spans="1:131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</row>
    <row r="531" spans="1:131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</row>
    <row r="532" spans="1:131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</row>
    <row r="533" spans="1:131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</row>
    <row r="534" spans="1:131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</row>
    <row r="535" spans="1:131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</row>
    <row r="536" spans="1:131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</row>
    <row r="537" spans="1:131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</row>
    <row r="538" spans="1:131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</row>
    <row r="539" spans="1:131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</row>
    <row r="540" spans="1:131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</row>
    <row r="541" spans="1:131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</row>
    <row r="542" spans="1:131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</row>
    <row r="543" spans="1:131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</row>
    <row r="544" spans="1:131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</row>
    <row r="545" spans="1:131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</row>
    <row r="546" spans="1:131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</row>
    <row r="547" spans="1:131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</row>
    <row r="548" spans="1:131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</row>
    <row r="549" spans="1:131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</row>
    <row r="550" spans="1:131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</row>
    <row r="551" spans="1:131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</row>
    <row r="552" spans="1:131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</row>
    <row r="553" spans="1:131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</row>
    <row r="554" spans="1:131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</row>
    <row r="555" spans="1:131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</row>
    <row r="556" spans="1:131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</row>
    <row r="557" spans="1:131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</row>
    <row r="558" spans="1:131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</row>
    <row r="559" spans="1:131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</row>
    <row r="560" spans="1:131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</row>
    <row r="561" spans="1:131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</row>
    <row r="562" spans="1:131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</row>
    <row r="563" spans="1:131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</row>
    <row r="564" spans="1:131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</row>
    <row r="565" spans="1:131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</row>
    <row r="566" spans="1:131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</row>
    <row r="567" spans="1:131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</row>
    <row r="568" spans="1:131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</row>
    <row r="569" spans="1:131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</row>
    <row r="570" spans="1:131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</row>
    <row r="571" spans="1:131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</row>
    <row r="572" spans="1:131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</row>
    <row r="573" spans="1:131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</row>
    <row r="574" spans="1:131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</row>
    <row r="575" spans="1:131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</row>
    <row r="576" spans="1:131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</row>
    <row r="577" spans="1:131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</row>
    <row r="578" spans="1:131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</row>
    <row r="579" spans="1:131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</row>
    <row r="580" spans="1:131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</row>
    <row r="581" spans="1:131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</row>
    <row r="582" spans="1:131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</row>
    <row r="583" spans="1:131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</row>
    <row r="584" spans="1:131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</row>
    <row r="585" spans="1:131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</row>
    <row r="586" spans="1:131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</row>
    <row r="587" spans="1:131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</row>
    <row r="588" spans="1:131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</row>
    <row r="589" spans="1:131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</row>
    <row r="590" spans="1:131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</row>
    <row r="591" spans="1:131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</row>
    <row r="592" spans="1:131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</row>
    <row r="593" spans="1:131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</row>
    <row r="594" spans="1:131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</row>
    <row r="595" spans="1:131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</row>
    <row r="596" spans="1:131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</row>
    <row r="597" spans="1:131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</row>
    <row r="598" spans="1:131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</row>
    <row r="599" spans="1:131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</row>
    <row r="600" spans="1:131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</row>
    <row r="601" spans="1:131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</row>
    <row r="602" spans="1:131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</row>
    <row r="603" spans="1:131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</row>
    <row r="604" spans="1:131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</row>
    <row r="605" spans="1:131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</row>
    <row r="606" spans="1:131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</row>
    <row r="607" spans="1:131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</row>
    <row r="608" spans="1:131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</row>
    <row r="609" spans="1:131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</row>
    <row r="610" spans="1:131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</row>
    <row r="611" spans="1:131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</row>
    <row r="612" spans="1:131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</row>
    <row r="613" spans="1:131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</row>
    <row r="614" spans="1:131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</row>
    <row r="615" spans="1:131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</row>
    <row r="616" spans="1:131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</row>
    <row r="617" spans="1:131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</row>
    <row r="618" spans="1:131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</row>
    <row r="619" spans="1:131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</row>
    <row r="620" spans="1:131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</row>
    <row r="621" spans="1:131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</row>
    <row r="622" spans="1:131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</row>
    <row r="623" spans="1:131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</row>
    <row r="624" spans="1:131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</row>
    <row r="625" spans="1:131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</row>
    <row r="626" spans="1:131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</row>
    <row r="627" spans="1:131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</row>
    <row r="628" spans="1:131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</row>
    <row r="629" spans="1:131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</row>
    <row r="630" spans="1:131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</row>
    <row r="631" spans="1:131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</row>
    <row r="632" spans="1:131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</row>
    <row r="633" spans="1:131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</row>
    <row r="634" spans="1:131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</row>
    <row r="635" spans="1:131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</row>
    <row r="636" spans="1:131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</row>
    <row r="637" spans="1:131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</row>
    <row r="638" spans="1:131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</row>
    <row r="639" spans="1:131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</row>
    <row r="640" spans="1:131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</row>
    <row r="641" spans="1:131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</row>
    <row r="642" spans="1:131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</row>
    <row r="643" spans="1:131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</row>
    <row r="644" spans="1:131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</row>
    <row r="645" spans="1:131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</row>
    <row r="646" spans="1:131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</row>
    <row r="647" spans="1:131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</row>
    <row r="648" spans="1:131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</row>
    <row r="649" spans="1:131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</row>
    <row r="650" spans="1:131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</row>
    <row r="651" spans="1:131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</row>
    <row r="652" spans="1:131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</row>
    <row r="653" spans="1:131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</row>
    <row r="654" spans="1:131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</row>
    <row r="655" spans="1:131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</row>
    <row r="656" spans="1:131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</row>
    <row r="657" spans="1:131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</row>
    <row r="658" spans="1:131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</row>
    <row r="659" spans="1:131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</row>
    <row r="660" spans="1:131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</row>
    <row r="661" spans="1:131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</row>
    <row r="662" spans="1:131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</row>
    <row r="663" spans="1:131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</row>
    <row r="664" spans="1:131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</row>
    <row r="665" spans="1:131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</row>
    <row r="666" spans="1:131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</row>
    <row r="667" spans="1:131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</row>
    <row r="668" spans="1:131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</row>
    <row r="669" spans="1:131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</row>
    <row r="670" spans="1:131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</row>
    <row r="671" spans="1:131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</row>
    <row r="672" spans="1:131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</row>
    <row r="673" spans="1:131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</row>
    <row r="674" spans="1:131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</row>
    <row r="675" spans="1:131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</row>
    <row r="676" spans="1:131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</row>
    <row r="677" spans="1:131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</row>
    <row r="678" spans="1:131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</row>
    <row r="679" spans="1:131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</row>
    <row r="680" spans="1:131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</row>
    <row r="681" spans="1:131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</row>
    <row r="682" spans="1:131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</row>
    <row r="683" spans="1:131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</row>
    <row r="684" spans="1:131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</row>
    <row r="685" spans="1:131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</row>
    <row r="686" spans="1:131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P686" s="10"/>
      <c r="DQ686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</row>
    <row r="687" spans="1:131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</row>
    <row r="688" spans="1:131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P688" s="10"/>
      <c r="DQ688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</row>
    <row r="689" spans="1:131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</row>
    <row r="690" spans="1:131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DE690" s="10"/>
      <c r="DF690" s="10"/>
      <c r="DG690" s="10"/>
      <c r="DH690" s="10"/>
      <c r="DI690" s="10"/>
      <c r="DJ690" s="10"/>
      <c r="DK690" s="10"/>
      <c r="DL690" s="10"/>
      <c r="DM690" s="10"/>
      <c r="DN690" s="10"/>
      <c r="DO690" s="10"/>
      <c r="DP690" s="10"/>
      <c r="DQ690"/>
      <c r="DR690" s="10"/>
      <c r="DS690" s="10"/>
      <c r="DT690" s="10"/>
      <c r="DU690" s="10"/>
      <c r="DV690" s="10"/>
      <c r="DW690" s="10"/>
      <c r="DX690" s="10"/>
      <c r="DY690" s="10"/>
      <c r="DZ690" s="10"/>
      <c r="EA690" s="10"/>
    </row>
    <row r="691" spans="1:131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DE691" s="10"/>
      <c r="DF691" s="10"/>
      <c r="DG691" s="10"/>
      <c r="DH691" s="10"/>
      <c r="DI691" s="10"/>
      <c r="DJ691" s="10"/>
      <c r="DK691" s="10"/>
      <c r="DL691" s="10"/>
      <c r="DM691" s="10"/>
      <c r="DN691" s="10"/>
      <c r="DO691" s="10"/>
      <c r="DP691" s="10"/>
      <c r="DQ691"/>
      <c r="DR691" s="10"/>
      <c r="DS691" s="10"/>
      <c r="DT691" s="10"/>
      <c r="DU691" s="10"/>
      <c r="DV691" s="10"/>
      <c r="DW691" s="10"/>
      <c r="DX691" s="10"/>
      <c r="DY691" s="10"/>
      <c r="DZ691" s="10"/>
      <c r="EA691" s="10"/>
    </row>
    <row r="692" spans="1:131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P692" s="10"/>
      <c r="DQ692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</row>
    <row r="693" spans="1:131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DE693" s="10"/>
      <c r="DF693" s="10"/>
      <c r="DG693" s="10"/>
      <c r="DH693" s="10"/>
      <c r="DI693" s="10"/>
      <c r="DJ693" s="10"/>
      <c r="DK693" s="10"/>
      <c r="DL693" s="10"/>
      <c r="DM693" s="10"/>
      <c r="DN693" s="10"/>
      <c r="DO693" s="10"/>
      <c r="DP693" s="10"/>
      <c r="DQ693"/>
      <c r="DR693" s="10"/>
      <c r="DS693" s="10"/>
      <c r="DT693" s="10"/>
      <c r="DU693" s="10"/>
      <c r="DV693" s="10"/>
      <c r="DW693" s="10"/>
      <c r="DX693" s="10"/>
      <c r="DY693" s="10"/>
      <c r="DZ693" s="10"/>
      <c r="EA693" s="10"/>
    </row>
    <row r="694" spans="1:131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DE694" s="10"/>
      <c r="DF694" s="10"/>
      <c r="DG694" s="10"/>
      <c r="DH694" s="10"/>
      <c r="DI694" s="10"/>
      <c r="DJ694" s="10"/>
      <c r="DK694" s="10"/>
      <c r="DL694" s="10"/>
      <c r="DM694" s="10"/>
      <c r="DN694" s="10"/>
      <c r="DO694" s="10"/>
      <c r="DP694" s="10"/>
      <c r="DQ694"/>
      <c r="DR694" s="10"/>
      <c r="DS694" s="10"/>
      <c r="DT694" s="10"/>
      <c r="DU694" s="10"/>
      <c r="DV694" s="10"/>
      <c r="DW694" s="10"/>
      <c r="DX694" s="10"/>
      <c r="DY694" s="10"/>
      <c r="DZ694" s="10"/>
      <c r="EA694" s="10"/>
    </row>
    <row r="695" spans="1:131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DE695" s="10"/>
      <c r="DF695" s="10"/>
      <c r="DG695" s="10"/>
      <c r="DH695" s="10"/>
      <c r="DI695" s="10"/>
      <c r="DJ695" s="10"/>
      <c r="DK695" s="10"/>
      <c r="DL695" s="10"/>
      <c r="DM695" s="10"/>
      <c r="DN695" s="10"/>
      <c r="DO695" s="10"/>
      <c r="DP695" s="10"/>
      <c r="DQ695"/>
      <c r="DR695" s="10"/>
      <c r="DS695" s="10"/>
      <c r="DT695" s="10"/>
      <c r="DU695" s="10"/>
      <c r="DV695" s="10"/>
      <c r="DW695" s="10"/>
      <c r="DX695" s="10"/>
      <c r="DY695" s="10"/>
      <c r="DZ695" s="10"/>
      <c r="EA695" s="10"/>
    </row>
    <row r="696" spans="1:131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DE696" s="10"/>
      <c r="DF696" s="10"/>
      <c r="DG696" s="10"/>
      <c r="DH696" s="10"/>
      <c r="DI696" s="10"/>
      <c r="DJ696" s="10"/>
      <c r="DK696" s="10"/>
      <c r="DL696" s="10"/>
      <c r="DM696" s="10"/>
      <c r="DN696" s="10"/>
      <c r="DO696" s="10"/>
      <c r="DP696" s="10"/>
      <c r="DQ696"/>
      <c r="DR696" s="10"/>
      <c r="DS696" s="10"/>
      <c r="DT696" s="10"/>
      <c r="DU696" s="10"/>
      <c r="DV696" s="10"/>
      <c r="DW696" s="10"/>
      <c r="DX696" s="10"/>
      <c r="DY696" s="10"/>
      <c r="DZ696" s="10"/>
      <c r="EA696" s="10"/>
    </row>
    <row r="697" spans="1:131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DE697" s="10"/>
      <c r="DF697" s="10"/>
      <c r="DG697" s="10"/>
      <c r="DH697" s="10"/>
      <c r="DI697" s="10"/>
      <c r="DJ697" s="10"/>
      <c r="DK697" s="10"/>
      <c r="DL697" s="10"/>
      <c r="DM697" s="10"/>
      <c r="DN697" s="10"/>
      <c r="DO697" s="10"/>
      <c r="DP697" s="10"/>
      <c r="DQ697"/>
      <c r="DR697" s="10"/>
      <c r="DS697" s="10"/>
      <c r="DT697" s="10"/>
      <c r="DU697" s="10"/>
      <c r="DV697" s="10"/>
      <c r="DW697" s="10"/>
      <c r="DX697" s="10"/>
      <c r="DY697" s="10"/>
      <c r="DZ697" s="10"/>
      <c r="EA697" s="10"/>
    </row>
    <row r="698" spans="1:131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DE698" s="10"/>
      <c r="DF698" s="10"/>
      <c r="DG698" s="10"/>
      <c r="DH698" s="10"/>
      <c r="DI698" s="10"/>
      <c r="DJ698" s="10"/>
      <c r="DK698" s="10"/>
      <c r="DL698" s="10"/>
      <c r="DM698" s="10"/>
      <c r="DN698" s="10"/>
      <c r="DO698" s="10"/>
      <c r="DP698" s="10"/>
      <c r="DQ698"/>
      <c r="DR698" s="10"/>
      <c r="DS698" s="10"/>
      <c r="DT698" s="10"/>
      <c r="DU698" s="10"/>
      <c r="DV698" s="10"/>
      <c r="DW698" s="10"/>
      <c r="DX698" s="10"/>
      <c r="DY698" s="10"/>
      <c r="DZ698" s="10"/>
      <c r="EA698" s="10"/>
    </row>
    <row r="699" spans="1:131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DE699" s="10"/>
      <c r="DF699" s="10"/>
      <c r="DG699" s="10"/>
      <c r="DH699" s="10"/>
      <c r="DI699" s="10"/>
      <c r="DJ699" s="10"/>
      <c r="DK699" s="10"/>
      <c r="DL699" s="10"/>
      <c r="DM699" s="10"/>
      <c r="DN699" s="10"/>
      <c r="DO699" s="10"/>
      <c r="DP699" s="10"/>
      <c r="DQ699"/>
      <c r="DR699" s="10"/>
      <c r="DS699" s="10"/>
      <c r="DT699" s="10"/>
      <c r="DU699" s="10"/>
      <c r="DV699" s="10"/>
      <c r="DW699" s="10"/>
      <c r="DX699" s="10"/>
      <c r="DY699" s="10"/>
      <c r="DZ699" s="10"/>
      <c r="EA699" s="10"/>
    </row>
    <row r="700" spans="1:131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DE700" s="10"/>
      <c r="DF700" s="10"/>
      <c r="DG700" s="10"/>
      <c r="DH700" s="10"/>
      <c r="DI700" s="10"/>
      <c r="DJ700" s="10"/>
      <c r="DK700" s="10"/>
      <c r="DL700" s="10"/>
      <c r="DM700" s="10"/>
      <c r="DN700" s="10"/>
      <c r="DO700" s="10"/>
      <c r="DP700" s="10"/>
      <c r="DQ700"/>
      <c r="DR700" s="10"/>
      <c r="DS700" s="10"/>
      <c r="DT700" s="10"/>
      <c r="DU700" s="10"/>
      <c r="DV700" s="10"/>
      <c r="DW700" s="10"/>
      <c r="DX700" s="10"/>
      <c r="DY700" s="10"/>
      <c r="DZ700" s="10"/>
      <c r="EA700" s="10"/>
    </row>
    <row r="701" spans="1:131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DE701" s="10"/>
      <c r="DF701" s="10"/>
      <c r="DG701" s="10"/>
      <c r="DH701" s="10"/>
      <c r="DI701" s="10"/>
      <c r="DJ701" s="10"/>
      <c r="DK701" s="10"/>
      <c r="DL701" s="10"/>
      <c r="DM701" s="10"/>
      <c r="DN701" s="10"/>
      <c r="DO701" s="10"/>
      <c r="DP701" s="10"/>
      <c r="DQ701"/>
      <c r="DR701" s="10"/>
      <c r="DS701" s="10"/>
      <c r="DT701" s="10"/>
      <c r="DU701" s="10"/>
      <c r="DV701" s="10"/>
      <c r="DW701" s="10"/>
      <c r="DX701" s="10"/>
      <c r="DY701" s="10"/>
      <c r="DZ701" s="10"/>
      <c r="EA701" s="10"/>
    </row>
    <row r="702" spans="1:131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DE702" s="10"/>
      <c r="DF702" s="10"/>
      <c r="DG702" s="10"/>
      <c r="DH702" s="10"/>
      <c r="DI702" s="10"/>
      <c r="DJ702" s="10"/>
      <c r="DK702" s="10"/>
      <c r="DL702" s="10"/>
      <c r="DM702" s="10"/>
      <c r="DN702" s="10"/>
      <c r="DO702" s="10"/>
      <c r="DP702" s="10"/>
      <c r="DQ702"/>
      <c r="DR702" s="10"/>
      <c r="DS702" s="10"/>
      <c r="DT702" s="10"/>
      <c r="DU702" s="10"/>
      <c r="DV702" s="10"/>
      <c r="DW702" s="10"/>
      <c r="DX702" s="10"/>
      <c r="DY702" s="10"/>
      <c r="DZ702" s="10"/>
      <c r="EA702" s="10"/>
    </row>
    <row r="703" spans="1:131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DE703" s="10"/>
      <c r="DF703" s="10"/>
      <c r="DG703" s="10"/>
      <c r="DH703" s="10"/>
      <c r="DI703" s="10"/>
      <c r="DJ703" s="10"/>
      <c r="DK703" s="10"/>
      <c r="DL703" s="10"/>
      <c r="DM703" s="10"/>
      <c r="DN703" s="10"/>
      <c r="DO703" s="10"/>
      <c r="DP703" s="10"/>
      <c r="DQ703"/>
      <c r="DR703" s="10"/>
      <c r="DS703" s="10"/>
      <c r="DT703" s="10"/>
      <c r="DU703" s="10"/>
      <c r="DV703" s="10"/>
      <c r="DW703" s="10"/>
      <c r="DX703" s="10"/>
      <c r="DY703" s="10"/>
      <c r="DZ703" s="10"/>
      <c r="EA703" s="10"/>
    </row>
    <row r="704" spans="1:131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DE704" s="10"/>
      <c r="DF704" s="10"/>
      <c r="DG704" s="10"/>
      <c r="DH704" s="10"/>
      <c r="DI704" s="10"/>
      <c r="DJ704" s="10"/>
      <c r="DK704" s="10"/>
      <c r="DL704" s="10"/>
      <c r="DM704" s="10"/>
      <c r="DN704" s="10"/>
      <c r="DO704" s="10"/>
      <c r="DP704" s="10"/>
      <c r="DQ704"/>
      <c r="DR704" s="10"/>
      <c r="DS704" s="10"/>
      <c r="DT704" s="10"/>
      <c r="DU704" s="10"/>
      <c r="DV704" s="10"/>
      <c r="DW704" s="10"/>
      <c r="DX704" s="10"/>
      <c r="DY704" s="10"/>
      <c r="DZ704" s="10"/>
      <c r="EA704" s="10"/>
    </row>
    <row r="705" spans="1:131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DE705" s="10"/>
      <c r="DF705" s="10"/>
      <c r="DG705" s="10"/>
      <c r="DH705" s="10"/>
      <c r="DI705" s="10"/>
      <c r="DJ705" s="10"/>
      <c r="DK705" s="10"/>
      <c r="DL705" s="10"/>
      <c r="DM705" s="10"/>
      <c r="DN705" s="10"/>
      <c r="DO705" s="10"/>
      <c r="DP705" s="10"/>
      <c r="DQ705"/>
      <c r="DR705" s="10"/>
      <c r="DS705" s="10"/>
      <c r="DT705" s="10"/>
      <c r="DU705" s="10"/>
      <c r="DV705" s="10"/>
      <c r="DW705" s="10"/>
      <c r="DX705" s="10"/>
      <c r="DY705" s="10"/>
      <c r="DZ705" s="10"/>
      <c r="EA705" s="10"/>
    </row>
    <row r="706" spans="1:131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DE706" s="10"/>
      <c r="DF706" s="10"/>
      <c r="DG706" s="10"/>
      <c r="DH706" s="10"/>
      <c r="DI706" s="10"/>
      <c r="DJ706" s="10"/>
      <c r="DK706" s="10"/>
      <c r="DL706" s="10"/>
      <c r="DM706" s="10"/>
      <c r="DN706" s="10"/>
      <c r="DO706" s="10"/>
      <c r="DP706" s="10"/>
      <c r="DQ706"/>
      <c r="DR706" s="10"/>
      <c r="DS706" s="10"/>
      <c r="DT706" s="10"/>
      <c r="DU706" s="10"/>
      <c r="DV706" s="10"/>
      <c r="DW706" s="10"/>
      <c r="DX706" s="10"/>
      <c r="DY706" s="10"/>
      <c r="DZ706" s="10"/>
      <c r="EA706" s="10"/>
    </row>
    <row r="707" spans="1:131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DE707" s="10"/>
      <c r="DF707" s="10"/>
      <c r="DG707" s="10"/>
      <c r="DH707" s="10"/>
      <c r="DI707" s="10"/>
      <c r="DJ707" s="10"/>
      <c r="DK707" s="10"/>
      <c r="DL707" s="10"/>
      <c r="DM707" s="10"/>
      <c r="DN707" s="10"/>
      <c r="DO707" s="10"/>
      <c r="DP707" s="10"/>
      <c r="DQ707"/>
      <c r="DR707" s="10"/>
      <c r="DS707" s="10"/>
      <c r="DT707" s="10"/>
      <c r="DU707" s="10"/>
      <c r="DV707" s="10"/>
      <c r="DW707" s="10"/>
      <c r="DX707" s="10"/>
      <c r="DY707" s="10"/>
      <c r="DZ707" s="10"/>
      <c r="EA707" s="10"/>
    </row>
    <row r="708" spans="1:131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DE708" s="10"/>
      <c r="DF708" s="10"/>
      <c r="DG708" s="10"/>
      <c r="DH708" s="10"/>
      <c r="DI708" s="10"/>
      <c r="DJ708" s="10"/>
      <c r="DK708" s="10"/>
      <c r="DL708" s="10"/>
      <c r="DM708" s="10"/>
      <c r="DN708" s="10"/>
      <c r="DO708" s="10"/>
      <c r="DP708" s="10"/>
      <c r="DQ708"/>
      <c r="DR708" s="10"/>
      <c r="DS708" s="10"/>
      <c r="DT708" s="10"/>
      <c r="DU708" s="10"/>
      <c r="DV708" s="10"/>
      <c r="DW708" s="10"/>
      <c r="DX708" s="10"/>
      <c r="DY708" s="10"/>
      <c r="DZ708" s="10"/>
      <c r="EA708" s="10"/>
    </row>
    <row r="709" spans="1:131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DE709" s="10"/>
      <c r="DF709" s="10"/>
      <c r="DG709" s="10"/>
      <c r="DH709" s="10"/>
      <c r="DI709" s="10"/>
      <c r="DJ709" s="10"/>
      <c r="DK709" s="10"/>
      <c r="DL709" s="10"/>
      <c r="DM709" s="10"/>
      <c r="DN709" s="10"/>
      <c r="DO709" s="10"/>
      <c r="DP709" s="10"/>
      <c r="DQ709"/>
      <c r="DR709" s="10"/>
      <c r="DS709" s="10"/>
      <c r="DT709" s="10"/>
      <c r="DU709" s="10"/>
      <c r="DV709" s="10"/>
      <c r="DW709" s="10"/>
      <c r="DX709" s="10"/>
      <c r="DY709" s="10"/>
      <c r="DZ709" s="10"/>
      <c r="EA709" s="10"/>
    </row>
    <row r="710" spans="1:131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DE710" s="10"/>
      <c r="DF710" s="10"/>
      <c r="DG710" s="10"/>
      <c r="DH710" s="10"/>
      <c r="DI710" s="10"/>
      <c r="DJ710" s="10"/>
      <c r="DK710" s="10"/>
      <c r="DL710" s="10"/>
      <c r="DM710" s="10"/>
      <c r="DN710" s="10"/>
      <c r="DO710" s="10"/>
      <c r="DP710" s="10"/>
      <c r="DQ710"/>
      <c r="DR710" s="10"/>
      <c r="DS710" s="10"/>
      <c r="DT710" s="10"/>
      <c r="DU710" s="10"/>
      <c r="DV710" s="10"/>
      <c r="DW710" s="10"/>
      <c r="DX710" s="10"/>
      <c r="DY710" s="10"/>
      <c r="DZ710" s="10"/>
      <c r="EA710" s="10"/>
    </row>
    <row r="711" spans="1:131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DE711" s="10"/>
      <c r="DF711" s="10"/>
      <c r="DG711" s="10"/>
      <c r="DH711" s="10"/>
      <c r="DI711" s="10"/>
      <c r="DJ711" s="10"/>
      <c r="DK711" s="10"/>
      <c r="DL711" s="10"/>
      <c r="DM711" s="10"/>
      <c r="DN711" s="10"/>
      <c r="DO711" s="10"/>
      <c r="DP711" s="10"/>
      <c r="DQ711"/>
      <c r="DR711" s="10"/>
      <c r="DS711" s="10"/>
      <c r="DT711" s="10"/>
      <c r="DU711" s="10"/>
      <c r="DV711" s="10"/>
      <c r="DW711" s="10"/>
      <c r="DX711" s="10"/>
      <c r="DY711" s="10"/>
      <c r="DZ711" s="10"/>
      <c r="EA711" s="10"/>
    </row>
    <row r="712" spans="1:131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DE712" s="10"/>
      <c r="DF712" s="10"/>
      <c r="DG712" s="10"/>
      <c r="DH712" s="10"/>
      <c r="DI712" s="10"/>
      <c r="DJ712" s="10"/>
      <c r="DK712" s="10"/>
      <c r="DL712" s="10"/>
      <c r="DM712" s="10"/>
      <c r="DN712" s="10"/>
      <c r="DO712" s="10"/>
      <c r="DP712" s="10"/>
      <c r="DQ712"/>
      <c r="DR712" s="10"/>
      <c r="DS712" s="10"/>
      <c r="DT712" s="10"/>
      <c r="DU712" s="10"/>
      <c r="DV712" s="10"/>
      <c r="DW712" s="10"/>
      <c r="DX712" s="10"/>
      <c r="DY712" s="10"/>
      <c r="DZ712" s="10"/>
      <c r="EA712" s="10"/>
    </row>
    <row r="713" spans="1:131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DE713" s="10"/>
      <c r="DF713" s="10"/>
      <c r="DG713" s="10"/>
      <c r="DH713" s="10"/>
      <c r="DI713" s="10"/>
      <c r="DJ713" s="10"/>
      <c r="DK713" s="10"/>
      <c r="DL713" s="10"/>
      <c r="DM713" s="10"/>
      <c r="DN713" s="10"/>
      <c r="DO713" s="10"/>
      <c r="DP713" s="10"/>
      <c r="DQ713"/>
      <c r="DR713" s="10"/>
      <c r="DS713" s="10"/>
      <c r="DT713" s="10"/>
      <c r="DU713" s="10"/>
      <c r="DV713" s="10"/>
      <c r="DW713" s="10"/>
      <c r="DX713" s="10"/>
      <c r="DY713" s="10"/>
      <c r="DZ713" s="10"/>
      <c r="EA713" s="10"/>
    </row>
    <row r="714" spans="1:131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DE714" s="10"/>
      <c r="DF714" s="10"/>
      <c r="DG714" s="10"/>
      <c r="DH714" s="10"/>
      <c r="DI714" s="10"/>
      <c r="DJ714" s="10"/>
      <c r="DK714" s="10"/>
      <c r="DL714" s="10"/>
      <c r="DM714" s="10"/>
      <c r="DN714" s="10"/>
      <c r="DO714" s="10"/>
      <c r="DP714" s="10"/>
      <c r="DQ714"/>
      <c r="DR714" s="10"/>
      <c r="DS714" s="10"/>
      <c r="DT714" s="10"/>
      <c r="DU714" s="10"/>
      <c r="DV714" s="10"/>
      <c r="DW714" s="10"/>
      <c r="DX714" s="10"/>
      <c r="DY714" s="10"/>
      <c r="DZ714" s="10"/>
      <c r="EA714" s="10"/>
    </row>
    <row r="715" spans="1:131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DE715" s="10"/>
      <c r="DF715" s="10"/>
      <c r="DG715" s="10"/>
      <c r="DH715" s="10"/>
      <c r="DI715" s="10"/>
      <c r="DJ715" s="10"/>
      <c r="DK715" s="10"/>
      <c r="DL715" s="10"/>
      <c r="DM715" s="10"/>
      <c r="DN715" s="10"/>
      <c r="DO715" s="10"/>
      <c r="DP715" s="10"/>
      <c r="DQ715"/>
      <c r="DR715" s="10"/>
      <c r="DS715" s="10"/>
      <c r="DT715" s="10"/>
      <c r="DU715" s="10"/>
      <c r="DV715" s="10"/>
      <c r="DW715" s="10"/>
      <c r="DX715" s="10"/>
      <c r="DY715" s="10"/>
      <c r="DZ715" s="10"/>
      <c r="EA715" s="10"/>
    </row>
    <row r="716" spans="1:131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DE716" s="10"/>
      <c r="DF716" s="10"/>
      <c r="DG716" s="10"/>
      <c r="DH716" s="10"/>
      <c r="DI716" s="10"/>
      <c r="DJ716" s="10"/>
      <c r="DK716" s="10"/>
      <c r="DL716" s="10"/>
      <c r="DM716" s="10"/>
      <c r="DN716" s="10"/>
      <c r="DO716" s="10"/>
      <c r="DP716" s="10"/>
      <c r="DQ716"/>
      <c r="DR716" s="10"/>
      <c r="DS716" s="10"/>
      <c r="DT716" s="10"/>
      <c r="DU716" s="10"/>
      <c r="DV716" s="10"/>
      <c r="DW716" s="10"/>
      <c r="DX716" s="10"/>
      <c r="DY716" s="10"/>
      <c r="DZ716" s="10"/>
      <c r="EA716" s="10"/>
    </row>
    <row r="717" spans="1:131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DE717" s="10"/>
      <c r="DF717" s="10"/>
      <c r="DG717" s="10"/>
      <c r="DH717" s="10"/>
      <c r="DI717" s="10"/>
      <c r="DJ717" s="10"/>
      <c r="DK717" s="10"/>
      <c r="DL717" s="10"/>
      <c r="DM717" s="10"/>
      <c r="DN717" s="10"/>
      <c r="DO717" s="10"/>
      <c r="DP717" s="10"/>
      <c r="DQ717"/>
      <c r="DR717" s="10"/>
      <c r="DS717" s="10"/>
      <c r="DT717" s="10"/>
      <c r="DU717" s="10"/>
      <c r="DV717" s="10"/>
      <c r="DW717" s="10"/>
      <c r="DX717" s="10"/>
      <c r="DY717" s="10"/>
      <c r="DZ717" s="10"/>
      <c r="EA717" s="10"/>
    </row>
    <row r="718" spans="1:131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DE718" s="10"/>
      <c r="DF718" s="10"/>
      <c r="DG718" s="10"/>
      <c r="DH718" s="10"/>
      <c r="DI718" s="10"/>
      <c r="DJ718" s="10"/>
      <c r="DK718" s="10"/>
      <c r="DL718" s="10"/>
      <c r="DM718" s="10"/>
      <c r="DN718" s="10"/>
      <c r="DO718" s="10"/>
      <c r="DP718" s="10"/>
      <c r="DQ718"/>
      <c r="DR718" s="10"/>
      <c r="DS718" s="10"/>
      <c r="DT718" s="10"/>
      <c r="DU718" s="10"/>
      <c r="DV718" s="10"/>
      <c r="DW718" s="10"/>
      <c r="DX718" s="10"/>
      <c r="DY718" s="10"/>
      <c r="DZ718" s="10"/>
      <c r="EA718" s="10"/>
    </row>
    <row r="719" spans="1:131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DE719" s="10"/>
      <c r="DF719" s="10"/>
      <c r="DG719" s="10"/>
      <c r="DH719" s="10"/>
      <c r="DI719" s="10"/>
      <c r="DJ719" s="10"/>
      <c r="DK719" s="10"/>
      <c r="DL719" s="10"/>
      <c r="DM719" s="10"/>
      <c r="DN719" s="10"/>
      <c r="DO719" s="10"/>
      <c r="DP719" s="10"/>
      <c r="DQ719"/>
      <c r="DR719" s="10"/>
      <c r="DS719" s="10"/>
      <c r="DT719" s="10"/>
      <c r="DU719" s="10"/>
      <c r="DV719" s="10"/>
      <c r="DW719" s="10"/>
      <c r="DX719" s="10"/>
      <c r="DY719" s="10"/>
      <c r="DZ719" s="10"/>
      <c r="EA719" s="10"/>
    </row>
    <row r="720" spans="1:131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DE720" s="10"/>
      <c r="DF720" s="10"/>
      <c r="DG720" s="10"/>
      <c r="DH720" s="10"/>
      <c r="DI720" s="10"/>
      <c r="DJ720" s="10"/>
      <c r="DK720" s="10"/>
      <c r="DL720" s="10"/>
      <c r="DM720" s="10"/>
      <c r="DN720" s="10"/>
      <c r="DO720" s="10"/>
      <c r="DP720" s="10"/>
      <c r="DQ720"/>
      <c r="DR720" s="10"/>
      <c r="DS720" s="10"/>
      <c r="DT720" s="10"/>
      <c r="DU720" s="10"/>
      <c r="DV720" s="10"/>
      <c r="DW720" s="10"/>
      <c r="DX720" s="10"/>
      <c r="DY720" s="10"/>
      <c r="DZ720" s="10"/>
      <c r="EA720" s="10"/>
    </row>
    <row r="721" spans="1:131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DE721" s="10"/>
      <c r="DF721" s="10"/>
      <c r="DG721" s="10"/>
      <c r="DH721" s="10"/>
      <c r="DI721" s="10"/>
      <c r="DJ721" s="10"/>
      <c r="DK721" s="10"/>
      <c r="DL721" s="10"/>
      <c r="DM721" s="10"/>
      <c r="DN721" s="10"/>
      <c r="DO721" s="10"/>
      <c r="DP721" s="10"/>
      <c r="DQ721"/>
      <c r="DR721" s="10"/>
      <c r="DS721" s="10"/>
      <c r="DT721" s="10"/>
      <c r="DU721" s="10"/>
      <c r="DV721" s="10"/>
      <c r="DW721" s="10"/>
      <c r="DX721" s="10"/>
      <c r="DY721" s="10"/>
      <c r="DZ721" s="10"/>
      <c r="EA721" s="10"/>
    </row>
    <row r="722" spans="1:131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DE722" s="10"/>
      <c r="DF722" s="10"/>
      <c r="DG722" s="10"/>
      <c r="DH722" s="10"/>
      <c r="DI722" s="10"/>
      <c r="DJ722" s="10"/>
      <c r="DK722" s="10"/>
      <c r="DL722" s="10"/>
      <c r="DM722" s="10"/>
      <c r="DN722" s="10"/>
      <c r="DO722" s="10"/>
      <c r="DP722" s="10"/>
      <c r="DQ722"/>
      <c r="DR722" s="10"/>
      <c r="DS722" s="10"/>
      <c r="DT722" s="10"/>
      <c r="DU722" s="10"/>
      <c r="DV722" s="10"/>
      <c r="DW722" s="10"/>
      <c r="DX722" s="10"/>
      <c r="DY722" s="10"/>
      <c r="DZ722" s="10"/>
      <c r="EA722" s="10"/>
    </row>
    <row r="723" spans="1:131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DE723" s="10"/>
      <c r="DF723" s="10"/>
      <c r="DG723" s="10"/>
      <c r="DH723" s="10"/>
      <c r="DI723" s="10"/>
      <c r="DJ723" s="10"/>
      <c r="DK723" s="10"/>
      <c r="DL723" s="10"/>
      <c r="DM723" s="10"/>
      <c r="DN723" s="10"/>
      <c r="DO723" s="10"/>
      <c r="DP723" s="10"/>
      <c r="DQ723"/>
      <c r="DR723" s="10"/>
      <c r="DS723" s="10"/>
      <c r="DT723" s="10"/>
      <c r="DU723" s="10"/>
      <c r="DV723" s="10"/>
      <c r="DW723" s="10"/>
      <c r="DX723" s="10"/>
      <c r="DY723" s="10"/>
      <c r="DZ723" s="10"/>
      <c r="EA723" s="10"/>
    </row>
    <row r="724" spans="1:131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DE724" s="10"/>
      <c r="DF724" s="10"/>
      <c r="DG724" s="10"/>
      <c r="DH724" s="10"/>
      <c r="DI724" s="10"/>
      <c r="DJ724" s="10"/>
      <c r="DK724" s="10"/>
      <c r="DL724" s="10"/>
      <c r="DM724" s="10"/>
      <c r="DN724" s="10"/>
      <c r="DO724" s="10"/>
      <c r="DP724" s="10"/>
      <c r="DQ724"/>
      <c r="DR724" s="10"/>
      <c r="DS724" s="10"/>
      <c r="DT724" s="10"/>
      <c r="DU724" s="10"/>
      <c r="DV724" s="10"/>
      <c r="DW724" s="10"/>
      <c r="DX724" s="10"/>
      <c r="DY724" s="10"/>
      <c r="DZ724" s="10"/>
      <c r="EA724" s="10"/>
    </row>
    <row r="725" spans="1:131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DE725" s="10"/>
      <c r="DF725" s="10"/>
      <c r="DG725" s="10"/>
      <c r="DH725" s="10"/>
      <c r="DI725" s="10"/>
      <c r="DJ725" s="10"/>
      <c r="DK725" s="10"/>
      <c r="DL725" s="10"/>
      <c r="DM725" s="10"/>
      <c r="DN725" s="10"/>
      <c r="DO725" s="10"/>
      <c r="DP725" s="10"/>
      <c r="DQ725"/>
      <c r="DR725" s="10"/>
      <c r="DS725" s="10"/>
      <c r="DT725" s="10"/>
      <c r="DU725" s="10"/>
      <c r="DV725" s="10"/>
      <c r="DW725" s="10"/>
      <c r="DX725" s="10"/>
      <c r="DY725" s="10"/>
      <c r="DZ725" s="10"/>
      <c r="EA725" s="10"/>
    </row>
    <row r="726" spans="1:131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DE726" s="10"/>
      <c r="DF726" s="10"/>
      <c r="DG726" s="10"/>
      <c r="DH726" s="10"/>
      <c r="DI726" s="10"/>
      <c r="DJ726" s="10"/>
      <c r="DK726" s="10"/>
      <c r="DL726" s="10"/>
      <c r="DM726" s="10"/>
      <c r="DN726" s="10"/>
      <c r="DO726" s="10"/>
      <c r="DP726" s="10"/>
      <c r="DQ726"/>
      <c r="DR726" s="10"/>
      <c r="DS726" s="10"/>
      <c r="DT726" s="10"/>
      <c r="DU726" s="10"/>
      <c r="DV726" s="10"/>
      <c r="DW726" s="10"/>
      <c r="DX726" s="10"/>
      <c r="DY726" s="10"/>
      <c r="DZ726" s="10"/>
      <c r="EA726" s="10"/>
    </row>
    <row r="727" spans="1:131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DE727" s="10"/>
      <c r="DF727" s="10"/>
      <c r="DG727" s="10"/>
      <c r="DH727" s="10"/>
      <c r="DI727" s="10"/>
      <c r="DJ727" s="10"/>
      <c r="DK727" s="10"/>
      <c r="DL727" s="10"/>
      <c r="DM727" s="10"/>
      <c r="DN727" s="10"/>
      <c r="DO727" s="10"/>
      <c r="DP727" s="10"/>
      <c r="DQ727"/>
      <c r="DR727" s="10"/>
      <c r="DS727" s="10"/>
      <c r="DT727" s="10"/>
      <c r="DU727" s="10"/>
      <c r="DV727" s="10"/>
      <c r="DW727" s="10"/>
      <c r="DX727" s="10"/>
      <c r="DY727" s="10"/>
      <c r="DZ727" s="10"/>
      <c r="EA727" s="10"/>
    </row>
    <row r="728" spans="1:131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DE728" s="10"/>
      <c r="DF728" s="10"/>
      <c r="DG728" s="10"/>
      <c r="DH728" s="10"/>
      <c r="DI728" s="10"/>
      <c r="DJ728" s="10"/>
      <c r="DK728" s="10"/>
      <c r="DL728" s="10"/>
      <c r="DM728" s="10"/>
      <c r="DN728" s="10"/>
      <c r="DO728" s="10"/>
      <c r="DP728" s="10"/>
      <c r="DQ728"/>
      <c r="DR728" s="10"/>
      <c r="DS728" s="10"/>
      <c r="DT728" s="10"/>
      <c r="DU728" s="10"/>
      <c r="DV728" s="10"/>
      <c r="DW728" s="10"/>
      <c r="DX728" s="10"/>
      <c r="DY728" s="10"/>
      <c r="DZ728" s="10"/>
      <c r="EA728" s="10"/>
    </row>
    <row r="729" spans="1:131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DE729" s="10"/>
      <c r="DF729" s="10"/>
      <c r="DG729" s="10"/>
      <c r="DH729" s="10"/>
      <c r="DI729" s="10"/>
      <c r="DJ729" s="10"/>
      <c r="DK729" s="10"/>
      <c r="DL729" s="10"/>
      <c r="DM729" s="10"/>
      <c r="DN729" s="10"/>
      <c r="DO729" s="10"/>
      <c r="DP729" s="10"/>
      <c r="DQ729"/>
      <c r="DR729" s="10"/>
      <c r="DS729" s="10"/>
      <c r="DT729" s="10"/>
      <c r="DU729" s="10"/>
      <c r="DV729" s="10"/>
      <c r="DW729" s="10"/>
      <c r="DX729" s="10"/>
      <c r="DY729" s="10"/>
      <c r="DZ729" s="10"/>
      <c r="EA729" s="10"/>
    </row>
    <row r="730" spans="1:131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DE730" s="10"/>
      <c r="DF730" s="10"/>
      <c r="DG730" s="10"/>
      <c r="DH730" s="10"/>
      <c r="DI730" s="10"/>
      <c r="DJ730" s="10"/>
      <c r="DK730" s="10"/>
      <c r="DL730" s="10"/>
      <c r="DM730" s="10"/>
      <c r="DN730" s="10"/>
      <c r="DO730" s="10"/>
      <c r="DP730" s="10"/>
      <c r="DQ730"/>
      <c r="DR730" s="10"/>
      <c r="DS730" s="10"/>
      <c r="DT730" s="10"/>
      <c r="DU730" s="10"/>
      <c r="DV730" s="10"/>
      <c r="DW730" s="10"/>
      <c r="DX730" s="10"/>
      <c r="DY730" s="10"/>
      <c r="DZ730" s="10"/>
      <c r="EA730" s="10"/>
    </row>
    <row r="731" spans="1:131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DE731" s="10"/>
      <c r="DF731" s="10"/>
      <c r="DG731" s="10"/>
      <c r="DH731" s="10"/>
      <c r="DI731" s="10"/>
      <c r="DJ731" s="10"/>
      <c r="DK731" s="10"/>
      <c r="DL731" s="10"/>
      <c r="DM731" s="10"/>
      <c r="DN731" s="10"/>
      <c r="DO731" s="10"/>
      <c r="DP731" s="10"/>
      <c r="DQ731"/>
      <c r="DR731" s="10"/>
      <c r="DS731" s="10"/>
      <c r="DT731" s="10"/>
      <c r="DU731" s="10"/>
      <c r="DV731" s="10"/>
      <c r="DW731" s="10"/>
      <c r="DX731" s="10"/>
      <c r="DY731" s="10"/>
      <c r="DZ731" s="10"/>
      <c r="EA731" s="10"/>
    </row>
    <row r="732" spans="1:131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DE732" s="10"/>
      <c r="DF732" s="10"/>
      <c r="DG732" s="10"/>
      <c r="DH732" s="10"/>
      <c r="DI732" s="10"/>
      <c r="DJ732" s="10"/>
      <c r="DK732" s="10"/>
      <c r="DL732" s="10"/>
      <c r="DM732" s="10"/>
      <c r="DN732" s="10"/>
      <c r="DO732" s="10"/>
      <c r="DP732" s="10"/>
      <c r="DQ732"/>
      <c r="DR732" s="10"/>
      <c r="DS732" s="10"/>
      <c r="DT732" s="10"/>
      <c r="DU732" s="10"/>
      <c r="DV732" s="10"/>
      <c r="DW732" s="10"/>
      <c r="DX732" s="10"/>
      <c r="DY732" s="10"/>
      <c r="DZ732" s="10"/>
      <c r="EA732" s="10"/>
    </row>
    <row r="733" spans="1:131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DE733" s="10"/>
      <c r="DF733" s="10"/>
      <c r="DG733" s="10"/>
      <c r="DH733" s="10"/>
      <c r="DI733" s="10"/>
      <c r="DJ733" s="10"/>
      <c r="DK733" s="10"/>
      <c r="DL733" s="10"/>
      <c r="DM733" s="10"/>
      <c r="DN733" s="10"/>
      <c r="DO733" s="10"/>
      <c r="DP733" s="10"/>
      <c r="DQ733"/>
      <c r="DR733" s="10"/>
      <c r="DS733" s="10"/>
      <c r="DT733" s="10"/>
      <c r="DU733" s="10"/>
      <c r="DV733" s="10"/>
      <c r="DW733" s="10"/>
      <c r="DX733" s="10"/>
      <c r="DY733" s="10"/>
      <c r="DZ733" s="10"/>
      <c r="EA733" s="10"/>
    </row>
    <row r="734" spans="1:131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DE734" s="10"/>
      <c r="DF734" s="10"/>
      <c r="DG734" s="10"/>
      <c r="DH734" s="10"/>
      <c r="DI734" s="10"/>
      <c r="DJ734" s="10"/>
      <c r="DK734" s="10"/>
      <c r="DL734" s="10"/>
      <c r="DM734" s="10"/>
      <c r="DN734" s="10"/>
      <c r="DO734" s="10"/>
      <c r="DP734" s="10"/>
      <c r="DQ734"/>
      <c r="DR734" s="10"/>
      <c r="DS734" s="10"/>
      <c r="DT734" s="10"/>
      <c r="DU734" s="10"/>
      <c r="DV734" s="10"/>
      <c r="DW734" s="10"/>
      <c r="DX734" s="10"/>
      <c r="DY734" s="10"/>
      <c r="DZ734" s="10"/>
      <c r="EA734" s="10"/>
    </row>
    <row r="735" spans="1:131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DE735" s="10"/>
      <c r="DF735" s="10"/>
      <c r="DG735" s="10"/>
      <c r="DH735" s="10"/>
      <c r="DI735" s="10"/>
      <c r="DJ735" s="10"/>
      <c r="DK735" s="10"/>
      <c r="DL735" s="10"/>
      <c r="DM735" s="10"/>
      <c r="DN735" s="10"/>
      <c r="DO735" s="10"/>
      <c r="DP735" s="10"/>
      <c r="DQ735"/>
      <c r="DR735" s="10"/>
      <c r="DS735" s="10"/>
      <c r="DT735" s="10"/>
      <c r="DU735" s="10"/>
      <c r="DV735" s="10"/>
      <c r="DW735" s="10"/>
      <c r="DX735" s="10"/>
      <c r="DY735" s="10"/>
      <c r="DZ735" s="10"/>
      <c r="EA735" s="10"/>
    </row>
    <row r="736" spans="1:131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DE736" s="10"/>
      <c r="DF736" s="10"/>
      <c r="DG736" s="10"/>
      <c r="DH736" s="10"/>
      <c r="DI736" s="10"/>
      <c r="DJ736" s="10"/>
      <c r="DK736" s="10"/>
      <c r="DL736" s="10"/>
      <c r="DM736" s="10"/>
      <c r="DN736" s="10"/>
      <c r="DO736" s="10"/>
      <c r="DP736" s="10"/>
      <c r="DQ736"/>
      <c r="DR736" s="10"/>
      <c r="DS736" s="10"/>
      <c r="DT736" s="10"/>
      <c r="DU736" s="10"/>
      <c r="DV736" s="10"/>
      <c r="DW736" s="10"/>
      <c r="DX736" s="10"/>
      <c r="DY736" s="10"/>
      <c r="DZ736" s="10"/>
      <c r="EA736" s="10"/>
    </row>
    <row r="737" spans="1:131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DE737" s="10"/>
      <c r="DF737" s="10"/>
      <c r="DG737" s="10"/>
      <c r="DH737" s="10"/>
      <c r="DI737" s="10"/>
      <c r="DJ737" s="10"/>
      <c r="DK737" s="10"/>
      <c r="DL737" s="10"/>
      <c r="DM737" s="10"/>
      <c r="DN737" s="10"/>
      <c r="DO737" s="10"/>
      <c r="DP737" s="10"/>
      <c r="DQ737"/>
      <c r="DR737" s="10"/>
      <c r="DS737" s="10"/>
      <c r="DT737" s="10"/>
      <c r="DU737" s="10"/>
      <c r="DV737" s="10"/>
      <c r="DW737" s="10"/>
      <c r="DX737" s="10"/>
      <c r="DY737" s="10"/>
      <c r="DZ737" s="10"/>
      <c r="EA737" s="10"/>
    </row>
    <row r="738" spans="1:131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DE738" s="10"/>
      <c r="DF738" s="10"/>
      <c r="DG738" s="10"/>
      <c r="DH738" s="10"/>
      <c r="DI738" s="10"/>
      <c r="DJ738" s="10"/>
      <c r="DK738" s="10"/>
      <c r="DL738" s="10"/>
      <c r="DM738" s="10"/>
      <c r="DN738" s="10"/>
      <c r="DO738" s="10"/>
      <c r="DP738" s="10"/>
      <c r="DQ738"/>
      <c r="DR738" s="10"/>
      <c r="DS738" s="10"/>
      <c r="DT738" s="10"/>
      <c r="DU738" s="10"/>
      <c r="DV738" s="10"/>
      <c r="DW738" s="10"/>
      <c r="DX738" s="10"/>
      <c r="DY738" s="10"/>
      <c r="DZ738" s="10"/>
      <c r="EA738" s="10"/>
    </row>
    <row r="739" spans="1:131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DE739" s="10"/>
      <c r="DF739" s="10"/>
      <c r="DG739" s="10"/>
      <c r="DH739" s="10"/>
      <c r="DI739" s="10"/>
      <c r="DJ739" s="10"/>
      <c r="DK739" s="10"/>
      <c r="DL739" s="10"/>
      <c r="DM739" s="10"/>
      <c r="DN739" s="10"/>
      <c r="DO739" s="10"/>
      <c r="DP739" s="10"/>
      <c r="DQ739"/>
      <c r="DR739" s="10"/>
      <c r="DS739" s="10"/>
      <c r="DT739" s="10"/>
      <c r="DU739" s="10"/>
      <c r="DV739" s="10"/>
      <c r="DW739" s="10"/>
      <c r="DX739" s="10"/>
      <c r="DY739" s="10"/>
      <c r="DZ739" s="10"/>
      <c r="EA739" s="10"/>
    </row>
    <row r="740" spans="1:131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DE740" s="10"/>
      <c r="DF740" s="10"/>
      <c r="DG740" s="10"/>
      <c r="DH740" s="10"/>
      <c r="DI740" s="10"/>
      <c r="DJ740" s="10"/>
      <c r="DK740" s="10"/>
      <c r="DL740" s="10"/>
      <c r="DM740" s="10"/>
      <c r="DN740" s="10"/>
      <c r="DO740" s="10"/>
      <c r="DP740" s="10"/>
      <c r="DQ740"/>
      <c r="DR740" s="10"/>
      <c r="DS740" s="10"/>
      <c r="DT740" s="10"/>
      <c r="DU740" s="10"/>
      <c r="DV740" s="10"/>
      <c r="DW740" s="10"/>
      <c r="DX740" s="10"/>
      <c r="DY740" s="10"/>
      <c r="DZ740" s="10"/>
      <c r="EA740" s="10"/>
    </row>
    <row r="741" spans="1:131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DE741" s="10"/>
      <c r="DF741" s="10"/>
      <c r="DG741" s="10"/>
      <c r="DH741" s="10"/>
      <c r="DI741" s="10"/>
      <c r="DJ741" s="10"/>
      <c r="DK741" s="10"/>
      <c r="DL741" s="10"/>
      <c r="DM741" s="10"/>
      <c r="DN741" s="10"/>
      <c r="DO741" s="10"/>
      <c r="DP741" s="10"/>
      <c r="DQ741"/>
      <c r="DR741" s="10"/>
      <c r="DS741" s="10"/>
      <c r="DT741" s="10"/>
      <c r="DU741" s="10"/>
      <c r="DV741" s="10"/>
      <c r="DW741" s="10"/>
      <c r="DX741" s="10"/>
      <c r="DY741" s="10"/>
      <c r="DZ741" s="10"/>
      <c r="EA741" s="10"/>
    </row>
    <row r="742" spans="1:131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DE742" s="10"/>
      <c r="DF742" s="10"/>
      <c r="DG742" s="10"/>
      <c r="DH742" s="10"/>
      <c r="DI742" s="10"/>
      <c r="DJ742" s="10"/>
      <c r="DK742" s="10"/>
      <c r="DL742" s="10"/>
      <c r="DM742" s="10"/>
      <c r="DN742" s="10"/>
      <c r="DO742" s="10"/>
      <c r="DP742" s="10"/>
      <c r="DQ742"/>
      <c r="DR742" s="10"/>
      <c r="DS742" s="10"/>
      <c r="DT742" s="10"/>
      <c r="DU742" s="10"/>
      <c r="DV742" s="10"/>
      <c r="DW742" s="10"/>
      <c r="DX742" s="10"/>
      <c r="DY742" s="10"/>
      <c r="DZ742" s="10"/>
      <c r="EA742" s="10"/>
    </row>
    <row r="743" spans="1:131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DE743" s="10"/>
      <c r="DF743" s="10"/>
      <c r="DG743" s="10"/>
      <c r="DH743" s="10"/>
      <c r="DI743" s="10"/>
      <c r="DJ743" s="10"/>
      <c r="DK743" s="10"/>
      <c r="DL743" s="10"/>
      <c r="DM743" s="10"/>
      <c r="DN743" s="10"/>
      <c r="DO743" s="10"/>
      <c r="DP743" s="10"/>
      <c r="DQ743"/>
      <c r="DR743" s="10"/>
      <c r="DS743" s="10"/>
      <c r="DT743" s="10"/>
      <c r="DU743" s="10"/>
      <c r="DV743" s="10"/>
      <c r="DW743" s="10"/>
      <c r="DX743" s="10"/>
      <c r="DY743" s="10"/>
      <c r="DZ743" s="10"/>
      <c r="EA743" s="10"/>
    </row>
    <row r="744" spans="1:131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DE744" s="10"/>
      <c r="DF744" s="10"/>
      <c r="DG744" s="10"/>
      <c r="DH744" s="10"/>
      <c r="DI744" s="10"/>
      <c r="DJ744" s="10"/>
      <c r="DK744" s="10"/>
      <c r="DL744" s="10"/>
      <c r="DM744" s="10"/>
      <c r="DN744" s="10"/>
      <c r="DO744" s="10"/>
      <c r="DP744" s="10"/>
      <c r="DQ744"/>
      <c r="DR744" s="10"/>
      <c r="DS744" s="10"/>
      <c r="DT744" s="10"/>
      <c r="DU744" s="10"/>
      <c r="DV744" s="10"/>
      <c r="DW744" s="10"/>
      <c r="DX744" s="10"/>
      <c r="DY744" s="10"/>
      <c r="DZ744" s="10"/>
      <c r="EA744" s="10"/>
    </row>
    <row r="745" spans="1:131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DE745" s="10"/>
      <c r="DF745" s="10"/>
      <c r="DG745" s="10"/>
      <c r="DH745" s="10"/>
      <c r="DI745" s="10"/>
      <c r="DJ745" s="10"/>
      <c r="DK745" s="10"/>
      <c r="DL745" s="10"/>
      <c r="DM745" s="10"/>
      <c r="DN745" s="10"/>
      <c r="DO745" s="10"/>
      <c r="DP745" s="10"/>
      <c r="DQ745"/>
      <c r="DR745" s="10"/>
      <c r="DS745" s="10"/>
      <c r="DT745" s="10"/>
      <c r="DU745" s="10"/>
      <c r="DV745" s="10"/>
      <c r="DW745" s="10"/>
      <c r="DX745" s="10"/>
      <c r="DY745" s="10"/>
      <c r="DZ745" s="10"/>
      <c r="EA745" s="10"/>
    </row>
    <row r="746" spans="1:131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DE746" s="10"/>
      <c r="DF746" s="10"/>
      <c r="DG746" s="10"/>
      <c r="DH746" s="10"/>
      <c r="DI746" s="10"/>
      <c r="DJ746" s="10"/>
      <c r="DK746" s="10"/>
      <c r="DL746" s="10"/>
      <c r="DM746" s="10"/>
      <c r="DN746" s="10"/>
      <c r="DO746" s="10"/>
      <c r="DP746" s="10"/>
      <c r="DQ746"/>
      <c r="DR746" s="10"/>
      <c r="DS746" s="10"/>
      <c r="DT746" s="10"/>
      <c r="DU746" s="10"/>
      <c r="DV746" s="10"/>
      <c r="DW746" s="10"/>
      <c r="DX746" s="10"/>
      <c r="DY746" s="10"/>
      <c r="DZ746" s="10"/>
      <c r="EA746" s="10"/>
    </row>
    <row r="747" spans="1:131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DE747" s="10"/>
      <c r="DF747" s="10"/>
      <c r="DG747" s="10"/>
      <c r="DH747" s="10"/>
      <c r="DI747" s="10"/>
      <c r="DJ747" s="10"/>
      <c r="DK747" s="10"/>
      <c r="DL747" s="10"/>
      <c r="DM747" s="10"/>
      <c r="DN747" s="10"/>
      <c r="DO747" s="10"/>
      <c r="DP747" s="10"/>
      <c r="DQ747"/>
      <c r="DR747" s="10"/>
      <c r="DS747" s="10"/>
      <c r="DT747" s="10"/>
      <c r="DU747" s="10"/>
      <c r="DV747" s="10"/>
      <c r="DW747" s="10"/>
      <c r="DX747" s="10"/>
      <c r="DY747" s="10"/>
      <c r="DZ747" s="10"/>
      <c r="EA747" s="10"/>
    </row>
    <row r="748" spans="1:131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DE748" s="10"/>
      <c r="DF748" s="10"/>
      <c r="DG748" s="10"/>
      <c r="DH748" s="10"/>
      <c r="DI748" s="10"/>
      <c r="DJ748" s="10"/>
      <c r="DK748" s="10"/>
      <c r="DL748" s="10"/>
      <c r="DM748" s="10"/>
      <c r="DN748" s="10"/>
      <c r="DO748" s="10"/>
      <c r="DP748" s="10"/>
      <c r="DQ748"/>
      <c r="DR748" s="10"/>
      <c r="DS748" s="10"/>
      <c r="DT748" s="10"/>
      <c r="DU748" s="10"/>
      <c r="DV748" s="10"/>
      <c r="DW748" s="10"/>
      <c r="DX748" s="10"/>
      <c r="DY748" s="10"/>
      <c r="DZ748" s="10"/>
      <c r="EA748" s="10"/>
    </row>
    <row r="749" spans="1:131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DE749" s="10"/>
      <c r="DF749" s="10"/>
      <c r="DG749" s="10"/>
      <c r="DH749" s="10"/>
      <c r="DI749" s="10"/>
      <c r="DJ749" s="10"/>
      <c r="DK749" s="10"/>
      <c r="DL749" s="10"/>
      <c r="DM749" s="10"/>
      <c r="DN749" s="10"/>
      <c r="DO749" s="10"/>
      <c r="DP749" s="10"/>
      <c r="DQ749"/>
      <c r="DR749" s="10"/>
      <c r="DS749" s="10"/>
      <c r="DT749" s="10"/>
      <c r="DU749" s="10"/>
      <c r="DV749" s="10"/>
      <c r="DW749" s="10"/>
      <c r="DX749" s="10"/>
      <c r="DY749" s="10"/>
      <c r="DZ749" s="10"/>
      <c r="EA749" s="10"/>
    </row>
    <row r="750" spans="1:131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DE750" s="10"/>
      <c r="DF750" s="10"/>
      <c r="DG750" s="10"/>
      <c r="DH750" s="10"/>
      <c r="DI750" s="10"/>
      <c r="DJ750" s="10"/>
      <c r="DK750" s="10"/>
      <c r="DL750" s="10"/>
      <c r="DM750" s="10"/>
      <c r="DN750" s="10"/>
      <c r="DO750" s="10"/>
      <c r="DP750" s="10"/>
      <c r="DQ750"/>
      <c r="DR750" s="10"/>
      <c r="DS750" s="10"/>
      <c r="DT750" s="10"/>
      <c r="DU750" s="10"/>
      <c r="DV750" s="10"/>
      <c r="DW750" s="10"/>
      <c r="DX750" s="10"/>
      <c r="DY750" s="10"/>
      <c r="DZ750" s="10"/>
      <c r="EA750" s="10"/>
    </row>
    <row r="751" spans="1:131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DE751" s="10"/>
      <c r="DF751" s="10"/>
      <c r="DG751" s="10"/>
      <c r="DH751" s="10"/>
      <c r="DI751" s="10"/>
      <c r="DJ751" s="10"/>
      <c r="DK751" s="10"/>
      <c r="DL751" s="10"/>
      <c r="DM751" s="10"/>
      <c r="DN751" s="10"/>
      <c r="DO751" s="10"/>
      <c r="DP751" s="10"/>
      <c r="DQ751"/>
      <c r="DR751" s="10"/>
      <c r="DS751" s="10"/>
      <c r="DT751" s="10"/>
      <c r="DU751" s="10"/>
      <c r="DV751" s="10"/>
      <c r="DW751" s="10"/>
      <c r="DX751" s="10"/>
      <c r="DY751" s="10"/>
      <c r="DZ751" s="10"/>
      <c r="EA751" s="10"/>
    </row>
    <row r="752" spans="1:131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DE752" s="10"/>
      <c r="DF752" s="10"/>
      <c r="DG752" s="10"/>
      <c r="DH752" s="10"/>
      <c r="DI752" s="10"/>
      <c r="DJ752" s="10"/>
      <c r="DK752" s="10"/>
      <c r="DL752" s="10"/>
      <c r="DM752" s="10"/>
      <c r="DN752" s="10"/>
      <c r="DO752" s="10"/>
      <c r="DP752" s="10"/>
      <c r="DQ752"/>
      <c r="DR752" s="10"/>
      <c r="DS752" s="10"/>
      <c r="DT752" s="10"/>
      <c r="DU752" s="10"/>
      <c r="DV752" s="10"/>
      <c r="DW752" s="10"/>
      <c r="DX752" s="10"/>
      <c r="DY752" s="10"/>
      <c r="DZ752" s="10"/>
      <c r="EA752" s="10"/>
    </row>
    <row r="753" spans="1:131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DE753" s="10"/>
      <c r="DF753" s="10"/>
      <c r="DG753" s="10"/>
      <c r="DH753" s="10"/>
      <c r="DI753" s="10"/>
      <c r="DJ753" s="10"/>
      <c r="DK753" s="10"/>
      <c r="DL753" s="10"/>
      <c r="DM753" s="10"/>
      <c r="DN753" s="10"/>
      <c r="DO753" s="10"/>
      <c r="DP753" s="10"/>
      <c r="DQ753"/>
      <c r="DR753" s="10"/>
      <c r="DS753" s="10"/>
      <c r="DT753" s="10"/>
      <c r="DU753" s="10"/>
      <c r="DV753" s="10"/>
      <c r="DW753" s="10"/>
      <c r="DX753" s="10"/>
      <c r="DY753" s="10"/>
      <c r="DZ753" s="10"/>
      <c r="EA753" s="10"/>
    </row>
    <row r="754" spans="1:131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DE754" s="10"/>
      <c r="DF754" s="10"/>
      <c r="DG754" s="10"/>
      <c r="DH754" s="10"/>
      <c r="DI754" s="10"/>
      <c r="DJ754" s="10"/>
      <c r="DK754" s="10"/>
      <c r="DL754" s="10"/>
      <c r="DM754" s="10"/>
      <c r="DN754" s="10"/>
      <c r="DO754" s="10"/>
      <c r="DP754" s="10"/>
      <c r="DQ754"/>
      <c r="DR754" s="10"/>
      <c r="DS754" s="10"/>
      <c r="DT754" s="10"/>
      <c r="DU754" s="10"/>
      <c r="DV754" s="10"/>
      <c r="DW754" s="10"/>
      <c r="DX754" s="10"/>
      <c r="DY754" s="10"/>
      <c r="DZ754" s="10"/>
      <c r="EA754" s="10"/>
    </row>
    <row r="755" spans="1:131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DE755" s="10"/>
      <c r="DF755" s="10"/>
      <c r="DG755" s="10"/>
      <c r="DH755" s="10"/>
      <c r="DI755" s="10"/>
      <c r="DJ755" s="10"/>
      <c r="DK755" s="10"/>
      <c r="DL755" s="10"/>
      <c r="DM755" s="10"/>
      <c r="DN755" s="10"/>
      <c r="DO755" s="10"/>
      <c r="DP755" s="10"/>
      <c r="DQ755"/>
      <c r="DR755" s="10"/>
      <c r="DS755" s="10"/>
      <c r="DT755" s="10"/>
      <c r="DU755" s="10"/>
      <c r="DV755" s="10"/>
      <c r="DW755" s="10"/>
      <c r="DX755" s="10"/>
      <c r="DY755" s="10"/>
      <c r="DZ755" s="10"/>
      <c r="EA755" s="10"/>
    </row>
    <row r="756" spans="1:131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DE756" s="10"/>
      <c r="DF756" s="10"/>
      <c r="DG756" s="10"/>
      <c r="DH756" s="10"/>
      <c r="DI756" s="10"/>
      <c r="DJ756" s="10"/>
      <c r="DK756" s="10"/>
      <c r="DL756" s="10"/>
      <c r="DM756" s="10"/>
      <c r="DN756" s="10"/>
      <c r="DO756" s="10"/>
      <c r="DP756" s="10"/>
      <c r="DQ756"/>
      <c r="DR756" s="10"/>
      <c r="DS756" s="10"/>
      <c r="DT756" s="10"/>
      <c r="DU756" s="10"/>
      <c r="DV756" s="10"/>
      <c r="DW756" s="10"/>
      <c r="DX756" s="10"/>
      <c r="DY756" s="10"/>
      <c r="DZ756" s="10"/>
      <c r="EA756" s="10"/>
    </row>
    <row r="757" spans="1:131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DE757" s="10"/>
      <c r="DF757" s="10"/>
      <c r="DG757" s="10"/>
      <c r="DH757" s="10"/>
      <c r="DI757" s="10"/>
      <c r="DJ757" s="10"/>
      <c r="DK757" s="10"/>
      <c r="DL757" s="10"/>
      <c r="DM757" s="10"/>
      <c r="DN757" s="10"/>
      <c r="DO757" s="10"/>
      <c r="DP757" s="10"/>
      <c r="DQ757"/>
      <c r="DR757" s="10"/>
      <c r="DS757" s="10"/>
      <c r="DT757" s="10"/>
      <c r="DU757" s="10"/>
      <c r="DV757" s="10"/>
      <c r="DW757" s="10"/>
      <c r="DX757" s="10"/>
      <c r="DY757" s="10"/>
      <c r="DZ757" s="10"/>
      <c r="EA757" s="10"/>
    </row>
    <row r="758" spans="1:131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DE758" s="10"/>
      <c r="DF758" s="10"/>
      <c r="DG758" s="10"/>
      <c r="DH758" s="10"/>
      <c r="DI758" s="10"/>
      <c r="DJ758" s="10"/>
      <c r="DK758" s="10"/>
      <c r="DL758" s="10"/>
      <c r="DM758" s="10"/>
      <c r="DN758" s="10"/>
      <c r="DO758" s="10"/>
      <c r="DP758" s="10"/>
      <c r="DQ758"/>
      <c r="DR758" s="10"/>
      <c r="DS758" s="10"/>
      <c r="DT758" s="10"/>
      <c r="DU758" s="10"/>
      <c r="DV758" s="10"/>
      <c r="DW758" s="10"/>
      <c r="DX758" s="10"/>
      <c r="DY758" s="10"/>
      <c r="DZ758" s="10"/>
      <c r="EA758" s="10"/>
    </row>
    <row r="759" spans="1:131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DE759" s="10"/>
      <c r="DF759" s="10"/>
      <c r="DG759" s="10"/>
      <c r="DH759" s="10"/>
      <c r="DI759" s="10"/>
      <c r="DJ759" s="10"/>
      <c r="DK759" s="10"/>
      <c r="DL759" s="10"/>
      <c r="DM759" s="10"/>
      <c r="DN759" s="10"/>
      <c r="DO759" s="10"/>
      <c r="DP759" s="10"/>
      <c r="DQ759"/>
      <c r="DR759" s="10"/>
      <c r="DS759" s="10"/>
      <c r="DT759" s="10"/>
      <c r="DU759" s="10"/>
      <c r="DV759" s="10"/>
      <c r="DW759" s="10"/>
      <c r="DX759" s="10"/>
      <c r="DY759" s="10"/>
      <c r="DZ759" s="10"/>
      <c r="EA759" s="10"/>
    </row>
    <row r="760" spans="1:131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DE760" s="10"/>
      <c r="DF760" s="10"/>
      <c r="DG760" s="10"/>
      <c r="DH760" s="10"/>
      <c r="DI760" s="10"/>
      <c r="DJ760" s="10"/>
      <c r="DK760" s="10"/>
      <c r="DL760" s="10"/>
      <c r="DM760" s="10"/>
      <c r="DN760" s="10"/>
      <c r="DO760" s="10"/>
      <c r="DP760" s="10"/>
      <c r="DQ760"/>
      <c r="DR760" s="10"/>
      <c r="DS760" s="10"/>
      <c r="DT760" s="10"/>
      <c r="DU760" s="10"/>
      <c r="DV760" s="10"/>
      <c r="DW760" s="10"/>
      <c r="DX760" s="10"/>
      <c r="DY760" s="10"/>
      <c r="DZ760" s="10"/>
      <c r="EA760" s="10"/>
    </row>
    <row r="761" spans="1:131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DE761" s="10"/>
      <c r="DF761" s="10"/>
      <c r="DG761" s="10"/>
      <c r="DH761" s="10"/>
      <c r="DI761" s="10"/>
      <c r="DJ761" s="10"/>
      <c r="DK761" s="10"/>
      <c r="DL761" s="10"/>
      <c r="DM761" s="10"/>
      <c r="DN761" s="10"/>
      <c r="DO761" s="10"/>
      <c r="DP761" s="10"/>
      <c r="DQ761"/>
      <c r="DR761" s="10"/>
      <c r="DS761" s="10"/>
      <c r="DT761" s="10"/>
      <c r="DU761" s="10"/>
      <c r="DV761" s="10"/>
      <c r="DW761" s="10"/>
      <c r="DX761" s="10"/>
      <c r="DY761" s="10"/>
      <c r="DZ761" s="10"/>
      <c r="EA761" s="10"/>
    </row>
    <row r="762" spans="1:131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DE762" s="10"/>
      <c r="DF762" s="10"/>
      <c r="DG762" s="10"/>
      <c r="DH762" s="10"/>
      <c r="DI762" s="10"/>
      <c r="DJ762" s="10"/>
      <c r="DK762" s="10"/>
      <c r="DL762" s="10"/>
      <c r="DM762" s="10"/>
      <c r="DN762" s="10"/>
      <c r="DO762" s="10"/>
      <c r="DP762" s="10"/>
      <c r="DQ762"/>
      <c r="DR762" s="10"/>
      <c r="DS762" s="10"/>
      <c r="DT762" s="10"/>
      <c r="DU762" s="10"/>
      <c r="DV762" s="10"/>
      <c r="DW762" s="10"/>
      <c r="DX762" s="10"/>
      <c r="DY762" s="10"/>
      <c r="DZ762" s="10"/>
      <c r="EA762" s="10"/>
    </row>
    <row r="763" spans="1:131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DE763" s="10"/>
      <c r="DF763" s="10"/>
      <c r="DG763" s="10"/>
      <c r="DH763" s="10"/>
      <c r="DI763" s="10"/>
      <c r="DJ763" s="10"/>
      <c r="DK763" s="10"/>
      <c r="DL763" s="10"/>
      <c r="DM763" s="10"/>
      <c r="DN763" s="10"/>
      <c r="DO763" s="10"/>
      <c r="DP763" s="10"/>
      <c r="DQ763"/>
      <c r="DR763" s="10"/>
      <c r="DS763" s="10"/>
      <c r="DT763" s="10"/>
      <c r="DU763" s="10"/>
      <c r="DV763" s="10"/>
      <c r="DW763" s="10"/>
      <c r="DX763" s="10"/>
      <c r="DY763" s="10"/>
      <c r="DZ763" s="10"/>
      <c r="EA763" s="10"/>
    </row>
    <row r="764" spans="1:131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DE764" s="10"/>
      <c r="DF764" s="10"/>
      <c r="DG764" s="10"/>
      <c r="DH764" s="10"/>
      <c r="DI764" s="10"/>
      <c r="DJ764" s="10"/>
      <c r="DK764" s="10"/>
      <c r="DL764" s="10"/>
      <c r="DM764" s="10"/>
      <c r="DN764" s="10"/>
      <c r="DO764" s="10"/>
      <c r="DP764" s="10"/>
      <c r="DQ764"/>
      <c r="DR764" s="10"/>
      <c r="DS764" s="10"/>
      <c r="DT764" s="10"/>
      <c r="DU764" s="10"/>
      <c r="DV764" s="10"/>
      <c r="DW764" s="10"/>
      <c r="DX764" s="10"/>
      <c r="DY764" s="10"/>
      <c r="DZ764" s="10"/>
      <c r="EA764" s="10"/>
    </row>
    <row r="765" spans="1:131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DE765" s="10"/>
      <c r="DF765" s="10"/>
      <c r="DG765" s="10"/>
      <c r="DH765" s="10"/>
      <c r="DI765" s="10"/>
      <c r="DJ765" s="10"/>
      <c r="DK765" s="10"/>
      <c r="DL765" s="10"/>
      <c r="DM765" s="10"/>
      <c r="DN765" s="10"/>
      <c r="DO765" s="10"/>
      <c r="DP765" s="10"/>
      <c r="DQ765"/>
      <c r="DR765" s="10"/>
      <c r="DS765" s="10"/>
      <c r="DT765" s="10"/>
      <c r="DU765" s="10"/>
      <c r="DV765" s="10"/>
      <c r="DW765" s="10"/>
      <c r="DX765" s="10"/>
      <c r="DY765" s="10"/>
      <c r="DZ765" s="10"/>
      <c r="EA765" s="10"/>
    </row>
    <row r="766" spans="1:131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DE766" s="10"/>
      <c r="DF766" s="10"/>
      <c r="DG766" s="10"/>
      <c r="DH766" s="10"/>
      <c r="DI766" s="10"/>
      <c r="DJ766" s="10"/>
      <c r="DK766" s="10"/>
      <c r="DL766" s="10"/>
      <c r="DM766" s="10"/>
      <c r="DN766" s="10"/>
      <c r="DO766" s="10"/>
      <c r="DP766" s="10"/>
      <c r="DQ766"/>
      <c r="DR766" s="10"/>
      <c r="DS766" s="10"/>
      <c r="DT766" s="10"/>
      <c r="DU766" s="10"/>
      <c r="DV766" s="10"/>
      <c r="DW766" s="10"/>
      <c r="DX766" s="10"/>
      <c r="DY766" s="10"/>
      <c r="DZ766" s="10"/>
      <c r="EA766" s="10"/>
    </row>
    <row r="767" spans="1:131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DE767" s="10"/>
      <c r="DF767" s="10"/>
      <c r="DG767" s="10"/>
      <c r="DH767" s="10"/>
      <c r="DI767" s="10"/>
      <c r="DJ767" s="10"/>
      <c r="DK767" s="10"/>
      <c r="DL767" s="10"/>
      <c r="DM767" s="10"/>
      <c r="DN767" s="10"/>
      <c r="DO767" s="10"/>
      <c r="DP767" s="10"/>
      <c r="DQ767"/>
      <c r="DR767" s="10"/>
      <c r="DS767" s="10"/>
      <c r="DT767" s="10"/>
      <c r="DU767" s="10"/>
      <c r="DV767" s="10"/>
      <c r="DW767" s="10"/>
      <c r="DX767" s="10"/>
      <c r="DY767" s="10"/>
      <c r="DZ767" s="10"/>
      <c r="EA767" s="10"/>
    </row>
    <row r="768" spans="1:131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DE768" s="10"/>
      <c r="DF768" s="10"/>
      <c r="DG768" s="10"/>
      <c r="DH768" s="10"/>
      <c r="DI768" s="10"/>
      <c r="DJ768" s="10"/>
      <c r="DK768" s="10"/>
      <c r="DL768" s="10"/>
      <c r="DM768" s="10"/>
      <c r="DN768" s="10"/>
      <c r="DO768" s="10"/>
      <c r="DP768" s="10"/>
      <c r="DQ768"/>
      <c r="DR768" s="10"/>
      <c r="DS768" s="10"/>
      <c r="DT768" s="10"/>
      <c r="DU768" s="10"/>
      <c r="DV768" s="10"/>
      <c r="DW768" s="10"/>
      <c r="DX768" s="10"/>
      <c r="DY768" s="10"/>
      <c r="DZ768" s="10"/>
      <c r="EA768" s="10"/>
    </row>
    <row r="769" spans="1:131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DE769" s="10"/>
      <c r="DF769" s="10"/>
      <c r="DG769" s="10"/>
      <c r="DH769" s="10"/>
      <c r="DI769" s="10"/>
      <c r="DJ769" s="10"/>
      <c r="DK769" s="10"/>
      <c r="DL769" s="10"/>
      <c r="DM769" s="10"/>
      <c r="DN769" s="10"/>
      <c r="DO769" s="10"/>
      <c r="DP769" s="10"/>
      <c r="DQ769"/>
      <c r="DR769" s="10"/>
      <c r="DS769" s="10"/>
      <c r="DT769" s="10"/>
      <c r="DU769" s="10"/>
      <c r="DV769" s="10"/>
      <c r="DW769" s="10"/>
      <c r="DX769" s="10"/>
      <c r="DY769" s="10"/>
      <c r="DZ769" s="10"/>
      <c r="EA769" s="10"/>
    </row>
    <row r="770" spans="1:131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DE770" s="10"/>
      <c r="DF770" s="10"/>
      <c r="DG770" s="10"/>
      <c r="DH770" s="10"/>
      <c r="DI770" s="10"/>
      <c r="DJ770" s="10"/>
      <c r="DK770" s="10"/>
      <c r="DL770" s="10"/>
      <c r="DM770" s="10"/>
      <c r="DN770" s="10"/>
      <c r="DO770" s="10"/>
      <c r="DP770" s="10"/>
      <c r="DQ770"/>
      <c r="DR770" s="10"/>
      <c r="DS770" s="10"/>
      <c r="DT770" s="10"/>
      <c r="DU770" s="10"/>
      <c r="DV770" s="10"/>
      <c r="DW770" s="10"/>
      <c r="DX770" s="10"/>
      <c r="DY770" s="10"/>
      <c r="DZ770" s="10"/>
      <c r="EA770" s="10"/>
    </row>
    <row r="771" spans="1:131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DE771" s="10"/>
      <c r="DF771" s="10"/>
      <c r="DG771" s="10"/>
      <c r="DH771" s="10"/>
      <c r="DI771" s="10"/>
      <c r="DJ771" s="10"/>
      <c r="DK771" s="10"/>
      <c r="DL771" s="10"/>
      <c r="DM771" s="10"/>
      <c r="DN771" s="10"/>
      <c r="DO771" s="10"/>
      <c r="DP771" s="10"/>
      <c r="DQ771"/>
      <c r="DR771" s="10"/>
      <c r="DS771" s="10"/>
      <c r="DT771" s="10"/>
      <c r="DU771" s="10"/>
      <c r="DV771" s="10"/>
      <c r="DW771" s="10"/>
      <c r="DX771" s="10"/>
      <c r="DY771" s="10"/>
      <c r="DZ771" s="10"/>
      <c r="EA771" s="10"/>
    </row>
    <row r="772" spans="1:131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DE772" s="10"/>
      <c r="DF772" s="10"/>
      <c r="DG772" s="10"/>
      <c r="DH772" s="10"/>
      <c r="DI772" s="10"/>
      <c r="DJ772" s="10"/>
      <c r="DK772" s="10"/>
      <c r="DL772" s="10"/>
      <c r="DM772" s="10"/>
      <c r="DN772" s="10"/>
      <c r="DO772" s="10"/>
      <c r="DP772" s="10"/>
      <c r="DQ772"/>
      <c r="DR772" s="10"/>
      <c r="DS772" s="10"/>
      <c r="DT772" s="10"/>
      <c r="DU772" s="10"/>
      <c r="DV772" s="10"/>
      <c r="DW772" s="10"/>
      <c r="DX772" s="10"/>
      <c r="DY772" s="10"/>
      <c r="DZ772" s="10"/>
      <c r="EA772" s="10"/>
    </row>
    <row r="773" spans="1:131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DE773" s="10"/>
      <c r="DF773" s="10"/>
      <c r="DG773" s="10"/>
      <c r="DH773" s="10"/>
      <c r="DI773" s="10"/>
      <c r="DJ773" s="10"/>
      <c r="DK773" s="10"/>
      <c r="DL773" s="10"/>
      <c r="DM773" s="10"/>
      <c r="DN773" s="10"/>
      <c r="DO773" s="10"/>
      <c r="DP773" s="10"/>
      <c r="DQ773"/>
      <c r="DR773" s="10"/>
      <c r="DS773" s="10"/>
      <c r="DT773" s="10"/>
      <c r="DU773" s="10"/>
      <c r="DV773" s="10"/>
      <c r="DW773" s="10"/>
      <c r="DX773" s="10"/>
      <c r="DY773" s="10"/>
      <c r="DZ773" s="10"/>
      <c r="EA773" s="10"/>
    </row>
    <row r="774" spans="1:131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DE774" s="10"/>
      <c r="DF774" s="10"/>
      <c r="DG774" s="10"/>
      <c r="DH774" s="10"/>
      <c r="DI774" s="10"/>
      <c r="DJ774" s="10"/>
      <c r="DK774" s="10"/>
      <c r="DL774" s="10"/>
      <c r="DM774" s="10"/>
      <c r="DN774" s="10"/>
      <c r="DO774" s="10"/>
      <c r="DP774" s="10"/>
      <c r="DQ774"/>
      <c r="DR774" s="10"/>
      <c r="DS774" s="10"/>
      <c r="DT774" s="10"/>
      <c r="DU774" s="10"/>
      <c r="DV774" s="10"/>
      <c r="DW774" s="10"/>
      <c r="DX774" s="10"/>
      <c r="DY774" s="10"/>
      <c r="DZ774" s="10"/>
      <c r="EA774" s="10"/>
    </row>
    <row r="775" spans="1:131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DE775" s="10"/>
      <c r="DF775" s="10"/>
      <c r="DG775" s="10"/>
      <c r="DH775" s="10"/>
      <c r="DI775" s="10"/>
      <c r="DJ775" s="10"/>
      <c r="DK775" s="10"/>
      <c r="DL775" s="10"/>
      <c r="DM775" s="10"/>
      <c r="DN775" s="10"/>
      <c r="DO775" s="10"/>
      <c r="DP775" s="10"/>
      <c r="DQ775"/>
      <c r="DR775" s="10"/>
      <c r="DS775" s="10"/>
      <c r="DT775" s="10"/>
      <c r="DU775" s="10"/>
      <c r="DV775" s="10"/>
      <c r="DW775" s="10"/>
      <c r="DX775" s="10"/>
      <c r="DY775" s="10"/>
      <c r="DZ775" s="10"/>
      <c r="EA775" s="10"/>
    </row>
    <row r="776" spans="1:131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DE776" s="10"/>
      <c r="DF776" s="10"/>
      <c r="DG776" s="10"/>
      <c r="DH776" s="10"/>
      <c r="DI776" s="10"/>
      <c r="DJ776" s="10"/>
      <c r="DK776" s="10"/>
      <c r="DL776" s="10"/>
      <c r="DM776" s="10"/>
      <c r="DN776" s="10"/>
      <c r="DO776" s="10"/>
      <c r="DP776" s="10"/>
      <c r="DQ776"/>
      <c r="DR776" s="10"/>
      <c r="DS776" s="10"/>
      <c r="DT776" s="10"/>
      <c r="DU776" s="10"/>
      <c r="DV776" s="10"/>
      <c r="DW776" s="10"/>
      <c r="DX776" s="10"/>
      <c r="DY776" s="10"/>
      <c r="DZ776" s="10"/>
      <c r="EA776" s="10"/>
    </row>
    <row r="777" spans="1:131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DE777" s="10"/>
      <c r="DF777" s="10"/>
      <c r="DG777" s="10"/>
      <c r="DH777" s="10"/>
      <c r="DI777" s="10"/>
      <c r="DJ777" s="10"/>
      <c r="DK777" s="10"/>
      <c r="DL777" s="10"/>
      <c r="DM777" s="10"/>
      <c r="DN777" s="10"/>
      <c r="DO777" s="10"/>
      <c r="DP777" s="10"/>
      <c r="DQ777"/>
      <c r="DR777" s="10"/>
      <c r="DS777" s="10"/>
      <c r="DT777" s="10"/>
      <c r="DU777" s="10"/>
      <c r="DV777" s="10"/>
      <c r="DW777" s="10"/>
      <c r="DX777" s="10"/>
      <c r="DY777" s="10"/>
      <c r="DZ777" s="10"/>
      <c r="EA777" s="10"/>
    </row>
    <row r="778" spans="55:65" ht="12.75"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</row>
    <row r="779" spans="55:65" ht="12.75"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</row>
    <row r="780" spans="55:65" ht="12.75"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</row>
    <row r="781" spans="55:65" ht="12.75"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</row>
    <row r="782" spans="55:65" ht="12.75"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</row>
    <row r="783" spans="55:65" ht="12.75"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</row>
    <row r="784" spans="55:65" ht="12.75"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</row>
    <row r="785" spans="55:65" ht="12.75"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</row>
    <row r="786" spans="55:65" ht="12.75"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</row>
    <row r="787" spans="55:65" ht="12.75"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</row>
    <row r="788" spans="55:65" ht="12.75"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</row>
    <row r="789" spans="55:65" ht="12.75"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</row>
    <row r="790" spans="55:65" ht="12.75"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</row>
    <row r="791" spans="55:65" ht="12.75"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</row>
    <row r="792" spans="55:65" ht="12.75"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</row>
    <row r="793" spans="55:65" ht="12.75"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</row>
    <row r="794" spans="55:65" ht="12.75"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</row>
    <row r="795" spans="55:65" ht="12.75"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</row>
    <row r="796" spans="55:65" ht="12.75"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</row>
    <row r="797" spans="55:65" ht="12.75"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</row>
    <row r="798" spans="55:65" ht="12.75"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</row>
    <row r="799" spans="55:65" ht="12.75"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</row>
    <row r="800" spans="55:65" ht="12.75"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</row>
    <row r="801" spans="55:65" ht="12.75"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</row>
    <row r="802" spans="55:65" ht="12.75"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</row>
    <row r="803" spans="55:65" ht="12.75"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</row>
    <row r="804" spans="55:65" ht="12.75"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</row>
    <row r="805" spans="55:65" ht="12.75"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</row>
    <row r="806" spans="55:65" ht="12.75"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</row>
    <row r="807" spans="55:65" ht="12.75"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</row>
    <row r="808" spans="55:65" ht="12.75"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</row>
    <row r="809" spans="55:65" ht="12.75"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</row>
    <row r="810" spans="55:65" ht="12.75"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</row>
    <row r="811" spans="55:65" ht="12.75"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</row>
    <row r="812" spans="55:65" ht="12.75"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</row>
    <row r="813" spans="55:65" ht="12.75"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</row>
    <row r="814" spans="55:65" ht="12.75"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</row>
    <row r="815" spans="55:65" ht="12.75"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</row>
    <row r="816" spans="55:65" ht="12.75"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</row>
    <row r="817" spans="55:65" ht="12.75"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</row>
    <row r="818" spans="55:65" ht="12.75"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</row>
    <row r="819" spans="55:65" ht="12.75"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</row>
    <row r="820" spans="55:65" ht="12.75"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</row>
    <row r="821" spans="55:65" ht="12.75"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</row>
    <row r="822" spans="55:65" ht="12.75"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</row>
    <row r="823" spans="55:65" ht="12.75"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</row>
    <row r="824" spans="55:65" ht="12.75"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</row>
    <row r="825" spans="55:65" ht="12.75"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</row>
    <row r="826" spans="55:65" ht="12.75"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</row>
    <row r="827" spans="55:65" ht="12.75"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</row>
    <row r="828" spans="55:65" ht="12.75"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</row>
    <row r="829" spans="55:65" ht="12.75"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</row>
    <row r="830" spans="55:65" ht="12.75"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</row>
    <row r="831" spans="55:65" ht="12.75"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</row>
    <row r="832" spans="55:65" ht="12.75"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</row>
    <row r="833" spans="55:65" ht="12.75"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</row>
    <row r="834" spans="55:65" ht="12.75"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</row>
    <row r="835" spans="55:65" ht="12.75"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</row>
    <row r="836" spans="55:65" ht="12.75"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</row>
    <row r="837" spans="55:65" ht="12.75"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</row>
    <row r="838" spans="55:65" ht="12.75"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</row>
    <row r="839" spans="55:65" ht="12.75"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</row>
    <row r="840" spans="55:65" ht="12.75"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</row>
    <row r="841" spans="55:65" ht="12.75"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</row>
    <row r="842" spans="55:65" ht="12.75"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</row>
    <row r="843" spans="55:65" ht="12.75"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</row>
    <row r="844" spans="55:65" ht="12.75"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</row>
    <row r="845" spans="55:65" ht="12.75"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</row>
    <row r="846" spans="55:65" ht="12.75"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</row>
    <row r="847" spans="55:65" ht="12.75"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</row>
    <row r="848" spans="55:65" ht="12.75"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</row>
    <row r="849" spans="55:65" ht="12.75"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</row>
    <row r="850" spans="55:65" ht="12.75"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</row>
    <row r="851" spans="55:65" ht="12.75"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</row>
    <row r="852" spans="55:65" ht="12.75"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</row>
    <row r="853" spans="55:65" ht="12.75"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</row>
    <row r="854" spans="55:65" ht="12.75"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</row>
    <row r="855" spans="55:65" ht="12.75"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</row>
    <row r="856" spans="55:65" ht="12.75"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</row>
    <row r="857" spans="55:65" ht="12.75"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</row>
    <row r="858" spans="55:65" ht="12.75"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</row>
    <row r="859" spans="55:65" ht="12.75"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</row>
    <row r="860" spans="55:65" ht="12.75"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</row>
    <row r="861" spans="55:65" ht="12.75"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</row>
    <row r="862" spans="55:65" ht="12.75"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</row>
    <row r="863" spans="55:65" ht="12.75"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</row>
    <row r="864" spans="55:65" ht="12.75"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</row>
    <row r="865" spans="55:65" ht="12.75"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</row>
    <row r="866" spans="55:65" ht="12.75"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</row>
    <row r="867" spans="55:65" ht="12.75"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</row>
    <row r="868" spans="55:65" ht="12.75"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</row>
    <row r="869" spans="55:65" ht="12.75"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</row>
    <row r="870" spans="55:65" ht="12.75"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</row>
    <row r="871" spans="55:65" ht="12.75"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</row>
    <row r="872" spans="55:65" ht="12.75"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</row>
    <row r="873" spans="55:65" ht="12.75"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</row>
    <row r="874" spans="55:65" ht="12.75"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</row>
    <row r="875" spans="55:65" ht="12.75"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</row>
    <row r="876" spans="55:65" ht="12.75"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</row>
    <row r="877" spans="55:65" ht="12.75"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</row>
    <row r="878" spans="55:65" ht="12.75"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</row>
    <row r="879" spans="55:65" ht="12.75"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</row>
    <row r="880" spans="55:65" ht="12.75"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</row>
    <row r="881" spans="55:65" ht="12.75"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</row>
    <row r="882" spans="55:65" ht="12.75"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</row>
    <row r="883" spans="55:65" ht="12.75"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</row>
    <row r="884" spans="55:65" ht="12.75"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</row>
    <row r="885" spans="55:65" ht="12.75"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</row>
    <row r="886" spans="55:65" ht="12.75"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</row>
    <row r="887" spans="55:65" ht="12.75"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</row>
    <row r="888" spans="55:65" ht="12.75"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</row>
    <row r="889" spans="55:65" ht="12.75"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</row>
    <row r="890" spans="55:65" ht="12.75"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</row>
    <row r="891" spans="55:65" ht="12.75"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</row>
    <row r="892" spans="55:65" ht="12.75"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</row>
    <row r="893" spans="55:65" ht="12.75"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</row>
    <row r="894" spans="55:65" ht="12.75"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</row>
    <row r="895" spans="55:65" ht="12.75"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</row>
    <row r="896" spans="55:65" ht="12.75"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</row>
    <row r="897" spans="55:65" ht="12.75"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</row>
    <row r="898" spans="55:65" ht="12.75"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</row>
    <row r="899" spans="55:65" ht="12.75"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</row>
    <row r="900" spans="55:65" ht="12.75"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</row>
    <row r="901" spans="55:65" ht="12.75"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</row>
    <row r="902" spans="55:65" ht="12.75"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</row>
    <row r="903" spans="55:65" ht="12.75"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</row>
    <row r="904" spans="55:65" ht="12.75"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</row>
    <row r="905" spans="55:65" ht="12.75"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</row>
    <row r="906" spans="55:65" ht="12.75"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</row>
    <row r="907" spans="55:65" ht="12.75"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</row>
    <row r="908" spans="55:65" ht="12.75"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</row>
    <row r="909" spans="55:65" ht="12.75"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</row>
    <row r="910" spans="55:65" ht="12.75"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</row>
    <row r="911" spans="55:65" ht="12.75"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</row>
    <row r="912" spans="55:65" ht="12.75"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</row>
    <row r="913" spans="55:65" ht="12.75"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</row>
    <row r="914" spans="55:65" ht="12.75"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</row>
    <row r="915" spans="55:65" ht="12.75"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</row>
    <row r="916" spans="55:65" ht="12.75"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</row>
    <row r="917" spans="55:65" ht="12.75"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</row>
    <row r="918" spans="55:65" ht="12.75"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</row>
    <row r="919" spans="55:65" ht="12.75"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</row>
    <row r="920" spans="55:65" ht="12.75"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</row>
    <row r="921" spans="55:65" ht="12.75"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</row>
    <row r="922" spans="55:65" ht="12.75"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</row>
    <row r="923" spans="55:65" ht="12.75"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</row>
    <row r="924" spans="55:65" ht="12.75"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</row>
    <row r="925" spans="55:65" ht="12.75"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</row>
    <row r="926" spans="55:65" ht="12.75"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</row>
    <row r="927" spans="55:65" ht="12.75"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</row>
    <row r="928" spans="55:65" ht="12.75"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</row>
    <row r="929" spans="55:65" ht="12.75"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</row>
    <row r="930" spans="55:65" ht="12.75"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</row>
    <row r="931" spans="55:65" ht="12.75"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</row>
    <row r="932" spans="55:65" ht="12.75"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</row>
    <row r="933" spans="55:65" ht="12.75"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</row>
    <row r="934" spans="55:65" ht="12.75"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</row>
    <row r="935" spans="55:65" ht="12.75"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</row>
    <row r="936" spans="55:65" ht="12.75"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</row>
    <row r="937" spans="55:65" ht="12.75"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</row>
    <row r="938" spans="55:65" ht="12.75"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</row>
    <row r="939" spans="55:65" ht="12.75"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</row>
    <row r="940" spans="55:65" ht="12.75"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</row>
    <row r="941" spans="55:65" ht="12.75"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</row>
    <row r="942" spans="55:65" ht="12.75"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</row>
    <row r="943" spans="55:65" ht="12.75"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</row>
    <row r="944" spans="55:65" ht="12.75"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</row>
    <row r="945" spans="55:65" ht="12.75"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</row>
    <row r="946" spans="55:65" ht="12.75"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</row>
    <row r="947" spans="55:65" ht="12.75"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</row>
    <row r="948" spans="55:65" ht="12.75"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</row>
    <row r="949" spans="55:65" ht="12.75"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</row>
    <row r="950" spans="55:65" ht="12.75"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</row>
    <row r="951" spans="55:65" ht="12.75"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</row>
    <row r="952" spans="55:65" ht="12.75"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</row>
    <row r="953" spans="55:65" ht="12.75"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</row>
    <row r="954" spans="55:65" ht="12.75"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</row>
    <row r="955" spans="55:65" ht="12.75"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</row>
    <row r="956" spans="55:65" ht="12.75"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</row>
    <row r="957" spans="55:65" ht="12.75"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</row>
    <row r="958" spans="55:65" ht="12.75"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</row>
    <row r="959" spans="55:65" ht="12.75"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</row>
    <row r="960" spans="55:65" ht="12.75"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</row>
    <row r="961" spans="55:65" ht="12.75"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</row>
    <row r="962" spans="55:65" ht="12.75"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</row>
    <row r="963" spans="55:65" ht="12.75"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</row>
    <row r="964" spans="55:65" ht="12.75"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</row>
    <row r="965" spans="55:65" ht="12.75"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</row>
    <row r="966" spans="55:65" ht="12.75"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</row>
    <row r="967" spans="55:65" ht="12.75"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</row>
    <row r="968" spans="55:65" ht="12.75"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</row>
    <row r="969" spans="55:65" ht="12.75"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</row>
    <row r="970" spans="55:65" ht="12.75"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</row>
    <row r="971" spans="55:65" ht="12.75"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</row>
    <row r="972" spans="55:65" ht="12.75"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</row>
    <row r="973" spans="55:65" ht="12.75"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</row>
    <row r="974" spans="55:65" ht="12.75"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</row>
    <row r="975" spans="55:65" ht="12.75"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</row>
    <row r="976" spans="55:65" ht="12.75"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</row>
    <row r="977" spans="55:65" ht="12.75"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</row>
    <row r="978" spans="55:65" ht="12.75"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</row>
    <row r="979" spans="55:65" ht="12.75"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</row>
    <row r="980" spans="55:65" ht="12.75"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</row>
    <row r="981" spans="55:65" ht="12.75"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</row>
    <row r="982" spans="55:65" ht="12.75"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</row>
    <row r="983" spans="55:65" ht="12.75"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</row>
    <row r="984" spans="55:65" ht="12.75"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</row>
    <row r="985" spans="55:65" ht="12.75"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</row>
    <row r="986" spans="55:65" ht="12.75"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</row>
    <row r="987" spans="55:65" ht="12.75"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</row>
    <row r="988" spans="55:65" ht="12.75"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</row>
    <row r="989" spans="55:65" ht="12.75"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</row>
    <row r="990" spans="55:65" ht="12.75"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</row>
    <row r="991" spans="55:65" ht="12.75"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</row>
    <row r="992" spans="55:65" ht="12.75"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</row>
    <row r="993" spans="55:65" ht="12.75"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</row>
    <row r="994" spans="55:65" ht="12.75"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</row>
    <row r="995" spans="55:65" ht="12.75"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</row>
    <row r="996" spans="55:65" ht="12.75"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</row>
    <row r="997" spans="55:65" ht="12.75"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</row>
    <row r="998" spans="55:65" ht="12.75"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</row>
    <row r="999" spans="55:65" ht="12.75"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</row>
    <row r="1000" spans="55:65" ht="12.75"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</row>
    <row r="1001" spans="55:65" ht="12.75"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</row>
    <row r="1002" spans="55:65" ht="12.75"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</row>
    <row r="1003" spans="55:65" ht="12.75"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</row>
    <row r="1004" spans="55:65" ht="12.75"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</row>
    <row r="1005" spans="55:65" ht="12.75"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</row>
    <row r="1006" spans="55:65" ht="12.75"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</row>
    <row r="1007" spans="55:65" ht="12.75"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</row>
    <row r="1008" spans="55:65" ht="12.75"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</row>
    <row r="1009" spans="55:65" ht="12.75"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</row>
    <row r="1010" spans="55:65" ht="12.75"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</row>
    <row r="1011" spans="55:65" ht="12.75"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</row>
    <row r="1012" spans="55:65" ht="12.75"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</row>
    <row r="1013" spans="55:65" ht="12.75"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</row>
    <row r="1014" spans="55:65" ht="12.75"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</row>
    <row r="1015" spans="55:65" ht="12.75"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</row>
    <row r="1016" spans="55:65" ht="12.75"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</row>
    <row r="1017" spans="55:65" ht="12.75"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</row>
    <row r="1018" spans="55:65" ht="12.75"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</row>
    <row r="1019" spans="55:65" ht="12.75"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</row>
    <row r="1020" spans="55:65" ht="12.75"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</row>
    <row r="1021" spans="55:65" ht="12.75"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</row>
    <row r="1022" spans="55:65" ht="12.75"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</row>
    <row r="1023" spans="55:65" ht="12.75"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</row>
    <row r="1024" spans="55:65" ht="12.75"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</row>
    <row r="1025" spans="55:65" ht="12.75"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</row>
    <row r="1026" spans="55:65" ht="12.75"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</row>
    <row r="1027" spans="55:65" ht="12.75"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</row>
    <row r="1028" spans="55:65" ht="12.75"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</row>
    <row r="1029" spans="55:65" ht="12.75"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</row>
    <row r="1030" spans="55:65" ht="12.75"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</row>
    <row r="1031" spans="55:65" ht="12.75"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</row>
    <row r="1032" spans="55:65" ht="12.75"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</row>
    <row r="1033" spans="55:65" ht="12.75"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</row>
    <row r="1034" spans="55:65" ht="12.75"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</row>
    <row r="1035" spans="55:65" ht="12.75"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</row>
    <row r="1036" spans="55:65" ht="12.75"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</row>
    <row r="1037" spans="55:65" ht="12.75"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</row>
    <row r="1038" spans="55:65" ht="12.75"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</row>
    <row r="1039" spans="55:65" ht="12.75"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</row>
    <row r="1040" spans="55:65" ht="12.75"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</row>
    <row r="1041" spans="55:65" ht="12.75"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</row>
    <row r="1042" spans="55:65" ht="12.75"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</row>
    <row r="1043" spans="55:65" ht="12.75"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</row>
    <row r="1044" spans="55:65" ht="12.75"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</row>
    <row r="1045" spans="55:65" ht="12.75"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</row>
    <row r="1046" spans="55:65" ht="12.75"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</row>
    <row r="1047" spans="55:65" ht="12.75"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</row>
    <row r="1048" spans="55:65" ht="12.75"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</row>
    <row r="1049" spans="55:65" ht="12.75"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</row>
    <row r="1050" spans="55:65" ht="12.75"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</row>
    <row r="1051" spans="55:65" ht="12.75"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</row>
    <row r="1052" spans="55:65" ht="12.75"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</row>
    <row r="1053" spans="55:65" ht="12.75"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</row>
    <row r="1054" spans="55:65" ht="12.75"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</row>
    <row r="1055" spans="55:65" ht="12.75"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</row>
    <row r="1056" spans="55:65" ht="12.75"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</row>
    <row r="1057" spans="55:65" ht="12.75"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</row>
    <row r="1058" spans="55:65" ht="12.75"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</row>
    <row r="1059" spans="55:65" ht="12.75"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</row>
    <row r="1060" spans="55:65" ht="12.75"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</row>
    <row r="1061" spans="55:65" ht="12.75"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</row>
    <row r="1062" spans="55:65" ht="12.75"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</row>
    <row r="1063" spans="55:65" ht="12.75"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</row>
    <row r="1064" spans="55:65" ht="12.75"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</row>
    <row r="1065" spans="55:65" ht="12.75"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</row>
    <row r="1066" spans="55:65" ht="12.75"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</row>
    <row r="1067" spans="55:65" ht="12.75"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</row>
    <row r="1068" spans="55:65" ht="12.75"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</row>
    <row r="1069" spans="55:65" ht="12.75"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</row>
    <row r="1070" spans="55:65" ht="12.75"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</row>
    <row r="1071" spans="55:65" ht="12.75"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</row>
    <row r="1072" spans="55:65" ht="12.75"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</row>
    <row r="1073" spans="55:65" ht="12.75"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</row>
    <row r="1074" spans="55:65" ht="12.75"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</row>
    <row r="1075" spans="55:65" ht="12.75"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</row>
    <row r="1076" spans="55:65" ht="12.75"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</row>
    <row r="1077" spans="55:65" ht="12.75"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</row>
    <row r="1078" spans="55:65" ht="12.75"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</row>
    <row r="1079" spans="55:65" ht="12.75"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</row>
    <row r="1080" spans="55:65" ht="12.75"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</row>
    <row r="1081" spans="55:65" ht="12.75"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</row>
    <row r="1082" spans="55:65" ht="12.75"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</row>
    <row r="1083" spans="55:65" ht="12.75"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</row>
    <row r="1084" spans="55:65" ht="12.75"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</row>
    <row r="1085" spans="55:65" ht="12.75"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</row>
    <row r="1086" spans="55:65" ht="12.75"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</row>
    <row r="1087" spans="55:65" ht="12.75"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</row>
    <row r="1088" spans="55:65" ht="12.75"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</row>
    <row r="1089" spans="55:65" ht="12.75"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</row>
    <row r="1090" spans="55:65" ht="12.75"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</row>
    <row r="1091" spans="55:65" ht="12.75"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</row>
    <row r="1092" spans="55:65" ht="12.75"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</row>
    <row r="1093" spans="55:65" ht="12.75"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</row>
    <row r="1094" spans="55:65" ht="12.75"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</row>
    <row r="1095" spans="55:65" ht="12.75"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</row>
    <row r="1096" spans="55:65" ht="12.75"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</row>
    <row r="1097" spans="55:65" ht="12.75"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</row>
    <row r="1098" spans="55:65" ht="12.75"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</row>
    <row r="1099" spans="55:65" ht="12.75"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</row>
    <row r="1100" spans="55:65" ht="12.75"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</row>
    <row r="1101" spans="55:65" ht="12.75"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</row>
    <row r="1102" spans="55:65" ht="12.75"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</row>
    <row r="1103" spans="55:65" ht="12.75"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</row>
    <row r="1104" spans="55:65" ht="12.75"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</row>
    <row r="1105" spans="55:65" ht="12.75"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</row>
    <row r="1106" spans="55:65" ht="12.75"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</row>
    <row r="1107" spans="55:65" ht="12.75"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</row>
    <row r="1108" spans="55:65" ht="12.75"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</row>
    <row r="1109" spans="55:65" ht="12.75"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</row>
    <row r="1110" spans="55:65" ht="12.75"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</row>
    <row r="1111" spans="55:65" ht="12.75"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</row>
    <row r="1112" spans="55:65" ht="12.75"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</row>
    <row r="1113" spans="55:65" ht="12.75"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</row>
    <row r="1114" spans="55:65" ht="12.75"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</row>
    <row r="1115" spans="55:65" ht="12.75"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</row>
    <row r="1116" spans="55:65" ht="12.75"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</row>
    <row r="1117" spans="55:65" ht="12.75"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</row>
    <row r="1118" spans="55:65" ht="12.75"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</row>
    <row r="1119" spans="55:65" ht="12.75"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</row>
    <row r="1120" spans="55:65" ht="12.75"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</row>
    <row r="1121" spans="55:65" ht="12.75"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</row>
    <row r="1122" spans="55:65" ht="12.75"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</row>
    <row r="1123" spans="55:65" ht="12.75"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</row>
    <row r="1124" spans="55:65" ht="12.75"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</row>
    <row r="1125" spans="55:65" ht="12.75"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</row>
    <row r="1126" spans="55:65" ht="12.75"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</row>
    <row r="1127" spans="55:65" ht="12.75"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</row>
    <row r="1128" spans="55:65" ht="12.75"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</row>
    <row r="1129" spans="55:65" ht="12.75"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</row>
    <row r="1130" spans="55:65" ht="12.75"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</row>
    <row r="1131" spans="55:65" ht="12.75"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</row>
    <row r="1132" spans="55:65" ht="12.75"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</row>
    <row r="1133" spans="55:65" ht="12.75"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</row>
    <row r="1134" spans="55:65" ht="12.75"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</row>
    <row r="1135" spans="55:65" ht="12.75"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</row>
    <row r="1136" spans="55:65" ht="12.75"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</row>
    <row r="1137" spans="55:65" ht="12.75"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</row>
    <row r="1138" spans="55:65" ht="12.75"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</row>
    <row r="1139" spans="55:65" ht="12.75"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</row>
    <row r="1140" spans="55:65" ht="12.75"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</row>
    <row r="1141" spans="55:65" ht="12.75"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</row>
    <row r="1142" spans="55:65" ht="12.75"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</row>
    <row r="1143" spans="55:65" ht="12.75">
      <c r="BC1143" s="5"/>
      <c r="BD1143" s="5"/>
      <c r="BE1143" s="5"/>
      <c r="BF1143" s="5"/>
      <c r="BG1143" s="5"/>
      <c r="BH1143" s="5"/>
      <c r="BI1143" s="5"/>
      <c r="BJ1143" s="5"/>
      <c r="BK1143" s="5"/>
      <c r="BL1143" s="5"/>
      <c r="BM1143" s="5"/>
    </row>
    <row r="1144" spans="55:65" ht="12.75"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</row>
    <row r="1145" spans="55:65" ht="12.75"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</row>
    <row r="1146" spans="55:65" ht="12.75"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</row>
    <row r="1147" spans="55:65" ht="12.75"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</row>
    <row r="1148" spans="55:65" ht="12.75"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</row>
    <row r="1149" spans="55:65" ht="12.75"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</row>
    <row r="1150" spans="55:65" ht="12.75"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</row>
    <row r="1151" spans="55:65" ht="12.75"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</row>
    <row r="1152" spans="55:65" ht="12.75"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</row>
    <row r="1153" spans="55:65" ht="12.75"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</row>
    <row r="1154" spans="55:65" ht="12.75"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</row>
    <row r="1155" spans="55:65" ht="12.75"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</row>
    <row r="1156" spans="55:65" ht="12.75"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</row>
    <row r="1157" spans="55:65" ht="12.75"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</row>
    <row r="1158" spans="55:65" ht="12.75"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</row>
    <row r="1159" spans="55:65" ht="12.75">
      <c r="BC1159" s="5"/>
      <c r="BD1159" s="5"/>
      <c r="BE1159" s="5"/>
      <c r="BF1159" s="5"/>
      <c r="BG1159" s="5"/>
      <c r="BH1159" s="5"/>
      <c r="BI1159" s="5"/>
      <c r="BJ1159" s="5"/>
      <c r="BK1159" s="5"/>
      <c r="BL1159" s="5"/>
      <c r="BM1159" s="5"/>
    </row>
    <row r="1160" spans="55:65" ht="12.75"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</row>
    <row r="1161" spans="55:65" ht="12.75"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</row>
    <row r="1162" spans="55:65" ht="12.75"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</row>
    <row r="1163" spans="55:65" ht="12.75"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</row>
    <row r="1164" spans="55:65" ht="12.75"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</row>
    <row r="1165" spans="55:65" ht="12.75"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</row>
    <row r="1166" spans="55:65" ht="12.75"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</row>
    <row r="1167" spans="55:65" ht="12.75"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</row>
    <row r="1168" spans="55:65" ht="12.75"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</row>
    <row r="1169" spans="55:65" ht="12.75"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</row>
    <row r="1170" spans="55:65" ht="12.75"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</row>
    <row r="1171" spans="55:65" ht="12.75"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</row>
    <row r="1172" spans="55:65" ht="12.75"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</row>
    <row r="1173" spans="55:65" ht="12.75"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</row>
    <row r="1174" spans="55:65" ht="12.75"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</row>
    <row r="1175" spans="55:65" ht="12.75"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</row>
    <row r="1176" spans="55:65" ht="12.75"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</row>
    <row r="1177" spans="55:65" ht="12.75"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</row>
    <row r="1178" spans="55:65" ht="12.75"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</row>
    <row r="1179" spans="55:65" ht="12.75"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</row>
    <row r="1180" spans="55:65" ht="12.75"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</row>
    <row r="1181" spans="55:65" ht="12.75"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</row>
    <row r="1182" spans="55:65" ht="12.75"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</row>
    <row r="1183" spans="55:65" ht="12.75"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</row>
    <row r="1184" spans="55:65" ht="12.75"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</row>
    <row r="1185" spans="55:65" ht="12.75"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</row>
    <row r="1186" spans="55:65" ht="12.75"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</row>
    <row r="1187" spans="55:65" ht="12.75"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</row>
    <row r="1188" spans="55:65" ht="12.75"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</row>
    <row r="1189" spans="55:65" ht="12.75"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</row>
    <row r="1190" spans="55:65" ht="12.75"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</row>
    <row r="1191" spans="55:65" ht="12.75"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</row>
    <row r="1192" spans="55:65" ht="12.75"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</row>
    <row r="1193" spans="55:65" ht="12.75"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</row>
    <row r="1194" spans="55:65" ht="12.75"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</row>
    <row r="1195" spans="55:65" ht="12.75"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</row>
    <row r="1196" spans="55:65" ht="12.75"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</row>
    <row r="1197" spans="55:65" ht="12.75"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</row>
    <row r="1198" spans="55:65" ht="12.75"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</row>
    <row r="1199" spans="55:65" ht="12.75"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</row>
    <row r="1200" spans="55:65" ht="12.75"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</row>
    <row r="1201" spans="55:65" ht="12.75"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</row>
    <row r="1202" spans="55:65" ht="12.75"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</row>
    <row r="1203" spans="55:65" ht="12.75"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</row>
    <row r="1204" spans="55:65" ht="12.75"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</row>
    <row r="1205" spans="55:65" ht="12.75"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</row>
    <row r="1206" spans="55:65" ht="12.75"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</row>
    <row r="1207" spans="55:65" ht="12.75"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</row>
    <row r="1208" spans="55:65" ht="12.75"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</row>
    <row r="1209" spans="55:65" ht="12.75"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</row>
    <row r="1210" spans="55:65" ht="12.75"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</row>
    <row r="1211" spans="55:65" ht="12.75"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</row>
    <row r="1212" spans="55:65" ht="12.75"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</row>
    <row r="1213" spans="55:65" ht="12.75"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</row>
    <row r="1214" spans="55:65" ht="12.75"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</row>
    <row r="1215" spans="55:65" ht="12.75"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</row>
    <row r="1216" spans="55:65" ht="12.75"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</row>
    <row r="1217" spans="55:65" ht="12.75"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</row>
    <row r="1218" spans="55:65" ht="12.75"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</row>
    <row r="1219" spans="55:65" ht="12.75"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</row>
    <row r="1220" spans="55:65" ht="12.75"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</row>
    <row r="1221" spans="55:65" ht="12.75"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</row>
    <row r="1222" spans="55:65" ht="12.75"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</row>
    <row r="1223" spans="55:65" ht="12.75"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</row>
    <row r="1224" spans="55:65" ht="12.75"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</row>
    <row r="1225" spans="55:65" ht="12.75"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</row>
    <row r="1226" spans="55:65" ht="12.75"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</row>
    <row r="1227" spans="55:65" ht="12.75"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</row>
    <row r="1228" spans="55:65" ht="12.75"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</row>
    <row r="1229" spans="55:65" ht="12.75"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</row>
    <row r="1230" spans="55:65" ht="12.75"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</row>
    <row r="1231" spans="55:65" ht="12.75"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</row>
    <row r="1232" spans="55:65" ht="12.75"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</row>
    <row r="1233" spans="55:65" ht="12.75"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</row>
    <row r="1234" spans="55:65" ht="12.75"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</row>
    <row r="1235" spans="55:65" ht="12.75"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</row>
    <row r="1236" spans="55:65" ht="12.75"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</row>
    <row r="1237" spans="55:65" ht="12.75"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</row>
    <row r="1238" spans="55:65" ht="12.75"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</row>
    <row r="1239" spans="55:65" ht="12.75"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</row>
    <row r="1240" spans="55:65" ht="12.75"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</row>
    <row r="1241" spans="55:65" ht="12.75"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</row>
    <row r="1242" spans="55:65" ht="12.75">
      <c r="BC1242" s="5"/>
      <c r="BD1242" s="5"/>
      <c r="BE1242" s="5"/>
      <c r="BF1242" s="5"/>
      <c r="BG1242" s="5"/>
      <c r="BH1242" s="5"/>
      <c r="BI1242" s="5"/>
      <c r="BJ1242" s="5"/>
      <c r="BK1242" s="5"/>
      <c r="BL1242" s="5"/>
      <c r="BM1242" s="5"/>
    </row>
    <row r="1243" spans="55:65" ht="12.75"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</row>
    <row r="1244" spans="55:65" ht="12.75"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</row>
    <row r="1245" spans="55:65" ht="12.75"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</row>
    <row r="1246" spans="55:65" ht="12.75">
      <c r="BC1246" s="5"/>
      <c r="BD1246" s="5"/>
      <c r="BE1246" s="5"/>
      <c r="BF1246" s="5"/>
      <c r="BG1246" s="5"/>
      <c r="BH1246" s="5"/>
      <c r="BI1246" s="5"/>
      <c r="BJ1246" s="5"/>
      <c r="BK1246" s="5"/>
      <c r="BL1246" s="5"/>
      <c r="BM1246" s="5"/>
    </row>
    <row r="1247" spans="55:65" ht="12.75"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</row>
    <row r="1248" spans="55:65" ht="12.75"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</row>
    <row r="1249" spans="55:65" ht="12.75">
      <c r="BC1249" s="5"/>
      <c r="BD1249" s="5"/>
      <c r="BE1249" s="5"/>
      <c r="BF1249" s="5"/>
      <c r="BG1249" s="5"/>
      <c r="BH1249" s="5"/>
      <c r="BI1249" s="5"/>
      <c r="BJ1249" s="5"/>
      <c r="BK1249" s="5"/>
      <c r="BL1249" s="5"/>
      <c r="BM1249" s="5"/>
    </row>
    <row r="1250" spans="55:65" ht="12.75">
      <c r="BC1250" s="5"/>
      <c r="BD1250" s="5"/>
      <c r="BE1250" s="5"/>
      <c r="BF1250" s="5"/>
      <c r="BG1250" s="5"/>
      <c r="BH1250" s="5"/>
      <c r="BI1250" s="5"/>
      <c r="BJ1250" s="5"/>
      <c r="BK1250" s="5"/>
      <c r="BL1250" s="5"/>
      <c r="BM1250" s="5"/>
    </row>
    <row r="1251" spans="55:65" ht="12.75"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</row>
    <row r="1252" spans="55:65" ht="12.75"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</row>
    <row r="1253" spans="55:65" ht="12.75"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</row>
    <row r="1254" spans="55:65" ht="12.75">
      <c r="BC1254" s="5"/>
      <c r="BD1254" s="5"/>
      <c r="BE1254" s="5"/>
      <c r="BF1254" s="5"/>
      <c r="BG1254" s="5"/>
      <c r="BH1254" s="5"/>
      <c r="BI1254" s="5"/>
      <c r="BJ1254" s="5"/>
      <c r="BK1254" s="5"/>
      <c r="BL1254" s="5"/>
      <c r="BM1254" s="5"/>
    </row>
    <row r="1255" spans="55:65" ht="12.75">
      <c r="BC1255" s="5"/>
      <c r="BD1255" s="5"/>
      <c r="BE1255" s="5"/>
      <c r="BF1255" s="5"/>
      <c r="BG1255" s="5"/>
      <c r="BH1255" s="5"/>
      <c r="BI1255" s="5"/>
      <c r="BJ1255" s="5"/>
      <c r="BK1255" s="5"/>
      <c r="BL1255" s="5"/>
      <c r="BM1255" s="5"/>
    </row>
    <row r="1256" spans="55:65" ht="12.75"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</row>
    <row r="1257" spans="55:65" ht="12.75"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</row>
    <row r="1258" spans="55:65" ht="12.75"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</row>
    <row r="1259" spans="55:65" ht="12.75">
      <c r="BC1259" s="5"/>
      <c r="BD1259" s="5"/>
      <c r="BE1259" s="5"/>
      <c r="BF1259" s="5"/>
      <c r="BG1259" s="5"/>
      <c r="BH1259" s="5"/>
      <c r="BI1259" s="5"/>
      <c r="BJ1259" s="5"/>
      <c r="BK1259" s="5"/>
      <c r="BL1259" s="5"/>
      <c r="BM1259" s="5"/>
    </row>
    <row r="1260" spans="55:65" ht="12.75"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</row>
    <row r="1261" spans="55:65" ht="12.75"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</row>
    <row r="1262" spans="55:65" ht="12.75">
      <c r="BC1262" s="5"/>
      <c r="BD1262" s="5"/>
      <c r="BE1262" s="5"/>
      <c r="BF1262" s="5"/>
      <c r="BG1262" s="5"/>
      <c r="BH1262" s="5"/>
      <c r="BI1262" s="5"/>
      <c r="BJ1262" s="5"/>
      <c r="BK1262" s="5"/>
      <c r="BL1262" s="5"/>
      <c r="BM1262" s="5"/>
    </row>
    <row r="1263" spans="55:65" ht="12.75"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</row>
    <row r="1264" spans="55:65" ht="12.75"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</row>
    <row r="1265" spans="55:65" ht="12.75"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</row>
    <row r="1266" spans="55:65" ht="12.75"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</row>
    <row r="1267" spans="55:65" ht="12.75"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</row>
    <row r="1268" spans="55:65" ht="12.75"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</row>
    <row r="1269" spans="55:65" ht="12.75">
      <c r="BC1269" s="5"/>
      <c r="BD1269" s="5"/>
      <c r="BE1269" s="5"/>
      <c r="BF1269" s="5"/>
      <c r="BG1269" s="5"/>
      <c r="BH1269" s="5"/>
      <c r="BI1269" s="5"/>
      <c r="BJ1269" s="5"/>
      <c r="BK1269" s="5"/>
      <c r="BL1269" s="5"/>
      <c r="BM1269" s="5"/>
    </row>
    <row r="1270" spans="55:65" ht="12.75">
      <c r="BC1270" s="5"/>
      <c r="BD1270" s="5"/>
      <c r="BE1270" s="5"/>
      <c r="BF1270" s="5"/>
      <c r="BG1270" s="5"/>
      <c r="BH1270" s="5"/>
      <c r="BI1270" s="5"/>
      <c r="BJ1270" s="5"/>
      <c r="BK1270" s="5"/>
      <c r="BL1270" s="5"/>
      <c r="BM1270" s="5"/>
    </row>
    <row r="1271" spans="55:65" ht="12.75">
      <c r="BC1271" s="5"/>
      <c r="BD1271" s="5"/>
      <c r="BE1271" s="5"/>
      <c r="BF1271" s="5"/>
      <c r="BG1271" s="5"/>
      <c r="BH1271" s="5"/>
      <c r="BI1271" s="5"/>
      <c r="BJ1271" s="5"/>
      <c r="BK1271" s="5"/>
      <c r="BL1271" s="5"/>
      <c r="BM1271" s="5"/>
    </row>
    <row r="1272" spans="55:65" ht="12.75"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</row>
    <row r="1273" spans="55:65" ht="12.75"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</row>
    <row r="1274" spans="55:65" ht="12.75"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</row>
    <row r="1275" spans="55:65" ht="12.75"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</row>
    <row r="1276" spans="55:65" ht="12.75"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</row>
    <row r="1277" spans="55:65" ht="12.75"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</row>
    <row r="1278" spans="55:65" ht="12.75">
      <c r="BC1278" s="5"/>
      <c r="BD1278" s="5"/>
      <c r="BE1278" s="5"/>
      <c r="BF1278" s="5"/>
      <c r="BG1278" s="5"/>
      <c r="BH1278" s="5"/>
      <c r="BI1278" s="5"/>
      <c r="BJ1278" s="5"/>
      <c r="BK1278" s="5"/>
      <c r="BL1278" s="5"/>
      <c r="BM1278" s="5"/>
    </row>
    <row r="1279" spans="55:65" ht="12.75">
      <c r="BC1279" s="5"/>
      <c r="BD1279" s="5"/>
      <c r="BE1279" s="5"/>
      <c r="BF1279" s="5"/>
      <c r="BG1279" s="5"/>
      <c r="BH1279" s="5"/>
      <c r="BI1279" s="5"/>
      <c r="BJ1279" s="5"/>
      <c r="BK1279" s="5"/>
      <c r="BL1279" s="5"/>
      <c r="BM1279" s="5"/>
    </row>
    <row r="1280" spans="55:65" ht="12.75">
      <c r="BC1280" s="5"/>
      <c r="BD1280" s="5"/>
      <c r="BE1280" s="5"/>
      <c r="BF1280" s="5"/>
      <c r="BG1280" s="5"/>
      <c r="BH1280" s="5"/>
      <c r="BI1280" s="5"/>
      <c r="BJ1280" s="5"/>
      <c r="BK1280" s="5"/>
      <c r="BL1280" s="5"/>
      <c r="BM1280" s="5"/>
    </row>
    <row r="1281" spans="55:65" ht="12.75">
      <c r="BC1281" s="5"/>
      <c r="BD1281" s="5"/>
      <c r="BE1281" s="5"/>
      <c r="BF1281" s="5"/>
      <c r="BG1281" s="5"/>
      <c r="BH1281" s="5"/>
      <c r="BI1281" s="5"/>
      <c r="BJ1281" s="5"/>
      <c r="BK1281" s="5"/>
      <c r="BL1281" s="5"/>
      <c r="BM1281" s="5"/>
    </row>
    <row r="1282" spans="55:65" ht="12.75">
      <c r="BC1282" s="5"/>
      <c r="BD1282" s="5"/>
      <c r="BE1282" s="5"/>
      <c r="BF1282" s="5"/>
      <c r="BG1282" s="5"/>
      <c r="BH1282" s="5"/>
      <c r="BI1282" s="5"/>
      <c r="BJ1282" s="5"/>
      <c r="BK1282" s="5"/>
      <c r="BL1282" s="5"/>
      <c r="BM1282" s="5"/>
    </row>
    <row r="1283" spans="55:65" ht="12.75"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</row>
    <row r="1284" spans="55:65" ht="12.75"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</row>
    <row r="1285" spans="55:65" ht="12.75"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</row>
    <row r="1286" spans="55:65" ht="12.75"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</row>
    <row r="1287" spans="55:65" ht="12.75"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</row>
    <row r="1288" spans="55:65" ht="12.75"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</row>
    <row r="1289" spans="55:65" ht="12.75"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</row>
    <row r="1290" spans="55:65" ht="12.75">
      <c r="BC1290" s="5"/>
      <c r="BD1290" s="5"/>
      <c r="BE1290" s="5"/>
      <c r="BF1290" s="5"/>
      <c r="BG1290" s="5"/>
      <c r="BH1290" s="5"/>
      <c r="BI1290" s="5"/>
      <c r="BJ1290" s="5"/>
      <c r="BK1290" s="5"/>
      <c r="BL1290" s="5"/>
      <c r="BM1290" s="5"/>
    </row>
    <row r="1291" spans="55:65" ht="12.75"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</row>
    <row r="1292" spans="55:65" ht="12.75">
      <c r="BC1292" s="5"/>
      <c r="BD1292" s="5"/>
      <c r="BE1292" s="5"/>
      <c r="BF1292" s="5"/>
      <c r="BG1292" s="5"/>
      <c r="BH1292" s="5"/>
      <c r="BI1292" s="5"/>
      <c r="BJ1292" s="5"/>
      <c r="BK1292" s="5"/>
      <c r="BL1292" s="5"/>
      <c r="BM1292" s="5"/>
    </row>
    <row r="1293" spans="55:65" ht="12.75">
      <c r="BC1293" s="5"/>
      <c r="BD1293" s="5"/>
      <c r="BE1293" s="5"/>
      <c r="BF1293" s="5"/>
      <c r="BG1293" s="5"/>
      <c r="BH1293" s="5"/>
      <c r="BI1293" s="5"/>
      <c r="BJ1293" s="5"/>
      <c r="BK1293" s="5"/>
      <c r="BL1293" s="5"/>
      <c r="BM1293" s="5"/>
    </row>
    <row r="1294" spans="55:65" ht="12.75">
      <c r="BC1294" s="5"/>
      <c r="BD1294" s="5"/>
      <c r="BE1294" s="5"/>
      <c r="BF1294" s="5"/>
      <c r="BG1294" s="5"/>
      <c r="BH1294" s="5"/>
      <c r="BI1294" s="5"/>
      <c r="BJ1294" s="5"/>
      <c r="BK1294" s="5"/>
      <c r="BL1294" s="5"/>
      <c r="BM1294" s="5"/>
    </row>
    <row r="1295" spans="55:65" ht="12.75"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</row>
    <row r="1296" spans="55:65" ht="12.75">
      <c r="BC1296" s="5"/>
      <c r="BD1296" s="5"/>
      <c r="BE1296" s="5"/>
      <c r="BF1296" s="5"/>
      <c r="BG1296" s="5"/>
      <c r="BH1296" s="5"/>
      <c r="BI1296" s="5"/>
      <c r="BJ1296" s="5"/>
      <c r="BK1296" s="5"/>
      <c r="BL1296" s="5"/>
      <c r="BM1296" s="5"/>
    </row>
    <row r="1297" spans="55:65" ht="12.75">
      <c r="BC1297" s="5"/>
      <c r="BD1297" s="5"/>
      <c r="BE1297" s="5"/>
      <c r="BF1297" s="5"/>
      <c r="BG1297" s="5"/>
      <c r="BH1297" s="5"/>
      <c r="BI1297" s="5"/>
      <c r="BJ1297" s="5"/>
      <c r="BK1297" s="5"/>
      <c r="BL1297" s="5"/>
      <c r="BM1297" s="5"/>
    </row>
    <row r="1298" spans="55:65" ht="12.75"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</row>
    <row r="1299" spans="55:65" ht="12.75"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</row>
    <row r="1300" spans="55:65" ht="12.75"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</row>
    <row r="1301" spans="55:65" ht="12.75"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</row>
    <row r="1302" spans="55:65" ht="12.75"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</row>
    <row r="1303" spans="55:65" ht="12.75"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</row>
    <row r="1304" spans="55:65" ht="12.75"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</row>
    <row r="1305" spans="55:65" ht="12.75"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</row>
    <row r="1306" spans="55:65" ht="12.75">
      <c r="BC1306" s="5"/>
      <c r="BD1306" s="5"/>
      <c r="BE1306" s="5"/>
      <c r="BF1306" s="5"/>
      <c r="BG1306" s="5"/>
      <c r="BH1306" s="5"/>
      <c r="BI1306" s="5"/>
      <c r="BJ1306" s="5"/>
      <c r="BK1306" s="5"/>
      <c r="BL1306" s="5"/>
      <c r="BM1306" s="5"/>
    </row>
    <row r="1307" spans="55:65" ht="12.75"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</row>
    <row r="1308" spans="55:65" ht="12.75"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</row>
    <row r="1309" spans="55:65" ht="12.75"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</row>
    <row r="1310" spans="55:65" ht="12.75">
      <c r="BC1310" s="5"/>
      <c r="BD1310" s="5"/>
      <c r="BE1310" s="5"/>
      <c r="BF1310" s="5"/>
      <c r="BG1310" s="5"/>
      <c r="BH1310" s="5"/>
      <c r="BI1310" s="5"/>
      <c r="BJ1310" s="5"/>
      <c r="BK1310" s="5"/>
      <c r="BL1310" s="5"/>
      <c r="BM1310" s="5"/>
    </row>
    <row r="1311" spans="55:65" ht="12.75"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</row>
    <row r="1312" spans="55:65" ht="12.75"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</row>
    <row r="1313" spans="55:65" ht="12.75"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</row>
    <row r="1314" spans="55:65" ht="12.75"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</row>
    <row r="1315" spans="55:65" ht="12.75"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</row>
    <row r="1316" spans="55:65" ht="12.75"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</row>
    <row r="1317" spans="55:65" ht="12.75">
      <c r="BC1317" s="5"/>
      <c r="BD1317" s="5"/>
      <c r="BE1317" s="5"/>
      <c r="BF1317" s="5"/>
      <c r="BG1317" s="5"/>
      <c r="BH1317" s="5"/>
      <c r="BI1317" s="5"/>
      <c r="BJ1317" s="5"/>
      <c r="BK1317" s="5"/>
      <c r="BL1317" s="5"/>
      <c r="BM1317" s="5"/>
    </row>
    <row r="1318" spans="55:65" ht="12.75">
      <c r="BC1318" s="5"/>
      <c r="BD1318" s="5"/>
      <c r="BE1318" s="5"/>
      <c r="BF1318" s="5"/>
      <c r="BG1318" s="5"/>
      <c r="BH1318" s="5"/>
      <c r="BI1318" s="5"/>
      <c r="BJ1318" s="5"/>
      <c r="BK1318" s="5"/>
      <c r="BL1318" s="5"/>
      <c r="BM1318" s="5"/>
    </row>
    <row r="1319" spans="55:65" ht="12.75"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</row>
    <row r="1320" spans="55:65" ht="12.75"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</row>
    <row r="1321" spans="55:65" ht="12.75"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</row>
    <row r="1322" spans="55:65" ht="12.75"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</row>
    <row r="1323" spans="55:65" ht="12.75">
      <c r="BC1323" s="5"/>
      <c r="BD1323" s="5"/>
      <c r="BE1323" s="5"/>
      <c r="BF1323" s="5"/>
      <c r="BG1323" s="5"/>
      <c r="BH1323" s="5"/>
      <c r="BI1323" s="5"/>
      <c r="BJ1323" s="5"/>
      <c r="BK1323" s="5"/>
      <c r="BL1323" s="5"/>
      <c r="BM1323" s="5"/>
    </row>
    <row r="1324" spans="55:65" ht="12.75"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</row>
    <row r="1325" spans="55:65" ht="12.75"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</row>
    <row r="1326" spans="55:65" ht="12.75"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</row>
    <row r="1327" spans="55:65" ht="12.75"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</row>
    <row r="1328" spans="55:65" ht="12.75"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</row>
    <row r="1329" spans="55:65" ht="12.75"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</row>
    <row r="1330" spans="55:65" ht="12.75"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</row>
    <row r="1331" spans="55:65" ht="12.75"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</row>
    <row r="1332" spans="55:65" ht="12.75"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</row>
    <row r="1333" spans="55:65" ht="12.75"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</row>
    <row r="1334" spans="55:65" ht="12.75"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</row>
    <row r="1335" spans="55:65" ht="12.75"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</row>
    <row r="1336" spans="55:65" ht="12.75"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</row>
    <row r="1337" spans="55:65" ht="12.75"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</row>
    <row r="1338" spans="55:65" ht="12.75">
      <c r="BC1338" s="5"/>
      <c r="BD1338" s="5"/>
      <c r="BE1338" s="5"/>
      <c r="BF1338" s="5"/>
      <c r="BG1338" s="5"/>
      <c r="BH1338" s="5"/>
      <c r="BI1338" s="5"/>
      <c r="BJ1338" s="5"/>
      <c r="BK1338" s="5"/>
      <c r="BL1338" s="5"/>
      <c r="BM1338" s="5"/>
    </row>
    <row r="1339" spans="55:65" ht="12.75"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</row>
    <row r="1340" spans="55:65" ht="12.75"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</row>
    <row r="1341" spans="55:65" ht="12.75"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</row>
    <row r="1342" spans="55:65" ht="12.75"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</row>
    <row r="1343" spans="55:65" ht="12.75"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</row>
    <row r="1344" spans="55:65" ht="12.75"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</row>
    <row r="1345" spans="55:65" ht="12.75"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</row>
    <row r="1346" spans="55:65" ht="12.75"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</row>
    <row r="1347" spans="55:65" ht="12.75"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</row>
    <row r="1348" spans="55:65" ht="12.75"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</row>
    <row r="1349" spans="55:65" ht="12.75"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</row>
    <row r="1350" spans="55:65" ht="12.75"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</row>
    <row r="1351" spans="55:65" ht="12.75"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</row>
    <row r="1352" spans="55:65" ht="12.75"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</row>
    <row r="1353" spans="55:65" ht="12.75"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</row>
    <row r="1354" spans="55:65" ht="12.75"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</row>
    <row r="1355" spans="55:65" ht="12.75"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</row>
    <row r="1356" spans="55:65" ht="12.75"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</row>
    <row r="1357" spans="55:65" ht="12.75"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</row>
    <row r="1358" spans="55:65" ht="12.75"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</row>
    <row r="1359" spans="55:65" ht="12.75"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</row>
    <row r="1360" spans="55:65" ht="12.75"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</row>
    <row r="1361" spans="55:65" ht="12.75"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</row>
    <row r="1362" spans="55:65" ht="12.75"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</row>
    <row r="1363" spans="55:65" ht="12.75"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</row>
    <row r="1364" spans="55:65" ht="12.75"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</row>
    <row r="1365" spans="55:65" ht="12.75"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</row>
    <row r="1366" spans="55:65" ht="12.75">
      <c r="BC1366" s="5"/>
      <c r="BD1366" s="5"/>
      <c r="BE1366" s="5"/>
      <c r="BF1366" s="5"/>
      <c r="BG1366" s="5"/>
      <c r="BH1366" s="5"/>
      <c r="BI1366" s="5"/>
      <c r="BJ1366" s="5"/>
      <c r="BK1366" s="5"/>
      <c r="BL1366" s="5"/>
      <c r="BM1366" s="5"/>
    </row>
    <row r="1367" spans="55:65" ht="12.75"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</row>
    <row r="1368" spans="55:65" ht="12.75"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</row>
    <row r="1369" spans="55:65" ht="12.75"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</row>
    <row r="1370" spans="55:65" ht="12.75"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</row>
    <row r="1371" spans="55:65" ht="12.75"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</row>
    <row r="1372" spans="55:65" ht="12.75"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</row>
    <row r="1373" spans="55:65" ht="12.75"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</row>
    <row r="1374" spans="55:65" ht="12.75">
      <c r="BC1374" s="5"/>
      <c r="BD1374" s="5"/>
      <c r="BE1374" s="5"/>
      <c r="BF1374" s="5"/>
      <c r="BG1374" s="5"/>
      <c r="BH1374" s="5"/>
      <c r="BI1374" s="5"/>
      <c r="BJ1374" s="5"/>
      <c r="BK1374" s="5"/>
      <c r="BL1374" s="5"/>
      <c r="BM1374" s="5"/>
    </row>
    <row r="1375" spans="55:65" ht="12.75"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</row>
    <row r="1376" spans="55:65" ht="12.75"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</row>
    <row r="1377" spans="55:65" ht="12.75"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</row>
    <row r="1378" spans="55:65" ht="12.75"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</row>
    <row r="1379" spans="55:65" ht="12.75"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</row>
    <row r="1380" spans="55:65" ht="12.75"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</row>
    <row r="1381" spans="55:65" ht="12.75"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</row>
    <row r="1382" spans="55:65" ht="12.75"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</row>
    <row r="1383" spans="55:65" ht="12.75"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</row>
    <row r="1384" spans="55:65" ht="12.75">
      <c r="BC1384" s="5"/>
      <c r="BD1384" s="5"/>
      <c r="BE1384" s="5"/>
      <c r="BF1384" s="5"/>
      <c r="BG1384" s="5"/>
      <c r="BH1384" s="5"/>
      <c r="BI1384" s="5"/>
      <c r="BJ1384" s="5"/>
      <c r="BK1384" s="5"/>
      <c r="BL1384" s="5"/>
      <c r="BM1384" s="5"/>
    </row>
    <row r="1385" spans="55:65" ht="12.75"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</row>
    <row r="1386" spans="55:65" ht="12.75"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</row>
    <row r="1387" spans="55:65" ht="12.75"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</row>
    <row r="1388" spans="55:65" ht="12.75"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</row>
    <row r="1389" spans="55:65" ht="12.75">
      <c r="BC1389" s="5"/>
      <c r="BD1389" s="5"/>
      <c r="BE1389" s="5"/>
      <c r="BF1389" s="5"/>
      <c r="BG1389" s="5"/>
      <c r="BH1389" s="5"/>
      <c r="BI1389" s="5"/>
      <c r="BJ1389" s="5"/>
      <c r="BK1389" s="5"/>
      <c r="BL1389" s="5"/>
      <c r="BM1389" s="5"/>
    </row>
    <row r="1390" spans="55:65" ht="12.75"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</row>
    <row r="1391" spans="55:65" ht="12.75"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</row>
    <row r="1392" spans="55:65" ht="12.75"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</row>
    <row r="1393" spans="55:65" ht="12.75">
      <c r="BC1393" s="5"/>
      <c r="BD1393" s="5"/>
      <c r="BE1393" s="5"/>
      <c r="BF1393" s="5"/>
      <c r="BG1393" s="5"/>
      <c r="BH1393" s="5"/>
      <c r="BI1393" s="5"/>
      <c r="BJ1393" s="5"/>
      <c r="BK1393" s="5"/>
      <c r="BL1393" s="5"/>
      <c r="BM1393" s="5"/>
    </row>
    <row r="1394" spans="55:65" ht="12.75"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</row>
    <row r="1395" spans="55:65" ht="12.75"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</row>
    <row r="1396" spans="55:65" ht="12.75"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</row>
    <row r="1397" spans="55:65" ht="12.75"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</row>
    <row r="1398" spans="55:65" ht="12.75"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</row>
    <row r="1399" spans="55:65" ht="12.75"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</row>
    <row r="1400" spans="55:65" ht="12.75"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</row>
    <row r="1401" spans="55:65" ht="12.75"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</row>
    <row r="1402" spans="55:65" ht="12.75"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</row>
    <row r="1403" spans="55:65" ht="12.75"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</row>
    <row r="1404" spans="55:65" ht="12.75"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</row>
    <row r="1405" spans="55:65" ht="12.75"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</row>
    <row r="1406" spans="55:65" ht="12.75"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</row>
    <row r="1407" spans="55:65" ht="12.75"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</row>
    <row r="1408" spans="55:65" ht="12.75"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</row>
    <row r="1409" spans="55:65" ht="12.75">
      <c r="BC1409" s="5"/>
      <c r="BD1409" s="5"/>
      <c r="BE1409" s="5"/>
      <c r="BF1409" s="5"/>
      <c r="BG1409" s="5"/>
      <c r="BH1409" s="5"/>
      <c r="BI1409" s="5"/>
      <c r="BJ1409" s="5"/>
      <c r="BK1409" s="5"/>
      <c r="BL1409" s="5"/>
      <c r="BM1409" s="5"/>
    </row>
    <row r="1410" spans="55:65" ht="12.75"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</row>
    <row r="1411" spans="55:65" ht="12.75"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</row>
    <row r="1412" spans="55:65" ht="12.75"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</row>
    <row r="1413" spans="55:65" ht="12.75">
      <c r="BC1413" s="5"/>
      <c r="BD1413" s="5"/>
      <c r="BE1413" s="5"/>
      <c r="BF1413" s="5"/>
      <c r="BG1413" s="5"/>
      <c r="BH1413" s="5"/>
      <c r="BI1413" s="5"/>
      <c r="BJ1413" s="5"/>
      <c r="BK1413" s="5"/>
      <c r="BL1413" s="5"/>
      <c r="BM1413" s="5"/>
    </row>
    <row r="1414" spans="55:65" ht="12.75"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</row>
    <row r="1415" spans="55:65" ht="12.75"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</row>
    <row r="1416" spans="55:65" ht="12.75"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</row>
    <row r="1417" spans="55:65" ht="12.75">
      <c r="BC1417" s="5"/>
      <c r="BD1417" s="5"/>
      <c r="BE1417" s="5"/>
      <c r="BF1417" s="5"/>
      <c r="BG1417" s="5"/>
      <c r="BH1417" s="5"/>
      <c r="BI1417" s="5"/>
      <c r="BJ1417" s="5"/>
      <c r="BK1417" s="5"/>
      <c r="BL1417" s="5"/>
      <c r="BM1417" s="5"/>
    </row>
    <row r="1418" spans="55:65" ht="12.75">
      <c r="BC1418" s="5"/>
      <c r="BD1418" s="5"/>
      <c r="BE1418" s="5"/>
      <c r="BF1418" s="5"/>
      <c r="BG1418" s="5"/>
      <c r="BH1418" s="5"/>
      <c r="BI1418" s="5"/>
      <c r="BJ1418" s="5"/>
      <c r="BK1418" s="5"/>
      <c r="BL1418" s="5"/>
      <c r="BM1418" s="5"/>
    </row>
    <row r="1419" spans="55:65" ht="12.75">
      <c r="BC1419" s="5"/>
      <c r="BD1419" s="5"/>
      <c r="BE1419" s="5"/>
      <c r="BF1419" s="5"/>
      <c r="BG1419" s="5"/>
      <c r="BH1419" s="5"/>
      <c r="BI1419" s="5"/>
      <c r="BJ1419" s="5"/>
      <c r="BK1419" s="5"/>
      <c r="BL1419" s="5"/>
      <c r="BM1419" s="5"/>
    </row>
    <row r="1420" spans="55:65" ht="12.75">
      <c r="BC1420" s="5"/>
      <c r="BD1420" s="5"/>
      <c r="BE1420" s="5"/>
      <c r="BF1420" s="5"/>
      <c r="BG1420" s="5"/>
      <c r="BH1420" s="5"/>
      <c r="BI1420" s="5"/>
      <c r="BJ1420" s="5"/>
      <c r="BK1420" s="5"/>
      <c r="BL1420" s="5"/>
      <c r="BM1420" s="5"/>
    </row>
    <row r="1421" spans="55:65" ht="12.75"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</row>
    <row r="1422" spans="55:65" ht="12.75"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</row>
    <row r="1423" spans="55:65" ht="12.75"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</row>
    <row r="1424" spans="55:65" ht="12.75"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</row>
    <row r="1425" spans="55:65" ht="12.75"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</row>
    <row r="1426" spans="55:65" ht="12.75"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</row>
    <row r="1427" spans="55:65" ht="12.75"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</row>
    <row r="1428" spans="55:65" ht="12.75">
      <c r="BC1428" s="5"/>
      <c r="BD1428" s="5"/>
      <c r="BE1428" s="5"/>
      <c r="BF1428" s="5"/>
      <c r="BG1428" s="5"/>
      <c r="BH1428" s="5"/>
      <c r="BI1428" s="5"/>
      <c r="BJ1428" s="5"/>
      <c r="BK1428" s="5"/>
      <c r="BL1428" s="5"/>
      <c r="BM1428" s="5"/>
    </row>
    <row r="1429" spans="55:65" ht="12.75">
      <c r="BC1429" s="5"/>
      <c r="BD1429" s="5"/>
      <c r="BE1429" s="5"/>
      <c r="BF1429" s="5"/>
      <c r="BG1429" s="5"/>
      <c r="BH1429" s="5"/>
      <c r="BI1429" s="5"/>
      <c r="BJ1429" s="5"/>
      <c r="BK1429" s="5"/>
      <c r="BL1429" s="5"/>
      <c r="BM1429" s="5"/>
    </row>
    <row r="1430" spans="55:65" ht="12.75"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</row>
    <row r="1431" spans="55:65" ht="12.75">
      <c r="BC1431" s="5"/>
      <c r="BD1431" s="5"/>
      <c r="BE1431" s="5"/>
      <c r="BF1431" s="5"/>
      <c r="BG1431" s="5"/>
      <c r="BH1431" s="5"/>
      <c r="BI1431" s="5"/>
      <c r="BJ1431" s="5"/>
      <c r="BK1431" s="5"/>
      <c r="BL1431" s="5"/>
      <c r="BM1431" s="5"/>
    </row>
    <row r="1432" spans="55:65" ht="12.75">
      <c r="BC1432" s="5"/>
      <c r="BD1432" s="5"/>
      <c r="BE1432" s="5"/>
      <c r="BF1432" s="5"/>
      <c r="BG1432" s="5"/>
      <c r="BH1432" s="5"/>
      <c r="BI1432" s="5"/>
      <c r="BJ1432" s="5"/>
      <c r="BK1432" s="5"/>
      <c r="BL1432" s="5"/>
      <c r="BM1432" s="5"/>
    </row>
    <row r="1433" spans="55:65" ht="12.75">
      <c r="BC1433" s="5"/>
      <c r="BD1433" s="5"/>
      <c r="BE1433" s="5"/>
      <c r="BF1433" s="5"/>
      <c r="BG1433" s="5"/>
      <c r="BH1433" s="5"/>
      <c r="BI1433" s="5"/>
      <c r="BJ1433" s="5"/>
      <c r="BK1433" s="5"/>
      <c r="BL1433" s="5"/>
      <c r="BM1433" s="5"/>
    </row>
    <row r="1434" spans="55:65" ht="12.75"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</row>
    <row r="1435" spans="55:65" ht="12.75">
      <c r="BC1435" s="5"/>
      <c r="BD1435" s="5"/>
      <c r="BE1435" s="5"/>
      <c r="BF1435" s="5"/>
      <c r="BG1435" s="5"/>
      <c r="BH1435" s="5"/>
      <c r="BI1435" s="5"/>
      <c r="BJ1435" s="5"/>
      <c r="BK1435" s="5"/>
      <c r="BL1435" s="5"/>
      <c r="BM1435" s="5"/>
    </row>
    <row r="1436" spans="55:65" ht="12.75">
      <c r="BC1436" s="5"/>
      <c r="BD1436" s="5"/>
      <c r="BE1436" s="5"/>
      <c r="BF1436" s="5"/>
      <c r="BG1436" s="5"/>
      <c r="BH1436" s="5"/>
      <c r="BI1436" s="5"/>
      <c r="BJ1436" s="5"/>
      <c r="BK1436" s="5"/>
      <c r="BL1436" s="5"/>
      <c r="BM1436" s="5"/>
    </row>
    <row r="1437" spans="55:65" ht="12.75">
      <c r="BC1437" s="5"/>
      <c r="BD1437" s="5"/>
      <c r="BE1437" s="5"/>
      <c r="BF1437" s="5"/>
      <c r="BG1437" s="5"/>
      <c r="BH1437" s="5"/>
      <c r="BI1437" s="5"/>
      <c r="BJ1437" s="5"/>
      <c r="BK1437" s="5"/>
      <c r="BL1437" s="5"/>
      <c r="BM1437" s="5"/>
    </row>
    <row r="1438" spans="55:65" ht="12.75">
      <c r="BC1438" s="5"/>
      <c r="BD1438" s="5"/>
      <c r="BE1438" s="5"/>
      <c r="BF1438" s="5"/>
      <c r="BG1438" s="5"/>
      <c r="BH1438" s="5"/>
      <c r="BI1438" s="5"/>
      <c r="BJ1438" s="5"/>
      <c r="BK1438" s="5"/>
      <c r="BL1438" s="5"/>
      <c r="BM1438" s="5"/>
    </row>
    <row r="1439" spans="55:65" ht="12.75">
      <c r="BC1439" s="5"/>
      <c r="BD1439" s="5"/>
      <c r="BE1439" s="5"/>
      <c r="BF1439" s="5"/>
      <c r="BG1439" s="5"/>
      <c r="BH1439" s="5"/>
      <c r="BI1439" s="5"/>
      <c r="BJ1439" s="5"/>
      <c r="BK1439" s="5"/>
      <c r="BL1439" s="5"/>
      <c r="BM1439" s="5"/>
    </row>
    <row r="1440" spans="55:65" ht="12.75">
      <c r="BC1440" s="5"/>
      <c r="BD1440" s="5"/>
      <c r="BE1440" s="5"/>
      <c r="BF1440" s="5"/>
      <c r="BG1440" s="5"/>
      <c r="BH1440" s="5"/>
      <c r="BI1440" s="5"/>
      <c r="BJ1440" s="5"/>
      <c r="BK1440" s="5"/>
      <c r="BL1440" s="5"/>
      <c r="BM1440" s="5"/>
    </row>
    <row r="1441" spans="55:65" ht="12.75">
      <c r="BC1441" s="5"/>
      <c r="BD1441" s="5"/>
      <c r="BE1441" s="5"/>
      <c r="BF1441" s="5"/>
      <c r="BG1441" s="5"/>
      <c r="BH1441" s="5"/>
      <c r="BI1441" s="5"/>
      <c r="BJ1441" s="5"/>
      <c r="BK1441" s="5"/>
      <c r="BL1441" s="5"/>
      <c r="BM1441" s="5"/>
    </row>
    <row r="1442" spans="55:65" ht="12.75">
      <c r="BC1442" s="5"/>
      <c r="BD1442" s="5"/>
      <c r="BE1442" s="5"/>
      <c r="BF1442" s="5"/>
      <c r="BG1442" s="5"/>
      <c r="BH1442" s="5"/>
      <c r="BI1442" s="5"/>
      <c r="BJ1442" s="5"/>
      <c r="BK1442" s="5"/>
      <c r="BL1442" s="5"/>
      <c r="BM1442" s="5"/>
    </row>
    <row r="1443" spans="55:65" ht="12.75">
      <c r="BC1443" s="5"/>
      <c r="BD1443" s="5"/>
      <c r="BE1443" s="5"/>
      <c r="BF1443" s="5"/>
      <c r="BG1443" s="5"/>
      <c r="BH1443" s="5"/>
      <c r="BI1443" s="5"/>
      <c r="BJ1443" s="5"/>
      <c r="BK1443" s="5"/>
      <c r="BL1443" s="5"/>
      <c r="BM1443" s="5"/>
    </row>
    <row r="1444" spans="55:65" ht="12.75"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</row>
    <row r="1445" spans="55:65" ht="12.75"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</row>
    <row r="1446" spans="55:65" ht="12.75"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</row>
    <row r="1447" spans="55:65" ht="12.75"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</row>
    <row r="1448" spans="55:65" ht="12.75"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</row>
    <row r="1449" spans="55:65" ht="12.75">
      <c r="BC1449" s="5"/>
      <c r="BD1449" s="5"/>
      <c r="BE1449" s="5"/>
      <c r="BF1449" s="5"/>
      <c r="BG1449" s="5"/>
      <c r="BH1449" s="5"/>
      <c r="BI1449" s="5"/>
      <c r="BJ1449" s="5"/>
      <c r="BK1449" s="5"/>
      <c r="BL1449" s="5"/>
      <c r="BM1449" s="5"/>
    </row>
    <row r="1450" spans="55:65" ht="12.75">
      <c r="BC1450" s="5"/>
      <c r="BD1450" s="5"/>
      <c r="BE1450" s="5"/>
      <c r="BF1450" s="5"/>
      <c r="BG1450" s="5"/>
      <c r="BH1450" s="5"/>
      <c r="BI1450" s="5"/>
      <c r="BJ1450" s="5"/>
      <c r="BK1450" s="5"/>
      <c r="BL1450" s="5"/>
      <c r="BM1450" s="5"/>
    </row>
    <row r="1451" spans="55:65" ht="12.75">
      <c r="BC1451" s="5"/>
      <c r="BD1451" s="5"/>
      <c r="BE1451" s="5"/>
      <c r="BF1451" s="5"/>
      <c r="BG1451" s="5"/>
      <c r="BH1451" s="5"/>
      <c r="BI1451" s="5"/>
      <c r="BJ1451" s="5"/>
      <c r="BK1451" s="5"/>
      <c r="BL1451" s="5"/>
      <c r="BM1451" s="5"/>
    </row>
    <row r="1452" spans="55:65" ht="12.75">
      <c r="BC1452" s="5"/>
      <c r="BD1452" s="5"/>
      <c r="BE1452" s="5"/>
      <c r="BF1452" s="5"/>
      <c r="BG1452" s="5"/>
      <c r="BH1452" s="5"/>
      <c r="BI1452" s="5"/>
      <c r="BJ1452" s="5"/>
      <c r="BK1452" s="5"/>
      <c r="BL1452" s="5"/>
      <c r="BM1452" s="5"/>
    </row>
    <row r="1453" spans="55:65" ht="12.75"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</row>
    <row r="1454" spans="55:65" ht="12.75">
      <c r="BC1454" s="5"/>
      <c r="BD1454" s="5"/>
      <c r="BE1454" s="5"/>
      <c r="BF1454" s="5"/>
      <c r="BG1454" s="5"/>
      <c r="BH1454" s="5"/>
      <c r="BI1454" s="5"/>
      <c r="BJ1454" s="5"/>
      <c r="BK1454" s="5"/>
      <c r="BL1454" s="5"/>
      <c r="BM1454" s="5"/>
    </row>
    <row r="1455" spans="55:65" ht="12.75">
      <c r="BC1455" s="5"/>
      <c r="BD1455" s="5"/>
      <c r="BE1455" s="5"/>
      <c r="BF1455" s="5"/>
      <c r="BG1455" s="5"/>
      <c r="BH1455" s="5"/>
      <c r="BI1455" s="5"/>
      <c r="BJ1455" s="5"/>
      <c r="BK1455" s="5"/>
      <c r="BL1455" s="5"/>
      <c r="BM1455" s="5"/>
    </row>
    <row r="1456" spans="55:65" ht="12.75"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</row>
    <row r="1457" spans="55:65" ht="12.75"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</row>
    <row r="1458" spans="55:65" ht="12.75">
      <c r="BC1458" s="5"/>
      <c r="BD1458" s="5"/>
      <c r="BE1458" s="5"/>
      <c r="BF1458" s="5"/>
      <c r="BG1458" s="5"/>
      <c r="BH1458" s="5"/>
      <c r="BI1458" s="5"/>
      <c r="BJ1458" s="5"/>
      <c r="BK1458" s="5"/>
      <c r="BL1458" s="5"/>
      <c r="BM1458" s="5"/>
    </row>
    <row r="1459" spans="55:65" ht="12.75"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</row>
    <row r="1460" spans="55:65" ht="12.75"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</row>
    <row r="1461" spans="55:65" ht="12.75">
      <c r="BC1461" s="5"/>
      <c r="BD1461" s="5"/>
      <c r="BE1461" s="5"/>
      <c r="BF1461" s="5"/>
      <c r="BG1461" s="5"/>
      <c r="BH1461" s="5"/>
      <c r="BI1461" s="5"/>
      <c r="BJ1461" s="5"/>
      <c r="BK1461" s="5"/>
      <c r="BL1461" s="5"/>
      <c r="BM1461" s="5"/>
    </row>
    <row r="1462" spans="55:65" ht="12.75">
      <c r="BC1462" s="5"/>
      <c r="BD1462" s="5"/>
      <c r="BE1462" s="5"/>
      <c r="BF1462" s="5"/>
      <c r="BG1462" s="5"/>
      <c r="BH1462" s="5"/>
      <c r="BI1462" s="5"/>
      <c r="BJ1462" s="5"/>
      <c r="BK1462" s="5"/>
      <c r="BL1462" s="5"/>
      <c r="BM1462" s="5"/>
    </row>
    <row r="1463" spans="55:65" ht="12.75"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</row>
    <row r="1464" spans="55:65" ht="12.75"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</row>
    <row r="1465" spans="55:65" ht="12.75">
      <c r="BC1465" s="5"/>
      <c r="BD1465" s="5"/>
      <c r="BE1465" s="5"/>
      <c r="BF1465" s="5"/>
      <c r="BG1465" s="5"/>
      <c r="BH1465" s="5"/>
      <c r="BI1465" s="5"/>
      <c r="BJ1465" s="5"/>
      <c r="BK1465" s="5"/>
      <c r="BL1465" s="5"/>
      <c r="BM1465" s="5"/>
    </row>
    <row r="1466" spans="55:65" ht="12.75">
      <c r="BC1466" s="5"/>
      <c r="BD1466" s="5"/>
      <c r="BE1466" s="5"/>
      <c r="BF1466" s="5"/>
      <c r="BG1466" s="5"/>
      <c r="BH1466" s="5"/>
      <c r="BI1466" s="5"/>
      <c r="BJ1466" s="5"/>
      <c r="BK1466" s="5"/>
      <c r="BL1466" s="5"/>
      <c r="BM1466" s="5"/>
    </row>
    <row r="1467" spans="55:65" ht="12.75">
      <c r="BC1467" s="5"/>
      <c r="BD1467" s="5"/>
      <c r="BE1467" s="5"/>
      <c r="BF1467" s="5"/>
      <c r="BG1467" s="5"/>
      <c r="BH1467" s="5"/>
      <c r="BI1467" s="5"/>
      <c r="BJ1467" s="5"/>
      <c r="BK1467" s="5"/>
      <c r="BL1467" s="5"/>
      <c r="BM1467" s="5"/>
    </row>
    <row r="1468" spans="55:65" ht="12.75"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</row>
    <row r="1469" spans="55:65" ht="12.75">
      <c r="BC1469" s="5"/>
      <c r="BD1469" s="5"/>
      <c r="BE1469" s="5"/>
      <c r="BF1469" s="5"/>
      <c r="BG1469" s="5"/>
      <c r="BH1469" s="5"/>
      <c r="BI1469" s="5"/>
      <c r="BJ1469" s="5"/>
      <c r="BK1469" s="5"/>
      <c r="BL1469" s="5"/>
      <c r="BM1469" s="5"/>
    </row>
    <row r="1470" spans="55:65" ht="12.75">
      <c r="BC1470" s="5"/>
      <c r="BD1470" s="5"/>
      <c r="BE1470" s="5"/>
      <c r="BF1470" s="5"/>
      <c r="BG1470" s="5"/>
      <c r="BH1470" s="5"/>
      <c r="BI1470" s="5"/>
      <c r="BJ1470" s="5"/>
      <c r="BK1470" s="5"/>
      <c r="BL1470" s="5"/>
      <c r="BM1470" s="5"/>
    </row>
    <row r="1471" spans="55:65" ht="12.75">
      <c r="BC1471" s="5"/>
      <c r="BD1471" s="5"/>
      <c r="BE1471" s="5"/>
      <c r="BF1471" s="5"/>
      <c r="BG1471" s="5"/>
      <c r="BH1471" s="5"/>
      <c r="BI1471" s="5"/>
      <c r="BJ1471" s="5"/>
      <c r="BK1471" s="5"/>
      <c r="BL1471" s="5"/>
      <c r="BM1471" s="5"/>
    </row>
    <row r="1472" spans="55:65" ht="12.75">
      <c r="BC1472" s="5"/>
      <c r="BD1472" s="5"/>
      <c r="BE1472" s="5"/>
      <c r="BF1472" s="5"/>
      <c r="BG1472" s="5"/>
      <c r="BH1472" s="5"/>
      <c r="BI1472" s="5"/>
      <c r="BJ1472" s="5"/>
      <c r="BK1472" s="5"/>
      <c r="BL1472" s="5"/>
      <c r="BM1472" s="5"/>
    </row>
    <row r="1473" spans="55:65" ht="12.75">
      <c r="BC1473" s="5"/>
      <c r="BD1473" s="5"/>
      <c r="BE1473" s="5"/>
      <c r="BF1473" s="5"/>
      <c r="BG1473" s="5"/>
      <c r="BH1473" s="5"/>
      <c r="BI1473" s="5"/>
      <c r="BJ1473" s="5"/>
      <c r="BK1473" s="5"/>
      <c r="BL1473" s="5"/>
      <c r="BM1473" s="5"/>
    </row>
    <row r="1474" spans="55:65" ht="12.75"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</row>
    <row r="1475" spans="55:65" ht="12.75"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</row>
    <row r="1476" spans="55:65" ht="12.75">
      <c r="BC1476" s="5"/>
      <c r="BD1476" s="5"/>
      <c r="BE1476" s="5"/>
      <c r="BF1476" s="5"/>
      <c r="BG1476" s="5"/>
      <c r="BH1476" s="5"/>
      <c r="BI1476" s="5"/>
      <c r="BJ1476" s="5"/>
      <c r="BK1476" s="5"/>
      <c r="BL1476" s="5"/>
      <c r="BM1476" s="5"/>
    </row>
    <row r="1477" spans="55:65" ht="12.75">
      <c r="BC1477" s="5"/>
      <c r="BD1477" s="5"/>
      <c r="BE1477" s="5"/>
      <c r="BF1477" s="5"/>
      <c r="BG1477" s="5"/>
      <c r="BH1477" s="5"/>
      <c r="BI1477" s="5"/>
      <c r="BJ1477" s="5"/>
      <c r="BK1477" s="5"/>
      <c r="BL1477" s="5"/>
      <c r="BM1477" s="5"/>
    </row>
    <row r="1478" spans="55:65" ht="12.75">
      <c r="BC1478" s="5"/>
      <c r="BD1478" s="5"/>
      <c r="BE1478" s="5"/>
      <c r="BF1478" s="5"/>
      <c r="BG1478" s="5"/>
      <c r="BH1478" s="5"/>
      <c r="BI1478" s="5"/>
      <c r="BJ1478" s="5"/>
      <c r="BK1478" s="5"/>
      <c r="BL1478" s="5"/>
      <c r="BM1478" s="5"/>
    </row>
    <row r="1479" spans="55:65" ht="12.75">
      <c r="BC1479" s="5"/>
      <c r="BD1479" s="5"/>
      <c r="BE1479" s="5"/>
      <c r="BF1479" s="5"/>
      <c r="BG1479" s="5"/>
      <c r="BH1479" s="5"/>
      <c r="BI1479" s="5"/>
      <c r="BJ1479" s="5"/>
      <c r="BK1479" s="5"/>
      <c r="BL1479" s="5"/>
      <c r="BM1479" s="5"/>
    </row>
    <row r="1480" spans="55:65" ht="12.75">
      <c r="BC1480" s="5"/>
      <c r="BD1480" s="5"/>
      <c r="BE1480" s="5"/>
      <c r="BF1480" s="5"/>
      <c r="BG1480" s="5"/>
      <c r="BH1480" s="5"/>
      <c r="BI1480" s="5"/>
      <c r="BJ1480" s="5"/>
      <c r="BK1480" s="5"/>
      <c r="BL1480" s="5"/>
      <c r="BM1480" s="5"/>
    </row>
    <row r="1481" spans="55:65" ht="12.75">
      <c r="BC1481" s="5"/>
      <c r="BD1481" s="5"/>
      <c r="BE1481" s="5"/>
      <c r="BF1481" s="5"/>
      <c r="BG1481" s="5"/>
      <c r="BH1481" s="5"/>
      <c r="BI1481" s="5"/>
      <c r="BJ1481" s="5"/>
      <c r="BK1481" s="5"/>
      <c r="BL1481" s="5"/>
      <c r="BM1481" s="5"/>
    </row>
    <row r="1482" spans="55:65" ht="12.75">
      <c r="BC1482" s="5"/>
      <c r="BD1482" s="5"/>
      <c r="BE1482" s="5"/>
      <c r="BF1482" s="5"/>
      <c r="BG1482" s="5"/>
      <c r="BH1482" s="5"/>
      <c r="BI1482" s="5"/>
      <c r="BJ1482" s="5"/>
      <c r="BK1482" s="5"/>
      <c r="BL1482" s="5"/>
      <c r="BM1482" s="5"/>
    </row>
    <row r="1483" spans="55:65" ht="12.75">
      <c r="BC1483" s="5"/>
      <c r="BD1483" s="5"/>
      <c r="BE1483" s="5"/>
      <c r="BF1483" s="5"/>
      <c r="BG1483" s="5"/>
      <c r="BH1483" s="5"/>
      <c r="BI1483" s="5"/>
      <c r="BJ1483" s="5"/>
      <c r="BK1483" s="5"/>
      <c r="BL1483" s="5"/>
      <c r="BM1483" s="5"/>
    </row>
    <row r="1484" spans="55:65" ht="12.75">
      <c r="BC1484" s="5"/>
      <c r="BD1484" s="5"/>
      <c r="BE1484" s="5"/>
      <c r="BF1484" s="5"/>
      <c r="BG1484" s="5"/>
      <c r="BH1484" s="5"/>
      <c r="BI1484" s="5"/>
      <c r="BJ1484" s="5"/>
      <c r="BK1484" s="5"/>
      <c r="BL1484" s="5"/>
      <c r="BM1484" s="5"/>
    </row>
    <row r="1485" spans="55:65" ht="12.75">
      <c r="BC1485" s="5"/>
      <c r="BD1485" s="5"/>
      <c r="BE1485" s="5"/>
      <c r="BF1485" s="5"/>
      <c r="BG1485" s="5"/>
      <c r="BH1485" s="5"/>
      <c r="BI1485" s="5"/>
      <c r="BJ1485" s="5"/>
      <c r="BK1485" s="5"/>
      <c r="BL1485" s="5"/>
      <c r="BM1485" s="5"/>
    </row>
    <row r="1486" spans="55:65" ht="12.75">
      <c r="BC1486" s="5"/>
      <c r="BD1486" s="5"/>
      <c r="BE1486" s="5"/>
      <c r="BF1486" s="5"/>
      <c r="BG1486" s="5"/>
      <c r="BH1486" s="5"/>
      <c r="BI1486" s="5"/>
      <c r="BJ1486" s="5"/>
      <c r="BK1486" s="5"/>
      <c r="BL1486" s="5"/>
      <c r="BM1486" s="5"/>
    </row>
    <row r="1487" spans="55:65" ht="12.75">
      <c r="BC1487" s="5"/>
      <c r="BD1487" s="5"/>
      <c r="BE1487" s="5"/>
      <c r="BF1487" s="5"/>
      <c r="BG1487" s="5"/>
      <c r="BH1487" s="5"/>
      <c r="BI1487" s="5"/>
      <c r="BJ1487" s="5"/>
      <c r="BK1487" s="5"/>
      <c r="BL1487" s="5"/>
      <c r="BM1487" s="5"/>
    </row>
    <row r="1488" spans="55:65" ht="12.75">
      <c r="BC1488" s="5"/>
      <c r="BD1488" s="5"/>
      <c r="BE1488" s="5"/>
      <c r="BF1488" s="5"/>
      <c r="BG1488" s="5"/>
      <c r="BH1488" s="5"/>
      <c r="BI1488" s="5"/>
      <c r="BJ1488" s="5"/>
      <c r="BK1488" s="5"/>
      <c r="BL1488" s="5"/>
      <c r="BM1488" s="5"/>
    </row>
    <row r="1489" spans="55:65" ht="12.75">
      <c r="BC1489" s="5"/>
      <c r="BD1489" s="5"/>
      <c r="BE1489" s="5"/>
      <c r="BF1489" s="5"/>
      <c r="BG1489" s="5"/>
      <c r="BH1489" s="5"/>
      <c r="BI1489" s="5"/>
      <c r="BJ1489" s="5"/>
      <c r="BK1489" s="5"/>
      <c r="BL1489" s="5"/>
      <c r="BM1489" s="5"/>
    </row>
    <row r="1490" spans="55:65" ht="12.75">
      <c r="BC1490" s="5"/>
      <c r="BD1490" s="5"/>
      <c r="BE1490" s="5"/>
      <c r="BF1490" s="5"/>
      <c r="BG1490" s="5"/>
      <c r="BH1490" s="5"/>
      <c r="BI1490" s="5"/>
      <c r="BJ1490" s="5"/>
      <c r="BK1490" s="5"/>
      <c r="BL1490" s="5"/>
      <c r="BM1490" s="5"/>
    </row>
    <row r="1491" spans="55:65" ht="12.75">
      <c r="BC1491" s="5"/>
      <c r="BD1491" s="5"/>
      <c r="BE1491" s="5"/>
      <c r="BF1491" s="5"/>
      <c r="BG1491" s="5"/>
      <c r="BH1491" s="5"/>
      <c r="BI1491" s="5"/>
      <c r="BJ1491" s="5"/>
      <c r="BK1491" s="5"/>
      <c r="BL1491" s="5"/>
      <c r="BM1491" s="5"/>
    </row>
    <row r="1492" spans="55:65" ht="12.75"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</row>
    <row r="1493" spans="55:65" ht="12.75">
      <c r="BC1493" s="5"/>
      <c r="BD1493" s="5"/>
      <c r="BE1493" s="5"/>
      <c r="BF1493" s="5"/>
      <c r="BG1493" s="5"/>
      <c r="BH1493" s="5"/>
      <c r="BI1493" s="5"/>
      <c r="BJ1493" s="5"/>
      <c r="BK1493" s="5"/>
      <c r="BL1493" s="5"/>
      <c r="BM1493" s="5"/>
    </row>
    <row r="1494" spans="55:65" ht="12.75">
      <c r="BC1494" s="5"/>
      <c r="BD1494" s="5"/>
      <c r="BE1494" s="5"/>
      <c r="BF1494" s="5"/>
      <c r="BG1494" s="5"/>
      <c r="BH1494" s="5"/>
      <c r="BI1494" s="5"/>
      <c r="BJ1494" s="5"/>
      <c r="BK1494" s="5"/>
      <c r="BL1494" s="5"/>
      <c r="BM1494" s="5"/>
    </row>
    <row r="1495" spans="55:65" ht="12.75">
      <c r="BC1495" s="5"/>
      <c r="BD1495" s="5"/>
      <c r="BE1495" s="5"/>
      <c r="BF1495" s="5"/>
      <c r="BG1495" s="5"/>
      <c r="BH1495" s="5"/>
      <c r="BI1495" s="5"/>
      <c r="BJ1495" s="5"/>
      <c r="BK1495" s="5"/>
      <c r="BL1495" s="5"/>
      <c r="BM1495" s="5"/>
    </row>
    <row r="1496" spans="55:65" ht="12.75">
      <c r="BC1496" s="5"/>
      <c r="BD1496" s="5"/>
      <c r="BE1496" s="5"/>
      <c r="BF1496" s="5"/>
      <c r="BG1496" s="5"/>
      <c r="BH1496" s="5"/>
      <c r="BI1496" s="5"/>
      <c r="BJ1496" s="5"/>
      <c r="BK1496" s="5"/>
      <c r="BL1496" s="5"/>
      <c r="BM1496" s="5"/>
    </row>
    <row r="1497" spans="55:65" ht="12.75">
      <c r="BC1497" s="5"/>
      <c r="BD1497" s="5"/>
      <c r="BE1497" s="5"/>
      <c r="BF1497" s="5"/>
      <c r="BG1497" s="5"/>
      <c r="BH1497" s="5"/>
      <c r="BI1497" s="5"/>
      <c r="BJ1497" s="5"/>
      <c r="BK1497" s="5"/>
      <c r="BL1497" s="5"/>
      <c r="BM1497" s="5"/>
    </row>
    <row r="1498" spans="55:65" ht="12.75">
      <c r="BC1498" s="5"/>
      <c r="BD1498" s="5"/>
      <c r="BE1498" s="5"/>
      <c r="BF1498" s="5"/>
      <c r="BG1498" s="5"/>
      <c r="BH1498" s="5"/>
      <c r="BI1498" s="5"/>
      <c r="BJ1498" s="5"/>
      <c r="BK1498" s="5"/>
      <c r="BL1498" s="5"/>
      <c r="BM1498" s="5"/>
    </row>
    <row r="1499" spans="55:65" ht="12.75">
      <c r="BC1499" s="5"/>
      <c r="BD1499" s="5"/>
      <c r="BE1499" s="5"/>
      <c r="BF1499" s="5"/>
      <c r="BG1499" s="5"/>
      <c r="BH1499" s="5"/>
      <c r="BI1499" s="5"/>
      <c r="BJ1499" s="5"/>
      <c r="BK1499" s="5"/>
      <c r="BL1499" s="5"/>
      <c r="BM1499" s="5"/>
    </row>
    <row r="1500" spans="55:65" ht="12.75">
      <c r="BC1500" s="5"/>
      <c r="BD1500" s="5"/>
      <c r="BE1500" s="5"/>
      <c r="BF1500" s="5"/>
      <c r="BG1500" s="5"/>
      <c r="BH1500" s="5"/>
      <c r="BI1500" s="5"/>
      <c r="BJ1500" s="5"/>
      <c r="BK1500" s="5"/>
      <c r="BL1500" s="5"/>
      <c r="BM1500" s="5"/>
    </row>
    <row r="1501" spans="55:65" ht="12.75">
      <c r="BC1501" s="5"/>
      <c r="BD1501" s="5"/>
      <c r="BE1501" s="5"/>
      <c r="BF1501" s="5"/>
      <c r="BG1501" s="5"/>
      <c r="BH1501" s="5"/>
      <c r="BI1501" s="5"/>
      <c r="BJ1501" s="5"/>
      <c r="BK1501" s="5"/>
      <c r="BL1501" s="5"/>
      <c r="BM1501" s="5"/>
    </row>
    <row r="1502" spans="55:65" ht="12.75">
      <c r="BC1502" s="5"/>
      <c r="BD1502" s="5"/>
      <c r="BE1502" s="5"/>
      <c r="BF1502" s="5"/>
      <c r="BG1502" s="5"/>
      <c r="BH1502" s="5"/>
      <c r="BI1502" s="5"/>
      <c r="BJ1502" s="5"/>
      <c r="BK1502" s="5"/>
      <c r="BL1502" s="5"/>
      <c r="BM1502" s="5"/>
    </row>
    <row r="1503" spans="55:65" ht="12.75">
      <c r="BC1503" s="5"/>
      <c r="BD1503" s="5"/>
      <c r="BE1503" s="5"/>
      <c r="BF1503" s="5"/>
      <c r="BG1503" s="5"/>
      <c r="BH1503" s="5"/>
      <c r="BI1503" s="5"/>
      <c r="BJ1503" s="5"/>
      <c r="BK1503" s="5"/>
      <c r="BL1503" s="5"/>
      <c r="BM1503" s="5"/>
    </row>
    <row r="1504" spans="55:65" ht="12.75">
      <c r="BC1504" s="5"/>
      <c r="BD1504" s="5"/>
      <c r="BE1504" s="5"/>
      <c r="BF1504" s="5"/>
      <c r="BG1504" s="5"/>
      <c r="BH1504" s="5"/>
      <c r="BI1504" s="5"/>
      <c r="BJ1504" s="5"/>
      <c r="BK1504" s="5"/>
      <c r="BL1504" s="5"/>
      <c r="BM1504" s="5"/>
    </row>
    <row r="1505" spans="55:65" ht="12.75">
      <c r="BC1505" s="5"/>
      <c r="BD1505" s="5"/>
      <c r="BE1505" s="5"/>
      <c r="BF1505" s="5"/>
      <c r="BG1505" s="5"/>
      <c r="BH1505" s="5"/>
      <c r="BI1505" s="5"/>
      <c r="BJ1505" s="5"/>
      <c r="BK1505" s="5"/>
      <c r="BL1505" s="5"/>
      <c r="BM1505" s="5"/>
    </row>
    <row r="1506" spans="55:65" ht="12.75">
      <c r="BC1506" s="5"/>
      <c r="BD1506" s="5"/>
      <c r="BE1506" s="5"/>
      <c r="BF1506" s="5"/>
      <c r="BG1506" s="5"/>
      <c r="BH1506" s="5"/>
      <c r="BI1506" s="5"/>
      <c r="BJ1506" s="5"/>
      <c r="BK1506" s="5"/>
      <c r="BL1506" s="5"/>
      <c r="BM1506" s="5"/>
    </row>
    <row r="1507" spans="55:65" ht="12.75">
      <c r="BC1507" s="5"/>
      <c r="BD1507" s="5"/>
      <c r="BE1507" s="5"/>
      <c r="BF1507" s="5"/>
      <c r="BG1507" s="5"/>
      <c r="BH1507" s="5"/>
      <c r="BI1507" s="5"/>
      <c r="BJ1507" s="5"/>
      <c r="BK1507" s="5"/>
      <c r="BL1507" s="5"/>
      <c r="BM1507" s="5"/>
    </row>
    <row r="1508" spans="55:65" ht="12.75">
      <c r="BC1508" s="5"/>
      <c r="BD1508" s="5"/>
      <c r="BE1508" s="5"/>
      <c r="BF1508" s="5"/>
      <c r="BG1508" s="5"/>
      <c r="BH1508" s="5"/>
      <c r="BI1508" s="5"/>
      <c r="BJ1508" s="5"/>
      <c r="BK1508" s="5"/>
      <c r="BL1508" s="5"/>
      <c r="BM1508" s="5"/>
    </row>
    <row r="1509" spans="55:65" ht="12.75">
      <c r="BC1509" s="5"/>
      <c r="BD1509" s="5"/>
      <c r="BE1509" s="5"/>
      <c r="BF1509" s="5"/>
      <c r="BG1509" s="5"/>
      <c r="BH1509" s="5"/>
      <c r="BI1509" s="5"/>
      <c r="BJ1509" s="5"/>
      <c r="BK1509" s="5"/>
      <c r="BL1509" s="5"/>
      <c r="BM1509" s="5"/>
    </row>
    <row r="1510" spans="55:65" ht="12.75">
      <c r="BC1510" s="5"/>
      <c r="BD1510" s="5"/>
      <c r="BE1510" s="5"/>
      <c r="BF1510" s="5"/>
      <c r="BG1510" s="5"/>
      <c r="BH1510" s="5"/>
      <c r="BI1510" s="5"/>
      <c r="BJ1510" s="5"/>
      <c r="BK1510" s="5"/>
      <c r="BL1510" s="5"/>
      <c r="BM1510" s="5"/>
    </row>
    <row r="1511" spans="55:65" ht="12.75">
      <c r="BC1511" s="5"/>
      <c r="BD1511" s="5"/>
      <c r="BE1511" s="5"/>
      <c r="BF1511" s="5"/>
      <c r="BG1511" s="5"/>
      <c r="BH1511" s="5"/>
      <c r="BI1511" s="5"/>
      <c r="BJ1511" s="5"/>
      <c r="BK1511" s="5"/>
      <c r="BL1511" s="5"/>
      <c r="BM1511" s="5"/>
    </row>
    <row r="1512" spans="55:65" ht="12.75">
      <c r="BC1512" s="5"/>
      <c r="BD1512" s="5"/>
      <c r="BE1512" s="5"/>
      <c r="BF1512" s="5"/>
      <c r="BG1512" s="5"/>
      <c r="BH1512" s="5"/>
      <c r="BI1512" s="5"/>
      <c r="BJ1512" s="5"/>
      <c r="BK1512" s="5"/>
      <c r="BL1512" s="5"/>
      <c r="BM1512" s="5"/>
    </row>
    <row r="1513" spans="55:65" ht="12.75">
      <c r="BC1513" s="5"/>
      <c r="BD1513" s="5"/>
      <c r="BE1513" s="5"/>
      <c r="BF1513" s="5"/>
      <c r="BG1513" s="5"/>
      <c r="BH1513" s="5"/>
      <c r="BI1513" s="5"/>
      <c r="BJ1513" s="5"/>
      <c r="BK1513" s="5"/>
      <c r="BL1513" s="5"/>
      <c r="BM1513" s="5"/>
    </row>
    <row r="1514" spans="55:65" ht="12.75">
      <c r="BC1514" s="5"/>
      <c r="BD1514" s="5"/>
      <c r="BE1514" s="5"/>
      <c r="BF1514" s="5"/>
      <c r="BG1514" s="5"/>
      <c r="BH1514" s="5"/>
      <c r="BI1514" s="5"/>
      <c r="BJ1514" s="5"/>
      <c r="BK1514" s="5"/>
      <c r="BL1514" s="5"/>
      <c r="BM1514" s="5"/>
    </row>
    <row r="1515" spans="55:65" ht="12.75">
      <c r="BC1515" s="5"/>
      <c r="BD1515" s="5"/>
      <c r="BE1515" s="5"/>
      <c r="BF1515" s="5"/>
      <c r="BG1515" s="5"/>
      <c r="BH1515" s="5"/>
      <c r="BI1515" s="5"/>
      <c r="BJ1515" s="5"/>
      <c r="BK1515" s="5"/>
      <c r="BL1515" s="5"/>
      <c r="BM1515" s="5"/>
    </row>
    <row r="1516" spans="55:65" ht="12.75">
      <c r="BC1516" s="5"/>
      <c r="BD1516" s="5"/>
      <c r="BE1516" s="5"/>
      <c r="BF1516" s="5"/>
      <c r="BG1516" s="5"/>
      <c r="BH1516" s="5"/>
      <c r="BI1516" s="5"/>
      <c r="BJ1516" s="5"/>
      <c r="BK1516" s="5"/>
      <c r="BL1516" s="5"/>
      <c r="BM1516" s="5"/>
    </row>
    <row r="1517" spans="55:65" ht="12.75">
      <c r="BC1517" s="5"/>
      <c r="BD1517" s="5"/>
      <c r="BE1517" s="5"/>
      <c r="BF1517" s="5"/>
      <c r="BG1517" s="5"/>
      <c r="BH1517" s="5"/>
      <c r="BI1517" s="5"/>
      <c r="BJ1517" s="5"/>
      <c r="BK1517" s="5"/>
      <c r="BL1517" s="5"/>
      <c r="BM1517" s="5"/>
    </row>
    <row r="1518" spans="55:65" ht="12.75">
      <c r="BC1518" s="5"/>
      <c r="BD1518" s="5"/>
      <c r="BE1518" s="5"/>
      <c r="BF1518" s="5"/>
      <c r="BG1518" s="5"/>
      <c r="BH1518" s="5"/>
      <c r="BI1518" s="5"/>
      <c r="BJ1518" s="5"/>
      <c r="BK1518" s="5"/>
      <c r="BL1518" s="5"/>
      <c r="BM1518" s="5"/>
    </row>
    <row r="1519" spans="55:65" ht="12.75">
      <c r="BC1519" s="5"/>
      <c r="BD1519" s="5"/>
      <c r="BE1519" s="5"/>
      <c r="BF1519" s="5"/>
      <c r="BG1519" s="5"/>
      <c r="BH1519" s="5"/>
      <c r="BI1519" s="5"/>
      <c r="BJ1519" s="5"/>
      <c r="BK1519" s="5"/>
      <c r="BL1519" s="5"/>
      <c r="BM1519" s="5"/>
    </row>
    <row r="1520" spans="55:65" ht="12.75">
      <c r="BC1520" s="5"/>
      <c r="BD1520" s="5"/>
      <c r="BE1520" s="5"/>
      <c r="BF1520" s="5"/>
      <c r="BG1520" s="5"/>
      <c r="BH1520" s="5"/>
      <c r="BI1520" s="5"/>
      <c r="BJ1520" s="5"/>
      <c r="BK1520" s="5"/>
      <c r="BL1520" s="5"/>
      <c r="BM1520" s="5"/>
    </row>
    <row r="1521" spans="55:65" ht="12.75">
      <c r="BC1521" s="5"/>
      <c r="BD1521" s="5"/>
      <c r="BE1521" s="5"/>
      <c r="BF1521" s="5"/>
      <c r="BG1521" s="5"/>
      <c r="BH1521" s="5"/>
      <c r="BI1521" s="5"/>
      <c r="BJ1521" s="5"/>
      <c r="BK1521" s="5"/>
      <c r="BL1521" s="5"/>
      <c r="BM1521" s="5"/>
    </row>
    <row r="1522" spans="55:65" ht="12.75">
      <c r="BC1522" s="5"/>
      <c r="BD1522" s="5"/>
      <c r="BE1522" s="5"/>
      <c r="BF1522" s="5"/>
      <c r="BG1522" s="5"/>
      <c r="BH1522" s="5"/>
      <c r="BI1522" s="5"/>
      <c r="BJ1522" s="5"/>
      <c r="BK1522" s="5"/>
      <c r="BL1522" s="5"/>
      <c r="BM1522" s="5"/>
    </row>
    <row r="1523" spans="55:65" ht="12.75">
      <c r="BC1523" s="5"/>
      <c r="BD1523" s="5"/>
      <c r="BE1523" s="5"/>
      <c r="BF1523" s="5"/>
      <c r="BG1523" s="5"/>
      <c r="BH1523" s="5"/>
      <c r="BI1523" s="5"/>
      <c r="BJ1523" s="5"/>
      <c r="BK1523" s="5"/>
      <c r="BL1523" s="5"/>
      <c r="BM1523" s="5"/>
    </row>
    <row r="1524" spans="55:65" ht="12.75">
      <c r="BC1524" s="5"/>
      <c r="BD1524" s="5"/>
      <c r="BE1524" s="5"/>
      <c r="BF1524" s="5"/>
      <c r="BG1524" s="5"/>
      <c r="BH1524" s="5"/>
      <c r="BI1524" s="5"/>
      <c r="BJ1524" s="5"/>
      <c r="BK1524" s="5"/>
      <c r="BL1524" s="5"/>
      <c r="BM1524" s="5"/>
    </row>
    <row r="1525" spans="55:65" ht="12.75">
      <c r="BC1525" s="5"/>
      <c r="BD1525" s="5"/>
      <c r="BE1525" s="5"/>
      <c r="BF1525" s="5"/>
      <c r="BG1525" s="5"/>
      <c r="BH1525" s="5"/>
      <c r="BI1525" s="5"/>
      <c r="BJ1525" s="5"/>
      <c r="BK1525" s="5"/>
      <c r="BL1525" s="5"/>
      <c r="BM1525" s="5"/>
    </row>
    <row r="1526" spans="55:65" ht="12.75">
      <c r="BC1526" s="5"/>
      <c r="BD1526" s="5"/>
      <c r="BE1526" s="5"/>
      <c r="BF1526" s="5"/>
      <c r="BG1526" s="5"/>
      <c r="BH1526" s="5"/>
      <c r="BI1526" s="5"/>
      <c r="BJ1526" s="5"/>
      <c r="BK1526" s="5"/>
      <c r="BL1526" s="5"/>
      <c r="BM1526" s="5"/>
    </row>
    <row r="1527" spans="55:65" ht="12.75">
      <c r="BC1527" s="5"/>
      <c r="BD1527" s="5"/>
      <c r="BE1527" s="5"/>
      <c r="BF1527" s="5"/>
      <c r="BG1527" s="5"/>
      <c r="BH1527" s="5"/>
      <c r="BI1527" s="5"/>
      <c r="BJ1527" s="5"/>
      <c r="BK1527" s="5"/>
      <c r="BL1527" s="5"/>
      <c r="BM1527" s="5"/>
    </row>
    <row r="1528" spans="55:65" ht="12.75">
      <c r="BC1528" s="5"/>
      <c r="BD1528" s="5"/>
      <c r="BE1528" s="5"/>
      <c r="BF1528" s="5"/>
      <c r="BG1528" s="5"/>
      <c r="BH1528" s="5"/>
      <c r="BI1528" s="5"/>
      <c r="BJ1528" s="5"/>
      <c r="BK1528" s="5"/>
      <c r="BL1528" s="5"/>
      <c r="BM1528" s="5"/>
    </row>
    <row r="1529" spans="55:65" ht="12.75">
      <c r="BC1529" s="5"/>
      <c r="BD1529" s="5"/>
      <c r="BE1529" s="5"/>
      <c r="BF1529" s="5"/>
      <c r="BG1529" s="5"/>
      <c r="BH1529" s="5"/>
      <c r="BI1529" s="5"/>
      <c r="BJ1529" s="5"/>
      <c r="BK1529" s="5"/>
      <c r="BL1529" s="5"/>
      <c r="BM1529" s="5"/>
    </row>
    <row r="1530" spans="55:65" ht="12.75">
      <c r="BC1530" s="5"/>
      <c r="BD1530" s="5"/>
      <c r="BE1530" s="5"/>
      <c r="BF1530" s="5"/>
      <c r="BG1530" s="5"/>
      <c r="BH1530" s="5"/>
      <c r="BI1530" s="5"/>
      <c r="BJ1530" s="5"/>
      <c r="BK1530" s="5"/>
      <c r="BL1530" s="5"/>
      <c r="BM1530" s="5"/>
    </row>
    <row r="1531" spans="55:65" ht="12.75">
      <c r="BC1531" s="5"/>
      <c r="BD1531" s="5"/>
      <c r="BE1531" s="5"/>
      <c r="BF1531" s="5"/>
      <c r="BG1531" s="5"/>
      <c r="BH1531" s="5"/>
      <c r="BI1531" s="5"/>
      <c r="BJ1531" s="5"/>
      <c r="BK1531" s="5"/>
      <c r="BL1531" s="5"/>
      <c r="BM1531" s="5"/>
    </row>
    <row r="1532" spans="55:65" ht="12.75">
      <c r="BC1532" s="5"/>
      <c r="BD1532" s="5"/>
      <c r="BE1532" s="5"/>
      <c r="BF1532" s="5"/>
      <c r="BG1532" s="5"/>
      <c r="BH1532" s="5"/>
      <c r="BI1532" s="5"/>
      <c r="BJ1532" s="5"/>
      <c r="BK1532" s="5"/>
      <c r="BL1532" s="5"/>
      <c r="BM1532" s="5"/>
    </row>
    <row r="1533" spans="55:65" ht="12.75">
      <c r="BC1533" s="5"/>
      <c r="BD1533" s="5"/>
      <c r="BE1533" s="5"/>
      <c r="BF1533" s="5"/>
      <c r="BG1533" s="5"/>
      <c r="BH1533" s="5"/>
      <c r="BI1533" s="5"/>
      <c r="BJ1533" s="5"/>
      <c r="BK1533" s="5"/>
      <c r="BL1533" s="5"/>
      <c r="BM1533" s="5"/>
    </row>
    <row r="1534" spans="55:65" ht="12.75">
      <c r="BC1534" s="5"/>
      <c r="BD1534" s="5"/>
      <c r="BE1534" s="5"/>
      <c r="BF1534" s="5"/>
      <c r="BG1534" s="5"/>
      <c r="BH1534" s="5"/>
      <c r="BI1534" s="5"/>
      <c r="BJ1534" s="5"/>
      <c r="BK1534" s="5"/>
      <c r="BL1534" s="5"/>
      <c r="BM1534" s="5"/>
    </row>
    <row r="1535" spans="55:65" ht="12.75">
      <c r="BC1535" s="5"/>
      <c r="BD1535" s="5"/>
      <c r="BE1535" s="5"/>
      <c r="BF1535" s="5"/>
      <c r="BG1535" s="5"/>
      <c r="BH1535" s="5"/>
      <c r="BI1535" s="5"/>
      <c r="BJ1535" s="5"/>
      <c r="BK1535" s="5"/>
      <c r="BL1535" s="5"/>
      <c r="BM1535" s="5"/>
    </row>
    <row r="1536" spans="55:65" ht="12.75">
      <c r="BC1536" s="5"/>
      <c r="BD1536" s="5"/>
      <c r="BE1536" s="5"/>
      <c r="BF1536" s="5"/>
      <c r="BG1536" s="5"/>
      <c r="BH1536" s="5"/>
      <c r="BI1536" s="5"/>
      <c r="BJ1536" s="5"/>
      <c r="BK1536" s="5"/>
      <c r="BL1536" s="5"/>
      <c r="BM1536" s="5"/>
    </row>
    <row r="1537" spans="55:65" ht="12.75">
      <c r="BC1537" s="5"/>
      <c r="BD1537" s="5"/>
      <c r="BE1537" s="5"/>
      <c r="BF1537" s="5"/>
      <c r="BG1537" s="5"/>
      <c r="BH1537" s="5"/>
      <c r="BI1537" s="5"/>
      <c r="BJ1537" s="5"/>
      <c r="BK1537" s="5"/>
      <c r="BL1537" s="5"/>
      <c r="BM1537" s="5"/>
    </row>
    <row r="1538" spans="55:65" ht="12.75">
      <c r="BC1538" s="5"/>
      <c r="BD1538" s="5"/>
      <c r="BE1538" s="5"/>
      <c r="BF1538" s="5"/>
      <c r="BG1538" s="5"/>
      <c r="BH1538" s="5"/>
      <c r="BI1538" s="5"/>
      <c r="BJ1538" s="5"/>
      <c r="BK1538" s="5"/>
      <c r="BL1538" s="5"/>
      <c r="BM1538" s="5"/>
    </row>
    <row r="1539" spans="55:65" ht="12.75">
      <c r="BC1539" s="5"/>
      <c r="BD1539" s="5"/>
      <c r="BE1539" s="5"/>
      <c r="BF1539" s="5"/>
      <c r="BG1539" s="5"/>
      <c r="BH1539" s="5"/>
      <c r="BI1539" s="5"/>
      <c r="BJ1539" s="5"/>
      <c r="BK1539" s="5"/>
      <c r="BL1539" s="5"/>
      <c r="BM1539" s="5"/>
    </row>
    <row r="1540" spans="55:65" ht="12.75">
      <c r="BC1540" s="5"/>
      <c r="BD1540" s="5"/>
      <c r="BE1540" s="5"/>
      <c r="BF1540" s="5"/>
      <c r="BG1540" s="5"/>
      <c r="BH1540" s="5"/>
      <c r="BI1540" s="5"/>
      <c r="BJ1540" s="5"/>
      <c r="BK1540" s="5"/>
      <c r="BL1540" s="5"/>
      <c r="BM1540" s="5"/>
    </row>
    <row r="1541" spans="55:65" ht="12.75">
      <c r="BC1541" s="5"/>
      <c r="BD1541" s="5"/>
      <c r="BE1541" s="5"/>
      <c r="BF1541" s="5"/>
      <c r="BG1541" s="5"/>
      <c r="BH1541" s="5"/>
      <c r="BI1541" s="5"/>
      <c r="BJ1541" s="5"/>
      <c r="BK1541" s="5"/>
      <c r="BL1541" s="5"/>
      <c r="BM1541" s="5"/>
    </row>
    <row r="1542" spans="55:65" ht="12.75">
      <c r="BC1542" s="5"/>
      <c r="BD1542" s="5"/>
      <c r="BE1542" s="5"/>
      <c r="BF1542" s="5"/>
      <c r="BG1542" s="5"/>
      <c r="BH1542" s="5"/>
      <c r="BI1542" s="5"/>
      <c r="BJ1542" s="5"/>
      <c r="BK1542" s="5"/>
      <c r="BL1542" s="5"/>
      <c r="BM1542" s="5"/>
    </row>
    <row r="1543" spans="55:65" ht="12.75">
      <c r="BC1543" s="5"/>
      <c r="BD1543" s="5"/>
      <c r="BE1543" s="5"/>
      <c r="BF1543" s="5"/>
      <c r="BG1543" s="5"/>
      <c r="BH1543" s="5"/>
      <c r="BI1543" s="5"/>
      <c r="BJ1543" s="5"/>
      <c r="BK1543" s="5"/>
      <c r="BL1543" s="5"/>
      <c r="BM1543" s="5"/>
    </row>
    <row r="1544" spans="55:65" ht="12.75">
      <c r="BC1544" s="5"/>
      <c r="BD1544" s="5"/>
      <c r="BE1544" s="5"/>
      <c r="BF1544" s="5"/>
      <c r="BG1544" s="5"/>
      <c r="BH1544" s="5"/>
      <c r="BI1544" s="5"/>
      <c r="BJ1544" s="5"/>
      <c r="BK1544" s="5"/>
      <c r="BL1544" s="5"/>
      <c r="BM1544" s="5"/>
    </row>
    <row r="1545" spans="55:65" ht="12.75">
      <c r="BC1545" s="5"/>
      <c r="BD1545" s="5"/>
      <c r="BE1545" s="5"/>
      <c r="BF1545" s="5"/>
      <c r="BG1545" s="5"/>
      <c r="BH1545" s="5"/>
      <c r="BI1545" s="5"/>
      <c r="BJ1545" s="5"/>
      <c r="BK1545" s="5"/>
      <c r="BL1545" s="5"/>
      <c r="BM1545" s="5"/>
    </row>
    <row r="1546" spans="55:65" ht="12.75">
      <c r="BC1546" s="5"/>
      <c r="BD1546" s="5"/>
      <c r="BE1546" s="5"/>
      <c r="BF1546" s="5"/>
      <c r="BG1546" s="5"/>
      <c r="BH1546" s="5"/>
      <c r="BI1546" s="5"/>
      <c r="BJ1546" s="5"/>
      <c r="BK1546" s="5"/>
      <c r="BL1546" s="5"/>
      <c r="BM1546" s="5"/>
    </row>
    <row r="1547" spans="55:65" ht="12.75">
      <c r="BC1547" s="5"/>
      <c r="BD1547" s="5"/>
      <c r="BE1547" s="5"/>
      <c r="BF1547" s="5"/>
      <c r="BG1547" s="5"/>
      <c r="BH1547" s="5"/>
      <c r="BI1547" s="5"/>
      <c r="BJ1547" s="5"/>
      <c r="BK1547" s="5"/>
      <c r="BL1547" s="5"/>
      <c r="BM1547" s="5"/>
    </row>
    <row r="1548" spans="55:65" ht="12.75">
      <c r="BC1548" s="5"/>
      <c r="BD1548" s="5"/>
      <c r="BE1548" s="5"/>
      <c r="BF1548" s="5"/>
      <c r="BG1548" s="5"/>
      <c r="BH1548" s="5"/>
      <c r="BI1548" s="5"/>
      <c r="BJ1548" s="5"/>
      <c r="BK1548" s="5"/>
      <c r="BL1548" s="5"/>
      <c r="BM1548" s="5"/>
    </row>
    <row r="1549" spans="55:65" ht="12.75">
      <c r="BC1549" s="5"/>
      <c r="BD1549" s="5"/>
      <c r="BE1549" s="5"/>
      <c r="BF1549" s="5"/>
      <c r="BG1549" s="5"/>
      <c r="BH1549" s="5"/>
      <c r="BI1549" s="5"/>
      <c r="BJ1549" s="5"/>
      <c r="BK1549" s="5"/>
      <c r="BL1549" s="5"/>
      <c r="BM1549" s="5"/>
    </row>
    <row r="1550" spans="55:65" ht="12.75">
      <c r="BC1550" s="5"/>
      <c r="BD1550" s="5"/>
      <c r="BE1550" s="5"/>
      <c r="BF1550" s="5"/>
      <c r="BG1550" s="5"/>
      <c r="BH1550" s="5"/>
      <c r="BI1550" s="5"/>
      <c r="BJ1550" s="5"/>
      <c r="BK1550" s="5"/>
      <c r="BL1550" s="5"/>
      <c r="BM1550" s="5"/>
    </row>
    <row r="1551" spans="55:65" ht="12.75">
      <c r="BC1551" s="5"/>
      <c r="BD1551" s="5"/>
      <c r="BE1551" s="5"/>
      <c r="BF1551" s="5"/>
      <c r="BG1551" s="5"/>
      <c r="BH1551" s="5"/>
      <c r="BI1551" s="5"/>
      <c r="BJ1551" s="5"/>
      <c r="BK1551" s="5"/>
      <c r="BL1551" s="5"/>
      <c r="BM1551" s="5"/>
    </row>
    <row r="1552" spans="55:65" ht="12.75">
      <c r="BC1552" s="5"/>
      <c r="BD1552" s="5"/>
      <c r="BE1552" s="5"/>
      <c r="BF1552" s="5"/>
      <c r="BG1552" s="5"/>
      <c r="BH1552" s="5"/>
      <c r="BI1552" s="5"/>
      <c r="BJ1552" s="5"/>
      <c r="BK1552" s="5"/>
      <c r="BL1552" s="5"/>
      <c r="BM1552" s="5"/>
    </row>
    <row r="1553" spans="55:65" ht="12.75">
      <c r="BC1553" s="5"/>
      <c r="BD1553" s="5"/>
      <c r="BE1553" s="5"/>
      <c r="BF1553" s="5"/>
      <c r="BG1553" s="5"/>
      <c r="BH1553" s="5"/>
      <c r="BI1553" s="5"/>
      <c r="BJ1553" s="5"/>
      <c r="BK1553" s="5"/>
      <c r="BL1553" s="5"/>
      <c r="BM1553" s="5"/>
    </row>
    <row r="1554" spans="55:65" ht="12.75">
      <c r="BC1554" s="5"/>
      <c r="BD1554" s="5"/>
      <c r="BE1554" s="5"/>
      <c r="BF1554" s="5"/>
      <c r="BG1554" s="5"/>
      <c r="BH1554" s="5"/>
      <c r="BI1554" s="5"/>
      <c r="BJ1554" s="5"/>
      <c r="BK1554" s="5"/>
      <c r="BL1554" s="5"/>
      <c r="BM1554" s="5"/>
    </row>
    <row r="1555" spans="55:65" ht="12.75">
      <c r="BC1555" s="5"/>
      <c r="BD1555" s="5"/>
      <c r="BE1555" s="5"/>
      <c r="BF1555" s="5"/>
      <c r="BG1555" s="5"/>
      <c r="BH1555" s="5"/>
      <c r="BI1555" s="5"/>
      <c r="BJ1555" s="5"/>
      <c r="BK1555" s="5"/>
      <c r="BL1555" s="5"/>
      <c r="BM1555" s="5"/>
    </row>
    <row r="1556" spans="55:65" ht="12.75">
      <c r="BC1556" s="5"/>
      <c r="BD1556" s="5"/>
      <c r="BE1556" s="5"/>
      <c r="BF1556" s="5"/>
      <c r="BG1556" s="5"/>
      <c r="BH1556" s="5"/>
      <c r="BI1556" s="5"/>
      <c r="BJ1556" s="5"/>
      <c r="BK1556" s="5"/>
      <c r="BL1556" s="5"/>
      <c r="BM1556" s="5"/>
    </row>
    <row r="1557" spans="55:65" ht="12.75">
      <c r="BC1557" s="5"/>
      <c r="BD1557" s="5"/>
      <c r="BE1557" s="5"/>
      <c r="BF1557" s="5"/>
      <c r="BG1557" s="5"/>
      <c r="BH1557" s="5"/>
      <c r="BI1557" s="5"/>
      <c r="BJ1557" s="5"/>
      <c r="BK1557" s="5"/>
      <c r="BL1557" s="5"/>
      <c r="BM1557" s="5"/>
    </row>
    <row r="1558" spans="55:65" ht="12.75">
      <c r="BC1558" s="5"/>
      <c r="BD1558" s="5"/>
      <c r="BE1558" s="5"/>
      <c r="BF1558" s="5"/>
      <c r="BG1558" s="5"/>
      <c r="BH1558" s="5"/>
      <c r="BI1558" s="5"/>
      <c r="BJ1558" s="5"/>
      <c r="BK1558" s="5"/>
      <c r="BL1558" s="5"/>
      <c r="BM1558" s="5"/>
    </row>
    <row r="1559" spans="55:65" ht="12.75">
      <c r="BC1559" s="5"/>
      <c r="BD1559" s="5"/>
      <c r="BE1559" s="5"/>
      <c r="BF1559" s="5"/>
      <c r="BG1559" s="5"/>
      <c r="BH1559" s="5"/>
      <c r="BI1559" s="5"/>
      <c r="BJ1559" s="5"/>
      <c r="BK1559" s="5"/>
      <c r="BL1559" s="5"/>
      <c r="BM1559" s="5"/>
    </row>
    <row r="1560" spans="55:65" ht="12.75">
      <c r="BC1560" s="5"/>
      <c r="BD1560" s="5"/>
      <c r="BE1560" s="5"/>
      <c r="BF1560" s="5"/>
      <c r="BG1560" s="5"/>
      <c r="BH1560" s="5"/>
      <c r="BI1560" s="5"/>
      <c r="BJ1560" s="5"/>
      <c r="BK1560" s="5"/>
      <c r="BL1560" s="5"/>
      <c r="BM1560" s="5"/>
    </row>
    <row r="1561" spans="55:65" ht="12.75">
      <c r="BC1561" s="5"/>
      <c r="BD1561" s="5"/>
      <c r="BE1561" s="5"/>
      <c r="BF1561" s="5"/>
      <c r="BG1561" s="5"/>
      <c r="BH1561" s="5"/>
      <c r="BI1561" s="5"/>
      <c r="BJ1561" s="5"/>
      <c r="BK1561" s="5"/>
      <c r="BL1561" s="5"/>
      <c r="BM1561" s="5"/>
    </row>
    <row r="1562" spans="55:65" ht="12.75">
      <c r="BC1562" s="5"/>
      <c r="BD1562" s="5"/>
      <c r="BE1562" s="5"/>
      <c r="BF1562" s="5"/>
      <c r="BG1562" s="5"/>
      <c r="BH1562" s="5"/>
      <c r="BI1562" s="5"/>
      <c r="BJ1562" s="5"/>
      <c r="BK1562" s="5"/>
      <c r="BL1562" s="5"/>
      <c r="BM1562" s="5"/>
    </row>
    <row r="1563" spans="55:65" ht="12.75">
      <c r="BC1563" s="5"/>
      <c r="BD1563" s="5"/>
      <c r="BE1563" s="5"/>
      <c r="BF1563" s="5"/>
      <c r="BG1563" s="5"/>
      <c r="BH1563" s="5"/>
      <c r="BI1563" s="5"/>
      <c r="BJ1563" s="5"/>
      <c r="BK1563" s="5"/>
      <c r="BL1563" s="5"/>
      <c r="BM1563" s="5"/>
    </row>
    <row r="1564" spans="55:65" ht="12.75">
      <c r="BC1564" s="5"/>
      <c r="BD1564" s="5"/>
      <c r="BE1564" s="5"/>
      <c r="BF1564" s="5"/>
      <c r="BG1564" s="5"/>
      <c r="BH1564" s="5"/>
      <c r="BI1564" s="5"/>
      <c r="BJ1564" s="5"/>
      <c r="BK1564" s="5"/>
      <c r="BL1564" s="5"/>
      <c r="BM1564" s="5"/>
    </row>
    <row r="1565" spans="55:65" ht="12.75">
      <c r="BC1565" s="5"/>
      <c r="BD1565" s="5"/>
      <c r="BE1565" s="5"/>
      <c r="BF1565" s="5"/>
      <c r="BG1565" s="5"/>
      <c r="BH1565" s="5"/>
      <c r="BI1565" s="5"/>
      <c r="BJ1565" s="5"/>
      <c r="BK1565" s="5"/>
      <c r="BL1565" s="5"/>
      <c r="BM1565" s="5"/>
    </row>
    <row r="1566" spans="55:65" ht="12.75">
      <c r="BC1566" s="5"/>
      <c r="BD1566" s="5"/>
      <c r="BE1566" s="5"/>
      <c r="BF1566" s="5"/>
      <c r="BG1566" s="5"/>
      <c r="BH1566" s="5"/>
      <c r="BI1566" s="5"/>
      <c r="BJ1566" s="5"/>
      <c r="BK1566" s="5"/>
      <c r="BL1566" s="5"/>
      <c r="BM1566" s="5"/>
    </row>
    <row r="1567" spans="55:65" ht="12.75">
      <c r="BC1567" s="5"/>
      <c r="BD1567" s="5"/>
      <c r="BE1567" s="5"/>
      <c r="BF1567" s="5"/>
      <c r="BG1567" s="5"/>
      <c r="BH1567" s="5"/>
      <c r="BI1567" s="5"/>
      <c r="BJ1567" s="5"/>
      <c r="BK1567" s="5"/>
      <c r="BL1567" s="5"/>
      <c r="BM1567" s="5"/>
    </row>
    <row r="1568" spans="55:65" ht="12.75">
      <c r="BC1568" s="5"/>
      <c r="BD1568" s="5"/>
      <c r="BE1568" s="5"/>
      <c r="BF1568" s="5"/>
      <c r="BG1568" s="5"/>
      <c r="BH1568" s="5"/>
      <c r="BI1568" s="5"/>
      <c r="BJ1568" s="5"/>
      <c r="BK1568" s="5"/>
      <c r="BL1568" s="5"/>
      <c r="BM1568" s="5"/>
    </row>
    <row r="1569" spans="55:65" ht="12.75">
      <c r="BC1569" s="5"/>
      <c r="BD1569" s="5"/>
      <c r="BE1569" s="5"/>
      <c r="BF1569" s="5"/>
      <c r="BG1569" s="5"/>
      <c r="BH1569" s="5"/>
      <c r="BI1569" s="5"/>
      <c r="BJ1569" s="5"/>
      <c r="BK1569" s="5"/>
      <c r="BL1569" s="5"/>
      <c r="BM1569" s="5"/>
    </row>
    <row r="1570" spans="55:65" ht="12.75">
      <c r="BC1570" s="5"/>
      <c r="BD1570" s="5"/>
      <c r="BE1570" s="5"/>
      <c r="BF1570" s="5"/>
      <c r="BG1570" s="5"/>
      <c r="BH1570" s="5"/>
      <c r="BI1570" s="5"/>
      <c r="BJ1570" s="5"/>
      <c r="BK1570" s="5"/>
      <c r="BL1570" s="5"/>
      <c r="BM1570" s="5"/>
    </row>
    <row r="1571" spans="55:65" ht="12.75">
      <c r="BC1571" s="5"/>
      <c r="BD1571" s="5"/>
      <c r="BE1571" s="5"/>
      <c r="BF1571" s="5"/>
      <c r="BG1571" s="5"/>
      <c r="BH1571" s="5"/>
      <c r="BI1571" s="5"/>
      <c r="BJ1571" s="5"/>
      <c r="BK1571" s="5"/>
      <c r="BL1571" s="5"/>
      <c r="BM1571" s="5"/>
    </row>
    <row r="1572" spans="55:65" ht="12.75">
      <c r="BC1572" s="5"/>
      <c r="BD1572" s="5"/>
      <c r="BE1572" s="5"/>
      <c r="BF1572" s="5"/>
      <c r="BG1572" s="5"/>
      <c r="BH1572" s="5"/>
      <c r="BI1572" s="5"/>
      <c r="BJ1572" s="5"/>
      <c r="BK1572" s="5"/>
      <c r="BL1572" s="5"/>
      <c r="BM1572" s="5"/>
    </row>
    <row r="1573" spans="55:65" ht="12.75">
      <c r="BC1573" s="5"/>
      <c r="BD1573" s="5"/>
      <c r="BE1573" s="5"/>
      <c r="BF1573" s="5"/>
      <c r="BG1573" s="5"/>
      <c r="BH1573" s="5"/>
      <c r="BI1573" s="5"/>
      <c r="BJ1573" s="5"/>
      <c r="BK1573" s="5"/>
      <c r="BL1573" s="5"/>
      <c r="BM1573" s="5"/>
    </row>
    <row r="1574" spans="55:65" ht="12.75">
      <c r="BC1574" s="5"/>
      <c r="BD1574" s="5"/>
      <c r="BE1574" s="5"/>
      <c r="BF1574" s="5"/>
      <c r="BG1574" s="5"/>
      <c r="BH1574" s="5"/>
      <c r="BI1574" s="5"/>
      <c r="BJ1574" s="5"/>
      <c r="BK1574" s="5"/>
      <c r="BL1574" s="5"/>
      <c r="BM1574" s="5"/>
    </row>
    <row r="1575" spans="55:65" ht="12.75">
      <c r="BC1575" s="5"/>
      <c r="BD1575" s="5"/>
      <c r="BE1575" s="5"/>
      <c r="BF1575" s="5"/>
      <c r="BG1575" s="5"/>
      <c r="BH1575" s="5"/>
      <c r="BI1575" s="5"/>
      <c r="BJ1575" s="5"/>
      <c r="BK1575" s="5"/>
      <c r="BL1575" s="5"/>
      <c r="BM1575" s="5"/>
    </row>
    <row r="1576" spans="55:65" ht="12.75">
      <c r="BC1576" s="5"/>
      <c r="BD1576" s="5"/>
      <c r="BE1576" s="5"/>
      <c r="BF1576" s="5"/>
      <c r="BG1576" s="5"/>
      <c r="BH1576" s="5"/>
      <c r="BI1576" s="5"/>
      <c r="BJ1576" s="5"/>
      <c r="BK1576" s="5"/>
      <c r="BL1576" s="5"/>
      <c r="BM1576" s="5"/>
    </row>
    <row r="1577" spans="55:65" ht="12.75">
      <c r="BC1577" s="5"/>
      <c r="BD1577" s="5"/>
      <c r="BE1577" s="5"/>
      <c r="BF1577" s="5"/>
      <c r="BG1577" s="5"/>
      <c r="BH1577" s="5"/>
      <c r="BI1577" s="5"/>
      <c r="BJ1577" s="5"/>
      <c r="BK1577" s="5"/>
      <c r="BL1577" s="5"/>
      <c r="BM1577" s="5"/>
    </row>
    <row r="1578" spans="55:65" ht="12.75">
      <c r="BC1578" s="5"/>
      <c r="BD1578" s="5"/>
      <c r="BE1578" s="5"/>
      <c r="BF1578" s="5"/>
      <c r="BG1578" s="5"/>
      <c r="BH1578" s="5"/>
      <c r="BI1578" s="5"/>
      <c r="BJ1578" s="5"/>
      <c r="BK1578" s="5"/>
      <c r="BL1578" s="5"/>
      <c r="BM1578" s="5"/>
    </row>
    <row r="1579" spans="55:65" ht="12.75">
      <c r="BC1579" s="5"/>
      <c r="BD1579" s="5"/>
      <c r="BE1579" s="5"/>
      <c r="BF1579" s="5"/>
      <c r="BG1579" s="5"/>
      <c r="BH1579" s="5"/>
      <c r="BI1579" s="5"/>
      <c r="BJ1579" s="5"/>
      <c r="BK1579" s="5"/>
      <c r="BL1579" s="5"/>
      <c r="BM1579" s="5"/>
    </row>
    <row r="1580" spans="55:65" ht="12.75">
      <c r="BC1580" s="5"/>
      <c r="BD1580" s="5"/>
      <c r="BE1580" s="5"/>
      <c r="BF1580" s="5"/>
      <c r="BG1580" s="5"/>
      <c r="BH1580" s="5"/>
      <c r="BI1580" s="5"/>
      <c r="BJ1580" s="5"/>
      <c r="BK1580" s="5"/>
      <c r="BL1580" s="5"/>
      <c r="BM1580" s="5"/>
    </row>
    <row r="1581" spans="55:65" ht="12.75">
      <c r="BC1581" s="5"/>
      <c r="BD1581" s="5"/>
      <c r="BE1581" s="5"/>
      <c r="BF1581" s="5"/>
      <c r="BG1581" s="5"/>
      <c r="BH1581" s="5"/>
      <c r="BI1581" s="5"/>
      <c r="BJ1581" s="5"/>
      <c r="BK1581" s="5"/>
      <c r="BL1581" s="5"/>
      <c r="BM1581" s="5"/>
    </row>
    <row r="1582" spans="55:65" ht="12.75">
      <c r="BC1582" s="5"/>
      <c r="BD1582" s="5"/>
      <c r="BE1582" s="5"/>
      <c r="BF1582" s="5"/>
      <c r="BG1582" s="5"/>
      <c r="BH1582" s="5"/>
      <c r="BI1582" s="5"/>
      <c r="BJ1582" s="5"/>
      <c r="BK1582" s="5"/>
      <c r="BL1582" s="5"/>
      <c r="BM1582" s="5"/>
    </row>
    <row r="1583" spans="55:65" ht="12.75">
      <c r="BC1583" s="5"/>
      <c r="BD1583" s="5"/>
      <c r="BE1583" s="5"/>
      <c r="BF1583" s="5"/>
      <c r="BG1583" s="5"/>
      <c r="BH1583" s="5"/>
      <c r="BI1583" s="5"/>
      <c r="BJ1583" s="5"/>
      <c r="BK1583" s="5"/>
      <c r="BL1583" s="5"/>
      <c r="BM1583" s="5"/>
    </row>
    <row r="1584" spans="55:65" ht="12.75">
      <c r="BC1584" s="5"/>
      <c r="BD1584" s="5"/>
      <c r="BE1584" s="5"/>
      <c r="BF1584" s="5"/>
      <c r="BG1584" s="5"/>
      <c r="BH1584" s="5"/>
      <c r="BI1584" s="5"/>
      <c r="BJ1584" s="5"/>
      <c r="BK1584" s="5"/>
      <c r="BL1584" s="5"/>
      <c r="BM1584" s="5"/>
    </row>
    <row r="1585" spans="55:65" ht="12.75">
      <c r="BC1585" s="5"/>
      <c r="BD1585" s="5"/>
      <c r="BE1585" s="5"/>
      <c r="BF1585" s="5"/>
      <c r="BG1585" s="5"/>
      <c r="BH1585" s="5"/>
      <c r="BI1585" s="5"/>
      <c r="BJ1585" s="5"/>
      <c r="BK1585" s="5"/>
      <c r="BL1585" s="5"/>
      <c r="BM1585" s="5"/>
    </row>
    <row r="1586" spans="55:65" ht="12.75">
      <c r="BC1586" s="5"/>
      <c r="BD1586" s="5"/>
      <c r="BE1586" s="5"/>
      <c r="BF1586" s="5"/>
      <c r="BG1586" s="5"/>
      <c r="BH1586" s="5"/>
      <c r="BI1586" s="5"/>
      <c r="BJ1586" s="5"/>
      <c r="BK1586" s="5"/>
      <c r="BL1586" s="5"/>
      <c r="BM1586" s="5"/>
    </row>
    <row r="1587" spans="55:65" ht="12.75">
      <c r="BC1587" s="5"/>
      <c r="BD1587" s="5"/>
      <c r="BE1587" s="5"/>
      <c r="BF1587" s="5"/>
      <c r="BG1587" s="5"/>
      <c r="BH1587" s="5"/>
      <c r="BI1587" s="5"/>
      <c r="BJ1587" s="5"/>
      <c r="BK1587" s="5"/>
      <c r="BL1587" s="5"/>
      <c r="BM1587" s="5"/>
    </row>
    <row r="1588" spans="55:65" ht="12.75">
      <c r="BC1588" s="5"/>
      <c r="BD1588" s="5"/>
      <c r="BE1588" s="5"/>
      <c r="BF1588" s="5"/>
      <c r="BG1588" s="5"/>
      <c r="BH1588" s="5"/>
      <c r="BI1588" s="5"/>
      <c r="BJ1588" s="5"/>
      <c r="BK1588" s="5"/>
      <c r="BL1588" s="5"/>
      <c r="BM1588" s="5"/>
    </row>
    <row r="1589" spans="55:65" ht="12.75">
      <c r="BC1589" s="5"/>
      <c r="BD1589" s="5"/>
      <c r="BE1589" s="5"/>
      <c r="BF1589" s="5"/>
      <c r="BG1589" s="5"/>
      <c r="BH1589" s="5"/>
      <c r="BI1589" s="5"/>
      <c r="BJ1589" s="5"/>
      <c r="BK1589" s="5"/>
      <c r="BL1589" s="5"/>
      <c r="BM1589" s="5"/>
    </row>
    <row r="1590" spans="55:65" ht="12.75">
      <c r="BC1590" s="5"/>
      <c r="BD1590" s="5"/>
      <c r="BE1590" s="5"/>
      <c r="BF1590" s="5"/>
      <c r="BG1590" s="5"/>
      <c r="BH1590" s="5"/>
      <c r="BI1590" s="5"/>
      <c r="BJ1590" s="5"/>
      <c r="BK1590" s="5"/>
      <c r="BL1590" s="5"/>
      <c r="BM1590" s="5"/>
    </row>
    <row r="1591" spans="55:65" ht="12.75">
      <c r="BC1591" s="5"/>
      <c r="BD1591" s="5"/>
      <c r="BE1591" s="5"/>
      <c r="BF1591" s="5"/>
      <c r="BG1591" s="5"/>
      <c r="BH1591" s="5"/>
      <c r="BI1591" s="5"/>
      <c r="BJ1591" s="5"/>
      <c r="BK1591" s="5"/>
      <c r="BL1591" s="5"/>
      <c r="BM1591" s="5"/>
    </row>
    <row r="1592" spans="55:65" ht="12.75">
      <c r="BC1592" s="5"/>
      <c r="BD1592" s="5"/>
      <c r="BE1592" s="5"/>
      <c r="BF1592" s="5"/>
      <c r="BG1592" s="5"/>
      <c r="BH1592" s="5"/>
      <c r="BI1592" s="5"/>
      <c r="BJ1592" s="5"/>
      <c r="BK1592" s="5"/>
      <c r="BL1592" s="5"/>
      <c r="BM1592" s="5"/>
    </row>
    <row r="1593" spans="55:65" ht="12.75">
      <c r="BC1593" s="5"/>
      <c r="BD1593" s="5"/>
      <c r="BE1593" s="5"/>
      <c r="BF1593" s="5"/>
      <c r="BG1593" s="5"/>
      <c r="BH1593" s="5"/>
      <c r="BI1593" s="5"/>
      <c r="BJ1593" s="5"/>
      <c r="BK1593" s="5"/>
      <c r="BL1593" s="5"/>
      <c r="BM1593" s="5"/>
    </row>
    <row r="1594" spans="55:65" ht="12.75">
      <c r="BC1594" s="5"/>
      <c r="BD1594" s="5"/>
      <c r="BE1594" s="5"/>
      <c r="BF1594" s="5"/>
      <c r="BG1594" s="5"/>
      <c r="BH1594" s="5"/>
      <c r="BI1594" s="5"/>
      <c r="BJ1594" s="5"/>
      <c r="BK1594" s="5"/>
      <c r="BL1594" s="5"/>
      <c r="BM1594" s="5"/>
    </row>
    <row r="1595" spans="55:65" ht="12.75">
      <c r="BC1595" s="5"/>
      <c r="BD1595" s="5"/>
      <c r="BE1595" s="5"/>
      <c r="BF1595" s="5"/>
      <c r="BG1595" s="5"/>
      <c r="BH1595" s="5"/>
      <c r="BI1595" s="5"/>
      <c r="BJ1595" s="5"/>
      <c r="BK1595" s="5"/>
      <c r="BL1595" s="5"/>
      <c r="BM1595" s="5"/>
    </row>
    <row r="1596" spans="55:65" ht="12.75">
      <c r="BC1596" s="5"/>
      <c r="BD1596" s="5"/>
      <c r="BE1596" s="5"/>
      <c r="BF1596" s="5"/>
      <c r="BG1596" s="5"/>
      <c r="BH1596" s="5"/>
      <c r="BI1596" s="5"/>
      <c r="BJ1596" s="5"/>
      <c r="BK1596" s="5"/>
      <c r="BL1596" s="5"/>
      <c r="BM1596" s="5"/>
    </row>
    <row r="1597" spans="55:65" ht="12.75">
      <c r="BC1597" s="5"/>
      <c r="BD1597" s="5"/>
      <c r="BE1597" s="5"/>
      <c r="BF1597" s="5"/>
      <c r="BG1597" s="5"/>
      <c r="BH1597" s="5"/>
      <c r="BI1597" s="5"/>
      <c r="BJ1597" s="5"/>
      <c r="BK1597" s="5"/>
      <c r="BL1597" s="5"/>
      <c r="BM1597" s="5"/>
    </row>
    <row r="1598" spans="55:65" ht="12.75">
      <c r="BC1598" s="5"/>
      <c r="BD1598" s="5"/>
      <c r="BE1598" s="5"/>
      <c r="BF1598" s="5"/>
      <c r="BG1598" s="5"/>
      <c r="BH1598" s="5"/>
      <c r="BI1598" s="5"/>
      <c r="BJ1598" s="5"/>
      <c r="BK1598" s="5"/>
      <c r="BL1598" s="5"/>
      <c r="BM1598" s="5"/>
    </row>
    <row r="1599" spans="55:65" ht="12.75">
      <c r="BC1599" s="5"/>
      <c r="BD1599" s="5"/>
      <c r="BE1599" s="5"/>
      <c r="BF1599" s="5"/>
      <c r="BG1599" s="5"/>
      <c r="BH1599" s="5"/>
      <c r="BI1599" s="5"/>
      <c r="BJ1599" s="5"/>
      <c r="BK1599" s="5"/>
      <c r="BL1599" s="5"/>
      <c r="BM1599" s="5"/>
    </row>
    <row r="1600" spans="55:65" ht="12.75">
      <c r="BC1600" s="5"/>
      <c r="BD1600" s="5"/>
      <c r="BE1600" s="5"/>
      <c r="BF1600" s="5"/>
      <c r="BG1600" s="5"/>
      <c r="BH1600" s="5"/>
      <c r="BI1600" s="5"/>
      <c r="BJ1600" s="5"/>
      <c r="BK1600" s="5"/>
      <c r="BL1600" s="5"/>
      <c r="BM1600" s="5"/>
    </row>
    <row r="1601" spans="55:65" ht="12.75">
      <c r="BC1601" s="5"/>
      <c r="BD1601" s="5"/>
      <c r="BE1601" s="5"/>
      <c r="BF1601" s="5"/>
      <c r="BG1601" s="5"/>
      <c r="BH1601" s="5"/>
      <c r="BI1601" s="5"/>
      <c r="BJ1601" s="5"/>
      <c r="BK1601" s="5"/>
      <c r="BL1601" s="5"/>
      <c r="BM1601" s="5"/>
    </row>
    <row r="1602" spans="55:65" ht="12.75">
      <c r="BC1602" s="5"/>
      <c r="BD1602" s="5"/>
      <c r="BE1602" s="5"/>
      <c r="BF1602" s="5"/>
      <c r="BG1602" s="5"/>
      <c r="BH1602" s="5"/>
      <c r="BI1602" s="5"/>
      <c r="BJ1602" s="5"/>
      <c r="BK1602" s="5"/>
      <c r="BL1602" s="5"/>
      <c r="BM1602" s="5"/>
    </row>
    <row r="1603" spans="55:65" ht="12.75">
      <c r="BC1603" s="5"/>
      <c r="BD1603" s="5"/>
      <c r="BE1603" s="5"/>
      <c r="BF1603" s="5"/>
      <c r="BG1603" s="5"/>
      <c r="BH1603" s="5"/>
      <c r="BI1603" s="5"/>
      <c r="BJ1603" s="5"/>
      <c r="BK1603" s="5"/>
      <c r="BL1603" s="5"/>
      <c r="BM1603" s="5"/>
    </row>
    <row r="1604" spans="55:65" ht="12.75">
      <c r="BC1604" s="5"/>
      <c r="BD1604" s="5"/>
      <c r="BE1604" s="5"/>
      <c r="BF1604" s="5"/>
      <c r="BG1604" s="5"/>
      <c r="BH1604" s="5"/>
      <c r="BI1604" s="5"/>
      <c r="BJ1604" s="5"/>
      <c r="BK1604" s="5"/>
      <c r="BL1604" s="5"/>
      <c r="BM1604" s="5"/>
    </row>
    <row r="1605" spans="55:65" ht="12.75">
      <c r="BC1605" s="5"/>
      <c r="BD1605" s="5"/>
      <c r="BE1605" s="5"/>
      <c r="BF1605" s="5"/>
      <c r="BG1605" s="5"/>
      <c r="BH1605" s="5"/>
      <c r="BI1605" s="5"/>
      <c r="BJ1605" s="5"/>
      <c r="BK1605" s="5"/>
      <c r="BL1605" s="5"/>
      <c r="BM1605" s="5"/>
    </row>
    <row r="1606" spans="55:65" ht="12.75">
      <c r="BC1606" s="5"/>
      <c r="BD1606" s="5"/>
      <c r="BE1606" s="5"/>
      <c r="BF1606" s="5"/>
      <c r="BG1606" s="5"/>
      <c r="BH1606" s="5"/>
      <c r="BI1606" s="5"/>
      <c r="BJ1606" s="5"/>
      <c r="BK1606" s="5"/>
      <c r="BL1606" s="5"/>
      <c r="BM1606" s="5"/>
    </row>
    <row r="1607" spans="55:65" ht="12.75">
      <c r="BC1607" s="5"/>
      <c r="BD1607" s="5"/>
      <c r="BE1607" s="5"/>
      <c r="BF1607" s="5"/>
      <c r="BG1607" s="5"/>
      <c r="BH1607" s="5"/>
      <c r="BI1607" s="5"/>
      <c r="BJ1607" s="5"/>
      <c r="BK1607" s="5"/>
      <c r="BL1607" s="5"/>
      <c r="BM1607" s="5"/>
    </row>
    <row r="1608" spans="55:65" ht="12.75">
      <c r="BC1608" s="5"/>
      <c r="BD1608" s="5"/>
      <c r="BE1608" s="5"/>
      <c r="BF1608" s="5"/>
      <c r="BG1608" s="5"/>
      <c r="BH1608" s="5"/>
      <c r="BI1608" s="5"/>
      <c r="BJ1608" s="5"/>
      <c r="BK1608" s="5"/>
      <c r="BL1608" s="5"/>
      <c r="BM1608" s="5"/>
    </row>
    <row r="1609" spans="55:65" ht="12.75">
      <c r="BC1609" s="5"/>
      <c r="BD1609" s="5"/>
      <c r="BE1609" s="5"/>
      <c r="BF1609" s="5"/>
      <c r="BG1609" s="5"/>
      <c r="BH1609" s="5"/>
      <c r="BI1609" s="5"/>
      <c r="BJ1609" s="5"/>
      <c r="BK1609" s="5"/>
      <c r="BL1609" s="5"/>
      <c r="BM1609" s="5"/>
    </row>
    <row r="1610" spans="55:65" ht="12.75">
      <c r="BC1610" s="5"/>
      <c r="BD1610" s="5"/>
      <c r="BE1610" s="5"/>
      <c r="BF1610" s="5"/>
      <c r="BG1610" s="5"/>
      <c r="BH1610" s="5"/>
      <c r="BI1610" s="5"/>
      <c r="BJ1610" s="5"/>
      <c r="BK1610" s="5"/>
      <c r="BL1610" s="5"/>
      <c r="BM1610" s="5"/>
    </row>
    <row r="1611" spans="55:65" ht="12.75">
      <c r="BC1611" s="5"/>
      <c r="BD1611" s="5"/>
      <c r="BE1611" s="5"/>
      <c r="BF1611" s="5"/>
      <c r="BG1611" s="5"/>
      <c r="BH1611" s="5"/>
      <c r="BI1611" s="5"/>
      <c r="BJ1611" s="5"/>
      <c r="BK1611" s="5"/>
      <c r="BL1611" s="5"/>
      <c r="BM1611" s="5"/>
    </row>
    <row r="1612" spans="55:65" ht="12.75">
      <c r="BC1612" s="5"/>
      <c r="BD1612" s="5"/>
      <c r="BE1612" s="5"/>
      <c r="BF1612" s="5"/>
      <c r="BG1612" s="5"/>
      <c r="BH1612" s="5"/>
      <c r="BI1612" s="5"/>
      <c r="BJ1612" s="5"/>
      <c r="BK1612" s="5"/>
      <c r="BL1612" s="5"/>
      <c r="BM1612" s="5"/>
    </row>
    <row r="1613" spans="55:65" ht="12.75">
      <c r="BC1613" s="5"/>
      <c r="BD1613" s="5"/>
      <c r="BE1613" s="5"/>
      <c r="BF1613" s="5"/>
      <c r="BG1613" s="5"/>
      <c r="BH1613" s="5"/>
      <c r="BI1613" s="5"/>
      <c r="BJ1613" s="5"/>
      <c r="BK1613" s="5"/>
      <c r="BL1613" s="5"/>
      <c r="BM1613" s="5"/>
    </row>
    <row r="1614" spans="55:65" ht="12.75">
      <c r="BC1614" s="5"/>
      <c r="BD1614" s="5"/>
      <c r="BE1614" s="5"/>
      <c r="BF1614" s="5"/>
      <c r="BG1614" s="5"/>
      <c r="BH1614" s="5"/>
      <c r="BI1614" s="5"/>
      <c r="BJ1614" s="5"/>
      <c r="BK1614" s="5"/>
      <c r="BL1614" s="5"/>
      <c r="BM1614" s="5"/>
    </row>
    <row r="1615" spans="55:65" ht="12.75">
      <c r="BC1615" s="5"/>
      <c r="BD1615" s="5"/>
      <c r="BE1615" s="5"/>
      <c r="BF1615" s="5"/>
      <c r="BG1615" s="5"/>
      <c r="BH1615" s="5"/>
      <c r="BI1615" s="5"/>
      <c r="BJ1615" s="5"/>
      <c r="BK1615" s="5"/>
      <c r="BL1615" s="5"/>
      <c r="BM1615" s="5"/>
    </row>
    <row r="1616" spans="55:65" ht="12.75">
      <c r="BC1616" s="5"/>
      <c r="BD1616" s="5"/>
      <c r="BE1616" s="5"/>
      <c r="BF1616" s="5"/>
      <c r="BG1616" s="5"/>
      <c r="BH1616" s="5"/>
      <c r="BI1616" s="5"/>
      <c r="BJ1616" s="5"/>
      <c r="BK1616" s="5"/>
      <c r="BL1616" s="5"/>
      <c r="BM1616" s="5"/>
    </row>
    <row r="1617" spans="55:65" ht="12.75">
      <c r="BC1617" s="5"/>
      <c r="BD1617" s="5"/>
      <c r="BE1617" s="5"/>
      <c r="BF1617" s="5"/>
      <c r="BG1617" s="5"/>
      <c r="BH1617" s="5"/>
      <c r="BI1617" s="5"/>
      <c r="BJ1617" s="5"/>
      <c r="BK1617" s="5"/>
      <c r="BL1617" s="5"/>
      <c r="BM1617" s="5"/>
    </row>
    <row r="1618" spans="55:65" ht="12.75">
      <c r="BC1618" s="5"/>
      <c r="BD1618" s="5"/>
      <c r="BE1618" s="5"/>
      <c r="BF1618" s="5"/>
      <c r="BG1618" s="5"/>
      <c r="BH1618" s="5"/>
      <c r="BI1618" s="5"/>
      <c r="BJ1618" s="5"/>
      <c r="BK1618" s="5"/>
      <c r="BL1618" s="5"/>
      <c r="BM1618" s="5"/>
    </row>
    <row r="1619" spans="55:65" ht="12.75">
      <c r="BC1619" s="5"/>
      <c r="BD1619" s="5"/>
      <c r="BE1619" s="5"/>
      <c r="BF1619" s="5"/>
      <c r="BG1619" s="5"/>
      <c r="BH1619" s="5"/>
      <c r="BI1619" s="5"/>
      <c r="BJ1619" s="5"/>
      <c r="BK1619" s="5"/>
      <c r="BL1619" s="5"/>
      <c r="BM1619" s="5"/>
    </row>
    <row r="1620" spans="55:65" ht="12.75">
      <c r="BC1620" s="5"/>
      <c r="BD1620" s="5"/>
      <c r="BE1620" s="5"/>
      <c r="BF1620" s="5"/>
      <c r="BG1620" s="5"/>
      <c r="BH1620" s="5"/>
      <c r="BI1620" s="5"/>
      <c r="BJ1620" s="5"/>
      <c r="BK1620" s="5"/>
      <c r="BL1620" s="5"/>
      <c r="BM1620" s="5"/>
    </row>
    <row r="1621" spans="55:65" ht="12.75">
      <c r="BC1621" s="5"/>
      <c r="BD1621" s="5"/>
      <c r="BE1621" s="5"/>
      <c r="BF1621" s="5"/>
      <c r="BG1621" s="5"/>
      <c r="BH1621" s="5"/>
      <c r="BI1621" s="5"/>
      <c r="BJ1621" s="5"/>
      <c r="BK1621" s="5"/>
      <c r="BL1621" s="5"/>
      <c r="BM1621" s="5"/>
    </row>
    <row r="1622" spans="55:65" ht="12.75">
      <c r="BC1622" s="5"/>
      <c r="BD1622" s="5"/>
      <c r="BE1622" s="5"/>
      <c r="BF1622" s="5"/>
      <c r="BG1622" s="5"/>
      <c r="BH1622" s="5"/>
      <c r="BI1622" s="5"/>
      <c r="BJ1622" s="5"/>
      <c r="BK1622" s="5"/>
      <c r="BL1622" s="5"/>
      <c r="BM1622" s="5"/>
    </row>
    <row r="1623" spans="55:65" ht="12.75">
      <c r="BC1623" s="5"/>
      <c r="BD1623" s="5"/>
      <c r="BE1623" s="5"/>
      <c r="BF1623" s="5"/>
      <c r="BG1623" s="5"/>
      <c r="BH1623" s="5"/>
      <c r="BI1623" s="5"/>
      <c r="BJ1623" s="5"/>
      <c r="BK1623" s="5"/>
      <c r="BL1623" s="5"/>
      <c r="BM1623" s="5"/>
    </row>
    <row r="1624" spans="55:65" ht="12.75">
      <c r="BC1624" s="5"/>
      <c r="BD1624" s="5"/>
      <c r="BE1624" s="5"/>
      <c r="BF1624" s="5"/>
      <c r="BG1624" s="5"/>
      <c r="BH1624" s="5"/>
      <c r="BI1624" s="5"/>
      <c r="BJ1624" s="5"/>
      <c r="BK1624" s="5"/>
      <c r="BL1624" s="5"/>
      <c r="BM1624" s="5"/>
    </row>
    <row r="1625" spans="55:65" ht="12.75">
      <c r="BC1625" s="5"/>
      <c r="BD1625" s="5"/>
      <c r="BE1625" s="5"/>
      <c r="BF1625" s="5"/>
      <c r="BG1625" s="5"/>
      <c r="BH1625" s="5"/>
      <c r="BI1625" s="5"/>
      <c r="BJ1625" s="5"/>
      <c r="BK1625" s="5"/>
      <c r="BL1625" s="5"/>
      <c r="BM1625" s="5"/>
    </row>
    <row r="1626" spans="55:65" ht="12.75">
      <c r="BC1626" s="5"/>
      <c r="BD1626" s="5"/>
      <c r="BE1626" s="5"/>
      <c r="BF1626" s="5"/>
      <c r="BG1626" s="5"/>
      <c r="BH1626" s="5"/>
      <c r="BI1626" s="5"/>
      <c r="BJ1626" s="5"/>
      <c r="BK1626" s="5"/>
      <c r="BL1626" s="5"/>
      <c r="BM1626" s="5"/>
    </row>
    <row r="1627" spans="55:65" ht="12.75">
      <c r="BC1627" s="5"/>
      <c r="BD1627" s="5"/>
      <c r="BE1627" s="5"/>
      <c r="BF1627" s="5"/>
      <c r="BG1627" s="5"/>
      <c r="BH1627" s="5"/>
      <c r="BI1627" s="5"/>
      <c r="BJ1627" s="5"/>
      <c r="BK1627" s="5"/>
      <c r="BL1627" s="5"/>
      <c r="BM1627" s="5"/>
    </row>
    <row r="1628" spans="55:65" ht="12.75">
      <c r="BC1628" s="5"/>
      <c r="BD1628" s="5"/>
      <c r="BE1628" s="5"/>
      <c r="BF1628" s="5"/>
      <c r="BG1628" s="5"/>
      <c r="BH1628" s="5"/>
      <c r="BI1628" s="5"/>
      <c r="BJ1628" s="5"/>
      <c r="BK1628" s="5"/>
      <c r="BL1628" s="5"/>
      <c r="BM1628" s="5"/>
    </row>
    <row r="1629" spans="55:65" ht="12.75">
      <c r="BC1629" s="5"/>
      <c r="BD1629" s="5"/>
      <c r="BE1629" s="5"/>
      <c r="BF1629" s="5"/>
      <c r="BG1629" s="5"/>
      <c r="BH1629" s="5"/>
      <c r="BI1629" s="5"/>
      <c r="BJ1629" s="5"/>
      <c r="BK1629" s="5"/>
      <c r="BL1629" s="5"/>
      <c r="BM1629" s="5"/>
    </row>
    <row r="1630" spans="55:65" ht="12.75">
      <c r="BC1630" s="5"/>
      <c r="BD1630" s="5"/>
      <c r="BE1630" s="5"/>
      <c r="BF1630" s="5"/>
      <c r="BG1630" s="5"/>
      <c r="BH1630" s="5"/>
      <c r="BI1630" s="5"/>
      <c r="BJ1630" s="5"/>
      <c r="BK1630" s="5"/>
      <c r="BL1630" s="5"/>
      <c r="BM1630" s="5"/>
    </row>
    <row r="1631" spans="55:65" ht="12.75">
      <c r="BC1631" s="5"/>
      <c r="BD1631" s="5"/>
      <c r="BE1631" s="5"/>
      <c r="BF1631" s="5"/>
      <c r="BG1631" s="5"/>
      <c r="BH1631" s="5"/>
      <c r="BI1631" s="5"/>
      <c r="BJ1631" s="5"/>
      <c r="BK1631" s="5"/>
      <c r="BL1631" s="5"/>
      <c r="BM1631" s="5"/>
    </row>
    <row r="1632" spans="55:65" ht="12.75">
      <c r="BC1632" s="5"/>
      <c r="BD1632" s="5"/>
      <c r="BE1632" s="5"/>
      <c r="BF1632" s="5"/>
      <c r="BG1632" s="5"/>
      <c r="BH1632" s="5"/>
      <c r="BI1632" s="5"/>
      <c r="BJ1632" s="5"/>
      <c r="BK1632" s="5"/>
      <c r="BL1632" s="5"/>
      <c r="BM1632" s="5"/>
    </row>
    <row r="1633" spans="55:65" ht="12.75">
      <c r="BC1633" s="5"/>
      <c r="BD1633" s="5"/>
      <c r="BE1633" s="5"/>
      <c r="BF1633" s="5"/>
      <c r="BG1633" s="5"/>
      <c r="BH1633" s="5"/>
      <c r="BI1633" s="5"/>
      <c r="BJ1633" s="5"/>
      <c r="BK1633" s="5"/>
      <c r="BL1633" s="5"/>
      <c r="BM1633" s="5"/>
    </row>
    <row r="1634" spans="55:65" ht="12.75">
      <c r="BC1634" s="5"/>
      <c r="BD1634" s="5"/>
      <c r="BE1634" s="5"/>
      <c r="BF1634" s="5"/>
      <c r="BG1634" s="5"/>
      <c r="BH1634" s="5"/>
      <c r="BI1634" s="5"/>
      <c r="BJ1634" s="5"/>
      <c r="BK1634" s="5"/>
      <c r="BL1634" s="5"/>
      <c r="BM1634" s="5"/>
    </row>
    <row r="1635" spans="55:65" ht="12.75">
      <c r="BC1635" s="5"/>
      <c r="BD1635" s="5"/>
      <c r="BE1635" s="5"/>
      <c r="BF1635" s="5"/>
      <c r="BG1635" s="5"/>
      <c r="BH1635" s="5"/>
      <c r="BI1635" s="5"/>
      <c r="BJ1635" s="5"/>
      <c r="BK1635" s="5"/>
      <c r="BL1635" s="5"/>
      <c r="BM1635" s="5"/>
    </row>
    <row r="1636" spans="55:65" ht="12.75">
      <c r="BC1636" s="5"/>
      <c r="BD1636" s="5"/>
      <c r="BE1636" s="5"/>
      <c r="BF1636" s="5"/>
      <c r="BG1636" s="5"/>
      <c r="BH1636" s="5"/>
      <c r="BI1636" s="5"/>
      <c r="BJ1636" s="5"/>
      <c r="BK1636" s="5"/>
      <c r="BL1636" s="5"/>
      <c r="BM1636" s="5"/>
    </row>
    <row r="1637" spans="55:65" ht="12.75">
      <c r="BC1637" s="5"/>
      <c r="BD1637" s="5"/>
      <c r="BE1637" s="5"/>
      <c r="BF1637" s="5"/>
      <c r="BG1637" s="5"/>
      <c r="BH1637" s="5"/>
      <c r="BI1637" s="5"/>
      <c r="BJ1637" s="5"/>
      <c r="BK1637" s="5"/>
      <c r="BL1637" s="5"/>
      <c r="BM1637" s="5"/>
    </row>
    <row r="1638" spans="55:65" ht="12.75">
      <c r="BC1638" s="5"/>
      <c r="BD1638" s="5"/>
      <c r="BE1638" s="5"/>
      <c r="BF1638" s="5"/>
      <c r="BG1638" s="5"/>
      <c r="BH1638" s="5"/>
      <c r="BI1638" s="5"/>
      <c r="BJ1638" s="5"/>
      <c r="BK1638" s="5"/>
      <c r="BL1638" s="5"/>
      <c r="BM1638" s="5"/>
    </row>
    <row r="1639" spans="55:65" ht="12.75">
      <c r="BC1639" s="5"/>
      <c r="BD1639" s="5"/>
      <c r="BE1639" s="5"/>
      <c r="BF1639" s="5"/>
      <c r="BG1639" s="5"/>
      <c r="BH1639" s="5"/>
      <c r="BI1639" s="5"/>
      <c r="BJ1639" s="5"/>
      <c r="BK1639" s="5"/>
      <c r="BL1639" s="5"/>
      <c r="BM1639" s="5"/>
    </row>
    <row r="1640" spans="55:65" ht="12.75">
      <c r="BC1640" s="5"/>
      <c r="BD1640" s="5"/>
      <c r="BE1640" s="5"/>
      <c r="BF1640" s="5"/>
      <c r="BG1640" s="5"/>
      <c r="BH1640" s="5"/>
      <c r="BI1640" s="5"/>
      <c r="BJ1640" s="5"/>
      <c r="BK1640" s="5"/>
      <c r="BL1640" s="5"/>
      <c r="BM1640" s="5"/>
    </row>
    <row r="1641" spans="55:65" ht="12.75">
      <c r="BC1641" s="5"/>
      <c r="BD1641" s="5"/>
      <c r="BE1641" s="5"/>
      <c r="BF1641" s="5"/>
      <c r="BG1641" s="5"/>
      <c r="BH1641" s="5"/>
      <c r="BI1641" s="5"/>
      <c r="BJ1641" s="5"/>
      <c r="BK1641" s="5"/>
      <c r="BL1641" s="5"/>
      <c r="BM1641" s="5"/>
    </row>
    <row r="1642" spans="55:65" ht="12.75">
      <c r="BC1642" s="5"/>
      <c r="BD1642" s="5"/>
      <c r="BE1642" s="5"/>
      <c r="BF1642" s="5"/>
      <c r="BG1642" s="5"/>
      <c r="BH1642" s="5"/>
      <c r="BI1642" s="5"/>
      <c r="BJ1642" s="5"/>
      <c r="BK1642" s="5"/>
      <c r="BL1642" s="5"/>
      <c r="BM1642" s="5"/>
    </row>
    <row r="1643" spans="55:65" ht="12.75">
      <c r="BC1643" s="5"/>
      <c r="BD1643" s="5"/>
      <c r="BE1643" s="5"/>
      <c r="BF1643" s="5"/>
      <c r="BG1643" s="5"/>
      <c r="BH1643" s="5"/>
      <c r="BI1643" s="5"/>
      <c r="BJ1643" s="5"/>
      <c r="BK1643" s="5"/>
      <c r="BL1643" s="5"/>
      <c r="BM1643" s="5"/>
    </row>
    <row r="1644" spans="55:65" ht="12.75">
      <c r="BC1644" s="5"/>
      <c r="BD1644" s="5"/>
      <c r="BE1644" s="5"/>
      <c r="BF1644" s="5"/>
      <c r="BG1644" s="5"/>
      <c r="BH1644" s="5"/>
      <c r="BI1644" s="5"/>
      <c r="BJ1644" s="5"/>
      <c r="BK1644" s="5"/>
      <c r="BL1644" s="5"/>
      <c r="BM1644" s="5"/>
    </row>
    <row r="1645" spans="55:65" ht="12.75">
      <c r="BC1645" s="5"/>
      <c r="BD1645" s="5"/>
      <c r="BE1645" s="5"/>
      <c r="BF1645" s="5"/>
      <c r="BG1645" s="5"/>
      <c r="BH1645" s="5"/>
      <c r="BI1645" s="5"/>
      <c r="BJ1645" s="5"/>
      <c r="BK1645" s="5"/>
      <c r="BL1645" s="5"/>
      <c r="BM1645" s="5"/>
    </row>
    <row r="1646" spans="55:65" ht="12.75">
      <c r="BC1646" s="5"/>
      <c r="BD1646" s="5"/>
      <c r="BE1646" s="5"/>
      <c r="BF1646" s="5"/>
      <c r="BG1646" s="5"/>
      <c r="BH1646" s="5"/>
      <c r="BI1646" s="5"/>
      <c r="BJ1646" s="5"/>
      <c r="BK1646" s="5"/>
      <c r="BL1646" s="5"/>
      <c r="BM1646" s="5"/>
    </row>
    <row r="1647" spans="55:65" ht="12.75">
      <c r="BC1647" s="5"/>
      <c r="BD1647" s="5"/>
      <c r="BE1647" s="5"/>
      <c r="BF1647" s="5"/>
      <c r="BG1647" s="5"/>
      <c r="BH1647" s="5"/>
      <c r="BI1647" s="5"/>
      <c r="BJ1647" s="5"/>
      <c r="BK1647" s="5"/>
      <c r="BL1647" s="5"/>
      <c r="BM1647" s="5"/>
    </row>
    <row r="1648" spans="55:65" ht="12.75">
      <c r="BC1648" s="5"/>
      <c r="BD1648" s="5"/>
      <c r="BE1648" s="5"/>
      <c r="BF1648" s="5"/>
      <c r="BG1648" s="5"/>
      <c r="BH1648" s="5"/>
      <c r="BI1648" s="5"/>
      <c r="BJ1648" s="5"/>
      <c r="BK1648" s="5"/>
      <c r="BL1648" s="5"/>
      <c r="BM1648" s="5"/>
    </row>
    <row r="1649" spans="55:65" ht="12.75">
      <c r="BC1649" s="5"/>
      <c r="BD1649" s="5"/>
      <c r="BE1649" s="5"/>
      <c r="BF1649" s="5"/>
      <c r="BG1649" s="5"/>
      <c r="BH1649" s="5"/>
      <c r="BI1649" s="5"/>
      <c r="BJ1649" s="5"/>
      <c r="BK1649" s="5"/>
      <c r="BL1649" s="5"/>
      <c r="BM1649" s="5"/>
    </row>
    <row r="1650" spans="55:65" ht="12.75">
      <c r="BC1650" s="5"/>
      <c r="BD1650" s="5"/>
      <c r="BE1650" s="5"/>
      <c r="BF1650" s="5"/>
      <c r="BG1650" s="5"/>
      <c r="BH1650" s="5"/>
      <c r="BI1650" s="5"/>
      <c r="BJ1650" s="5"/>
      <c r="BK1650" s="5"/>
      <c r="BL1650" s="5"/>
      <c r="BM1650" s="5"/>
    </row>
    <row r="1651" spans="55:65" ht="12.75">
      <c r="BC1651" s="5"/>
      <c r="BD1651" s="5"/>
      <c r="BE1651" s="5"/>
      <c r="BF1651" s="5"/>
      <c r="BG1651" s="5"/>
      <c r="BH1651" s="5"/>
      <c r="BI1651" s="5"/>
      <c r="BJ1651" s="5"/>
      <c r="BK1651" s="5"/>
      <c r="BL1651" s="5"/>
      <c r="BM1651" s="5"/>
    </row>
    <row r="1652" spans="55:65" ht="12.75">
      <c r="BC1652" s="5"/>
      <c r="BD1652" s="5"/>
      <c r="BE1652" s="5"/>
      <c r="BF1652" s="5"/>
      <c r="BG1652" s="5"/>
      <c r="BH1652" s="5"/>
      <c r="BI1652" s="5"/>
      <c r="BJ1652" s="5"/>
      <c r="BK1652" s="5"/>
      <c r="BL1652" s="5"/>
      <c r="BM1652" s="5"/>
    </row>
    <row r="1653" spans="55:65" ht="12.75">
      <c r="BC1653" s="5"/>
      <c r="BD1653" s="5"/>
      <c r="BE1653" s="5"/>
      <c r="BF1653" s="5"/>
      <c r="BG1653" s="5"/>
      <c r="BH1653" s="5"/>
      <c r="BI1653" s="5"/>
      <c r="BJ1653" s="5"/>
      <c r="BK1653" s="5"/>
      <c r="BL1653" s="5"/>
      <c r="BM1653" s="5"/>
    </row>
    <row r="1654" spans="55:65" ht="12.75">
      <c r="BC1654" s="5"/>
      <c r="BD1654" s="5"/>
      <c r="BE1654" s="5"/>
      <c r="BF1654" s="5"/>
      <c r="BG1654" s="5"/>
      <c r="BH1654" s="5"/>
      <c r="BI1654" s="5"/>
      <c r="BJ1654" s="5"/>
      <c r="BK1654" s="5"/>
      <c r="BL1654" s="5"/>
      <c r="BM1654" s="5"/>
    </row>
    <row r="1655" spans="55:65" ht="12.75">
      <c r="BC1655" s="5"/>
      <c r="BD1655" s="5"/>
      <c r="BE1655" s="5"/>
      <c r="BF1655" s="5"/>
      <c r="BG1655" s="5"/>
      <c r="BH1655" s="5"/>
      <c r="BI1655" s="5"/>
      <c r="BJ1655" s="5"/>
      <c r="BK1655" s="5"/>
      <c r="BL1655" s="5"/>
      <c r="BM1655" s="5"/>
    </row>
    <row r="1656" spans="55:65" ht="12.75">
      <c r="BC1656" s="5"/>
      <c r="BD1656" s="5"/>
      <c r="BE1656" s="5"/>
      <c r="BF1656" s="5"/>
      <c r="BG1656" s="5"/>
      <c r="BH1656" s="5"/>
      <c r="BI1656" s="5"/>
      <c r="BJ1656" s="5"/>
      <c r="BK1656" s="5"/>
      <c r="BL1656" s="5"/>
      <c r="BM1656" s="5"/>
    </row>
    <row r="1657" spans="55:65" ht="12.75">
      <c r="BC1657" s="5"/>
      <c r="BD1657" s="5"/>
      <c r="BE1657" s="5"/>
      <c r="BF1657" s="5"/>
      <c r="BG1657" s="5"/>
      <c r="BH1657" s="5"/>
      <c r="BI1657" s="5"/>
      <c r="BJ1657" s="5"/>
      <c r="BK1657" s="5"/>
      <c r="BL1657" s="5"/>
      <c r="BM1657" s="5"/>
    </row>
    <row r="1658" spans="55:65" ht="12.75">
      <c r="BC1658" s="5"/>
      <c r="BD1658" s="5"/>
      <c r="BE1658" s="5"/>
      <c r="BF1658" s="5"/>
      <c r="BG1658" s="5"/>
      <c r="BH1658" s="5"/>
      <c r="BI1658" s="5"/>
      <c r="BJ1658" s="5"/>
      <c r="BK1658" s="5"/>
      <c r="BL1658" s="5"/>
      <c r="BM1658" s="5"/>
    </row>
    <row r="1659" spans="55:65" ht="12.75">
      <c r="BC1659" s="5"/>
      <c r="BD1659" s="5"/>
      <c r="BE1659" s="5"/>
      <c r="BF1659" s="5"/>
      <c r="BG1659" s="5"/>
      <c r="BH1659" s="5"/>
      <c r="BI1659" s="5"/>
      <c r="BJ1659" s="5"/>
      <c r="BK1659" s="5"/>
      <c r="BL1659" s="5"/>
      <c r="BM1659" s="5"/>
    </row>
    <row r="1660" spans="55:65" ht="12.75">
      <c r="BC1660" s="5"/>
      <c r="BD1660" s="5"/>
      <c r="BE1660" s="5"/>
      <c r="BF1660" s="5"/>
      <c r="BG1660" s="5"/>
      <c r="BH1660" s="5"/>
      <c r="BI1660" s="5"/>
      <c r="BJ1660" s="5"/>
      <c r="BK1660" s="5"/>
      <c r="BL1660" s="5"/>
      <c r="BM1660" s="5"/>
    </row>
    <row r="1661" spans="55:65" ht="12.75">
      <c r="BC1661" s="5"/>
      <c r="BD1661" s="5"/>
      <c r="BE1661" s="5"/>
      <c r="BF1661" s="5"/>
      <c r="BG1661" s="5"/>
      <c r="BH1661" s="5"/>
      <c r="BI1661" s="5"/>
      <c r="BJ1661" s="5"/>
      <c r="BK1661" s="5"/>
      <c r="BL1661" s="5"/>
      <c r="BM1661" s="5"/>
    </row>
    <row r="1662" spans="55:65" ht="12.75">
      <c r="BC1662" s="5"/>
      <c r="BD1662" s="5"/>
      <c r="BE1662" s="5"/>
      <c r="BF1662" s="5"/>
      <c r="BG1662" s="5"/>
      <c r="BH1662" s="5"/>
      <c r="BI1662" s="5"/>
      <c r="BJ1662" s="5"/>
      <c r="BK1662" s="5"/>
      <c r="BL1662" s="5"/>
      <c r="BM1662" s="5"/>
    </row>
    <row r="1663" spans="55:65" ht="12.75">
      <c r="BC1663" s="5"/>
      <c r="BD1663" s="5"/>
      <c r="BE1663" s="5"/>
      <c r="BF1663" s="5"/>
      <c r="BG1663" s="5"/>
      <c r="BH1663" s="5"/>
      <c r="BI1663" s="5"/>
      <c r="BJ1663" s="5"/>
      <c r="BK1663" s="5"/>
      <c r="BL1663" s="5"/>
      <c r="BM1663" s="5"/>
    </row>
    <row r="1664" spans="55:65" ht="12.75">
      <c r="BC1664" s="5"/>
      <c r="BD1664" s="5"/>
      <c r="BE1664" s="5"/>
      <c r="BF1664" s="5"/>
      <c r="BG1664" s="5"/>
      <c r="BH1664" s="5"/>
      <c r="BI1664" s="5"/>
      <c r="BJ1664" s="5"/>
      <c r="BK1664" s="5"/>
      <c r="BL1664" s="5"/>
      <c r="BM1664" s="5"/>
    </row>
    <row r="1665" spans="55:65" ht="12.75">
      <c r="BC1665" s="5"/>
      <c r="BD1665" s="5"/>
      <c r="BE1665" s="5"/>
      <c r="BF1665" s="5"/>
      <c r="BG1665" s="5"/>
      <c r="BH1665" s="5"/>
      <c r="BI1665" s="5"/>
      <c r="BJ1665" s="5"/>
      <c r="BK1665" s="5"/>
      <c r="BL1665" s="5"/>
      <c r="BM1665" s="5"/>
    </row>
    <row r="1666" spans="55:65" ht="12.75">
      <c r="BC1666" s="5"/>
      <c r="BD1666" s="5"/>
      <c r="BE1666" s="5"/>
      <c r="BF1666" s="5"/>
      <c r="BG1666" s="5"/>
      <c r="BH1666" s="5"/>
      <c r="BI1666" s="5"/>
      <c r="BJ1666" s="5"/>
      <c r="BK1666" s="5"/>
      <c r="BL1666" s="5"/>
      <c r="BM1666" s="5"/>
    </row>
    <row r="1667" spans="55:65" ht="12.75">
      <c r="BC1667" s="5"/>
      <c r="BD1667" s="5"/>
      <c r="BE1667" s="5"/>
      <c r="BF1667" s="5"/>
      <c r="BG1667" s="5"/>
      <c r="BH1667" s="5"/>
      <c r="BI1667" s="5"/>
      <c r="BJ1667" s="5"/>
      <c r="BK1667" s="5"/>
      <c r="BL1667" s="5"/>
      <c r="BM1667" s="5"/>
    </row>
    <row r="1668" spans="55:65" ht="12.75">
      <c r="BC1668" s="5"/>
      <c r="BD1668" s="5"/>
      <c r="BE1668" s="5"/>
      <c r="BF1668" s="5"/>
      <c r="BG1668" s="5"/>
      <c r="BH1668" s="5"/>
      <c r="BI1668" s="5"/>
      <c r="BJ1668" s="5"/>
      <c r="BK1668" s="5"/>
      <c r="BL1668" s="5"/>
      <c r="BM1668" s="5"/>
    </row>
    <row r="1669" spans="55:65" ht="12.75">
      <c r="BC1669" s="5"/>
      <c r="BD1669" s="5"/>
      <c r="BE1669" s="5"/>
      <c r="BF1669" s="5"/>
      <c r="BG1669" s="5"/>
      <c r="BH1669" s="5"/>
      <c r="BI1669" s="5"/>
      <c r="BJ1669" s="5"/>
      <c r="BK1669" s="5"/>
      <c r="BL1669" s="5"/>
      <c r="BM1669" s="5"/>
    </row>
    <row r="1670" spans="55:65" ht="12.75">
      <c r="BC1670" s="5"/>
      <c r="BD1670" s="5"/>
      <c r="BE1670" s="5"/>
      <c r="BF1670" s="5"/>
      <c r="BG1670" s="5"/>
      <c r="BH1670" s="5"/>
      <c r="BI1670" s="5"/>
      <c r="BJ1670" s="5"/>
      <c r="BK1670" s="5"/>
      <c r="BL1670" s="5"/>
      <c r="BM1670" s="5"/>
    </row>
    <row r="1671" spans="55:65" ht="12.75">
      <c r="BC1671" s="5"/>
      <c r="BD1671" s="5"/>
      <c r="BE1671" s="5"/>
      <c r="BF1671" s="5"/>
      <c r="BG1671" s="5"/>
      <c r="BH1671" s="5"/>
      <c r="BI1671" s="5"/>
      <c r="BJ1671" s="5"/>
      <c r="BK1671" s="5"/>
      <c r="BL1671" s="5"/>
      <c r="BM1671" s="5"/>
    </row>
    <row r="1672" spans="55:65" ht="12.75">
      <c r="BC1672" s="5"/>
      <c r="BD1672" s="5"/>
      <c r="BE1672" s="5"/>
      <c r="BF1672" s="5"/>
      <c r="BG1672" s="5"/>
      <c r="BH1672" s="5"/>
      <c r="BI1672" s="5"/>
      <c r="BJ1672" s="5"/>
      <c r="BK1672" s="5"/>
      <c r="BL1672" s="5"/>
      <c r="BM1672" s="5"/>
    </row>
    <row r="1673" spans="55:65" ht="12.75">
      <c r="BC1673" s="5"/>
      <c r="BD1673" s="5"/>
      <c r="BE1673" s="5"/>
      <c r="BF1673" s="5"/>
      <c r="BG1673" s="5"/>
      <c r="BH1673" s="5"/>
      <c r="BI1673" s="5"/>
      <c r="BJ1673" s="5"/>
      <c r="BK1673" s="5"/>
      <c r="BL1673" s="5"/>
      <c r="BM1673" s="5"/>
    </row>
    <row r="1674" spans="55:65" ht="12.75">
      <c r="BC1674" s="5"/>
      <c r="BD1674" s="5"/>
      <c r="BE1674" s="5"/>
      <c r="BF1674" s="5"/>
      <c r="BG1674" s="5"/>
      <c r="BH1674" s="5"/>
      <c r="BI1674" s="5"/>
      <c r="BJ1674" s="5"/>
      <c r="BK1674" s="5"/>
      <c r="BL1674" s="5"/>
      <c r="BM1674" s="5"/>
    </row>
    <row r="1675" spans="55:65" ht="12.75">
      <c r="BC1675" s="5"/>
      <c r="BD1675" s="5"/>
      <c r="BE1675" s="5"/>
      <c r="BF1675" s="5"/>
      <c r="BG1675" s="5"/>
      <c r="BH1675" s="5"/>
      <c r="BI1675" s="5"/>
      <c r="BJ1675" s="5"/>
      <c r="BK1675" s="5"/>
      <c r="BL1675" s="5"/>
      <c r="BM1675" s="5"/>
    </row>
    <row r="1676" spans="55:65" ht="12.75">
      <c r="BC1676" s="5"/>
      <c r="BD1676" s="5"/>
      <c r="BE1676" s="5"/>
      <c r="BF1676" s="5"/>
      <c r="BG1676" s="5"/>
      <c r="BH1676" s="5"/>
      <c r="BI1676" s="5"/>
      <c r="BJ1676" s="5"/>
      <c r="BK1676" s="5"/>
      <c r="BL1676" s="5"/>
      <c r="BM1676" s="5"/>
    </row>
    <row r="1677" spans="55:65" ht="12.75">
      <c r="BC1677" s="5"/>
      <c r="BD1677" s="5"/>
      <c r="BE1677" s="5"/>
      <c r="BF1677" s="5"/>
      <c r="BG1677" s="5"/>
      <c r="BH1677" s="5"/>
      <c r="BI1677" s="5"/>
      <c r="BJ1677" s="5"/>
      <c r="BK1677" s="5"/>
      <c r="BL1677" s="5"/>
      <c r="BM1677" s="5"/>
    </row>
    <row r="1678" spans="55:65" ht="12.75">
      <c r="BC1678" s="5"/>
      <c r="BD1678" s="5"/>
      <c r="BE1678" s="5"/>
      <c r="BF1678" s="5"/>
      <c r="BG1678" s="5"/>
      <c r="BH1678" s="5"/>
      <c r="BI1678" s="5"/>
      <c r="BJ1678" s="5"/>
      <c r="BK1678" s="5"/>
      <c r="BL1678" s="5"/>
      <c r="BM1678" s="5"/>
    </row>
    <row r="1679" spans="55:65" ht="12.75">
      <c r="BC1679" s="5"/>
      <c r="BD1679" s="5"/>
      <c r="BE1679" s="5"/>
      <c r="BF1679" s="5"/>
      <c r="BG1679" s="5"/>
      <c r="BH1679" s="5"/>
      <c r="BI1679" s="5"/>
      <c r="BJ1679" s="5"/>
      <c r="BK1679" s="5"/>
      <c r="BL1679" s="5"/>
      <c r="BM1679" s="5"/>
    </row>
    <row r="1680" spans="55:65" ht="12.75">
      <c r="BC1680" s="5"/>
      <c r="BD1680" s="5"/>
      <c r="BE1680" s="5"/>
      <c r="BF1680" s="5"/>
      <c r="BG1680" s="5"/>
      <c r="BH1680" s="5"/>
      <c r="BI1680" s="5"/>
      <c r="BJ1680" s="5"/>
      <c r="BK1680" s="5"/>
      <c r="BL1680" s="5"/>
      <c r="BM1680" s="5"/>
    </row>
    <row r="1681" spans="55:65" ht="12.75">
      <c r="BC1681" s="5"/>
      <c r="BD1681" s="5"/>
      <c r="BE1681" s="5"/>
      <c r="BF1681" s="5"/>
      <c r="BG1681" s="5"/>
      <c r="BH1681" s="5"/>
      <c r="BI1681" s="5"/>
      <c r="BJ1681" s="5"/>
      <c r="BK1681" s="5"/>
      <c r="BL1681" s="5"/>
      <c r="BM1681" s="5"/>
    </row>
    <row r="1682" spans="55:65" ht="12.75">
      <c r="BC1682" s="5"/>
      <c r="BD1682" s="5"/>
      <c r="BE1682" s="5"/>
      <c r="BF1682" s="5"/>
      <c r="BG1682" s="5"/>
      <c r="BH1682" s="5"/>
      <c r="BI1682" s="5"/>
      <c r="BJ1682" s="5"/>
      <c r="BK1682" s="5"/>
      <c r="BL1682" s="5"/>
      <c r="BM1682" s="5"/>
    </row>
    <row r="1683" spans="55:65" ht="12.75">
      <c r="BC1683" s="5"/>
      <c r="BD1683" s="5"/>
      <c r="BE1683" s="5"/>
      <c r="BF1683" s="5"/>
      <c r="BG1683" s="5"/>
      <c r="BH1683" s="5"/>
      <c r="BI1683" s="5"/>
      <c r="BJ1683" s="5"/>
      <c r="BK1683" s="5"/>
      <c r="BL1683" s="5"/>
      <c r="BM1683" s="5"/>
    </row>
    <row r="1684" spans="55:65" ht="12.75">
      <c r="BC1684" s="5"/>
      <c r="BD1684" s="5"/>
      <c r="BE1684" s="5"/>
      <c r="BF1684" s="5"/>
      <c r="BG1684" s="5"/>
      <c r="BH1684" s="5"/>
      <c r="BI1684" s="5"/>
      <c r="BJ1684" s="5"/>
      <c r="BK1684" s="5"/>
      <c r="BL1684" s="5"/>
      <c r="BM1684" s="5"/>
    </row>
    <row r="1685" spans="55:65" ht="12.75">
      <c r="BC1685" s="5"/>
      <c r="BD1685" s="5"/>
      <c r="BE1685" s="5"/>
      <c r="BF1685" s="5"/>
      <c r="BG1685" s="5"/>
      <c r="BH1685" s="5"/>
      <c r="BI1685" s="5"/>
      <c r="BJ1685" s="5"/>
      <c r="BK1685" s="5"/>
      <c r="BL1685" s="5"/>
      <c r="BM1685" s="5"/>
    </row>
    <row r="1686" spans="55:65" ht="12.75">
      <c r="BC1686" s="5"/>
      <c r="BD1686" s="5"/>
      <c r="BE1686" s="5"/>
      <c r="BF1686" s="5"/>
      <c r="BG1686" s="5"/>
      <c r="BH1686" s="5"/>
      <c r="BI1686" s="5"/>
      <c r="BJ1686" s="5"/>
      <c r="BK1686" s="5"/>
      <c r="BL1686" s="5"/>
      <c r="BM1686" s="5"/>
    </row>
    <row r="1687" spans="55:65" ht="12.75">
      <c r="BC1687" s="5"/>
      <c r="BD1687" s="5"/>
      <c r="BE1687" s="5"/>
      <c r="BF1687" s="5"/>
      <c r="BG1687" s="5"/>
      <c r="BH1687" s="5"/>
      <c r="BI1687" s="5"/>
      <c r="BJ1687" s="5"/>
      <c r="BK1687" s="5"/>
      <c r="BL1687" s="5"/>
      <c r="BM1687" s="5"/>
    </row>
    <row r="1688" spans="55:65" ht="12.75">
      <c r="BC1688" s="5"/>
      <c r="BD1688" s="5"/>
      <c r="BE1688" s="5"/>
      <c r="BF1688" s="5"/>
      <c r="BG1688" s="5"/>
      <c r="BH1688" s="5"/>
      <c r="BI1688" s="5"/>
      <c r="BJ1688" s="5"/>
      <c r="BK1688" s="5"/>
      <c r="BL1688" s="5"/>
      <c r="BM1688" s="5"/>
    </row>
    <row r="1689" spans="55:65" ht="12.75">
      <c r="BC1689" s="5"/>
      <c r="BD1689" s="5"/>
      <c r="BE1689" s="5"/>
      <c r="BF1689" s="5"/>
      <c r="BG1689" s="5"/>
      <c r="BH1689" s="5"/>
      <c r="BI1689" s="5"/>
      <c r="BJ1689" s="5"/>
      <c r="BK1689" s="5"/>
      <c r="BL1689" s="5"/>
      <c r="BM1689" s="5"/>
    </row>
    <row r="1690" spans="55:65" ht="12.75">
      <c r="BC1690" s="5"/>
      <c r="BD1690" s="5"/>
      <c r="BE1690" s="5"/>
      <c r="BF1690" s="5"/>
      <c r="BG1690" s="5"/>
      <c r="BH1690" s="5"/>
      <c r="BI1690" s="5"/>
      <c r="BJ1690" s="5"/>
      <c r="BK1690" s="5"/>
      <c r="BL1690" s="5"/>
      <c r="BM1690" s="5"/>
    </row>
    <row r="1691" spans="55:65" ht="12.75">
      <c r="BC1691" s="5"/>
      <c r="BD1691" s="5"/>
      <c r="BE1691" s="5"/>
      <c r="BF1691" s="5"/>
      <c r="BG1691" s="5"/>
      <c r="BH1691" s="5"/>
      <c r="BI1691" s="5"/>
      <c r="BJ1691" s="5"/>
      <c r="BK1691" s="5"/>
      <c r="BL1691" s="5"/>
      <c r="BM1691" s="5"/>
    </row>
    <row r="1692" spans="55:65" ht="12.75">
      <c r="BC1692" s="5"/>
      <c r="BD1692" s="5"/>
      <c r="BE1692" s="5"/>
      <c r="BF1692" s="5"/>
      <c r="BG1692" s="5"/>
      <c r="BH1692" s="5"/>
      <c r="BI1692" s="5"/>
      <c r="BJ1692" s="5"/>
      <c r="BK1692" s="5"/>
      <c r="BL1692" s="5"/>
      <c r="BM1692" s="5"/>
    </row>
    <row r="1693" spans="55:65" ht="12.75">
      <c r="BC1693" s="5"/>
      <c r="BD1693" s="5"/>
      <c r="BE1693" s="5"/>
      <c r="BF1693" s="5"/>
      <c r="BG1693" s="5"/>
      <c r="BH1693" s="5"/>
      <c r="BI1693" s="5"/>
      <c r="BJ1693" s="5"/>
      <c r="BK1693" s="5"/>
      <c r="BL1693" s="5"/>
      <c r="BM1693" s="5"/>
    </row>
    <row r="1694" spans="55:65" ht="12.75">
      <c r="BC1694" s="5"/>
      <c r="BD1694" s="5"/>
      <c r="BE1694" s="5"/>
      <c r="BF1694" s="5"/>
      <c r="BG1694" s="5"/>
      <c r="BH1694" s="5"/>
      <c r="BI1694" s="5"/>
      <c r="BJ1694" s="5"/>
      <c r="BK1694" s="5"/>
      <c r="BL1694" s="5"/>
      <c r="BM1694" s="5"/>
    </row>
    <row r="1695" spans="55:65" ht="12.75">
      <c r="BC1695" s="5"/>
      <c r="BD1695" s="5"/>
      <c r="BE1695" s="5"/>
      <c r="BF1695" s="5"/>
      <c r="BG1695" s="5"/>
      <c r="BH1695" s="5"/>
      <c r="BI1695" s="5"/>
      <c r="BJ1695" s="5"/>
      <c r="BK1695" s="5"/>
      <c r="BL1695" s="5"/>
      <c r="BM1695" s="5"/>
    </row>
    <row r="1696" spans="55:65" ht="12.75">
      <c r="BC1696" s="5"/>
      <c r="BD1696" s="5"/>
      <c r="BE1696" s="5"/>
      <c r="BF1696" s="5"/>
      <c r="BG1696" s="5"/>
      <c r="BH1696" s="5"/>
      <c r="BI1696" s="5"/>
      <c r="BJ1696" s="5"/>
      <c r="BK1696" s="5"/>
      <c r="BL1696" s="5"/>
      <c r="BM1696" s="5"/>
    </row>
    <row r="1697" spans="55:65" ht="12.75">
      <c r="BC1697" s="5"/>
      <c r="BD1697" s="5"/>
      <c r="BE1697" s="5"/>
      <c r="BF1697" s="5"/>
      <c r="BG1697" s="5"/>
      <c r="BH1697" s="5"/>
      <c r="BI1697" s="5"/>
      <c r="BJ1697" s="5"/>
      <c r="BK1697" s="5"/>
      <c r="BL1697" s="5"/>
      <c r="BM1697" s="5"/>
    </row>
    <row r="1698" spans="55:65" ht="12.75">
      <c r="BC1698" s="5"/>
      <c r="BD1698" s="5"/>
      <c r="BE1698" s="5"/>
      <c r="BF1698" s="5"/>
      <c r="BG1698" s="5"/>
      <c r="BH1698" s="5"/>
      <c r="BI1698" s="5"/>
      <c r="BJ1698" s="5"/>
      <c r="BK1698" s="5"/>
      <c r="BL1698" s="5"/>
      <c r="BM1698" s="5"/>
    </row>
    <row r="1699" spans="55:65" ht="12.75">
      <c r="BC1699" s="5"/>
      <c r="BD1699" s="5"/>
      <c r="BE1699" s="5"/>
      <c r="BF1699" s="5"/>
      <c r="BG1699" s="5"/>
      <c r="BH1699" s="5"/>
      <c r="BI1699" s="5"/>
      <c r="BJ1699" s="5"/>
      <c r="BK1699" s="5"/>
      <c r="BL1699" s="5"/>
      <c r="BM1699" s="5"/>
    </row>
    <row r="1700" spans="55:65" ht="12.75">
      <c r="BC1700" s="5"/>
      <c r="BD1700" s="5"/>
      <c r="BE1700" s="5"/>
      <c r="BF1700" s="5"/>
      <c r="BG1700" s="5"/>
      <c r="BH1700" s="5"/>
      <c r="BI1700" s="5"/>
      <c r="BJ1700" s="5"/>
      <c r="BK1700" s="5"/>
      <c r="BL1700" s="5"/>
      <c r="BM1700" s="5"/>
    </row>
    <row r="1701" spans="55:65" ht="12.75">
      <c r="BC1701" s="5"/>
      <c r="BD1701" s="5"/>
      <c r="BE1701" s="5"/>
      <c r="BF1701" s="5"/>
      <c r="BG1701" s="5"/>
      <c r="BH1701" s="5"/>
      <c r="BI1701" s="5"/>
      <c r="BJ1701" s="5"/>
      <c r="BK1701" s="5"/>
      <c r="BL1701" s="5"/>
      <c r="BM1701" s="5"/>
    </row>
    <row r="1702" spans="55:65" ht="12.75">
      <c r="BC1702" s="5"/>
      <c r="BD1702" s="5"/>
      <c r="BE1702" s="5"/>
      <c r="BF1702" s="5"/>
      <c r="BG1702" s="5"/>
      <c r="BH1702" s="5"/>
      <c r="BI1702" s="5"/>
      <c r="BJ1702" s="5"/>
      <c r="BK1702" s="5"/>
      <c r="BL1702" s="5"/>
      <c r="BM1702" s="5"/>
    </row>
    <row r="1703" spans="55:65" ht="12.75">
      <c r="BC1703" s="5"/>
      <c r="BD1703" s="5"/>
      <c r="BE1703" s="5"/>
      <c r="BF1703" s="5"/>
      <c r="BG1703" s="5"/>
      <c r="BH1703" s="5"/>
      <c r="BI1703" s="5"/>
      <c r="BJ1703" s="5"/>
      <c r="BK1703" s="5"/>
      <c r="BL1703" s="5"/>
      <c r="BM1703" s="5"/>
    </row>
    <row r="1704" spans="55:65" ht="12.75">
      <c r="BC1704" s="5"/>
      <c r="BD1704" s="5"/>
      <c r="BE1704" s="5"/>
      <c r="BF1704" s="5"/>
      <c r="BG1704" s="5"/>
      <c r="BH1704" s="5"/>
      <c r="BI1704" s="5"/>
      <c r="BJ1704" s="5"/>
      <c r="BK1704" s="5"/>
      <c r="BL1704" s="5"/>
      <c r="BM1704" s="5"/>
    </row>
    <row r="1705" spans="55:65" ht="12.75">
      <c r="BC1705" s="5"/>
      <c r="BD1705" s="5"/>
      <c r="BE1705" s="5"/>
      <c r="BF1705" s="5"/>
      <c r="BG1705" s="5"/>
      <c r="BH1705" s="5"/>
      <c r="BI1705" s="5"/>
      <c r="BJ1705" s="5"/>
      <c r="BK1705" s="5"/>
      <c r="BL1705" s="5"/>
      <c r="BM1705" s="5"/>
    </row>
    <row r="1706" spans="55:65" ht="12.75">
      <c r="BC1706" s="5"/>
      <c r="BD1706" s="5"/>
      <c r="BE1706" s="5"/>
      <c r="BF1706" s="5"/>
      <c r="BG1706" s="5"/>
      <c r="BH1706" s="5"/>
      <c r="BI1706" s="5"/>
      <c r="BJ1706" s="5"/>
      <c r="BK1706" s="5"/>
      <c r="BL1706" s="5"/>
      <c r="BM1706" s="5"/>
    </row>
    <row r="1707" spans="55:65" ht="12.75">
      <c r="BC1707" s="5"/>
      <c r="BD1707" s="5"/>
      <c r="BE1707" s="5"/>
      <c r="BF1707" s="5"/>
      <c r="BG1707" s="5"/>
      <c r="BH1707" s="5"/>
      <c r="BI1707" s="5"/>
      <c r="BJ1707" s="5"/>
      <c r="BK1707" s="5"/>
      <c r="BL1707" s="5"/>
      <c r="BM1707" s="5"/>
    </row>
    <row r="1708" spans="55:65" ht="12.75">
      <c r="BC1708" s="5"/>
      <c r="BD1708" s="5"/>
      <c r="BE1708" s="5"/>
      <c r="BF1708" s="5"/>
      <c r="BG1708" s="5"/>
      <c r="BH1708" s="5"/>
      <c r="BI1708" s="5"/>
      <c r="BJ1708" s="5"/>
      <c r="BK1708" s="5"/>
      <c r="BL1708" s="5"/>
      <c r="BM1708" s="5"/>
    </row>
    <row r="1709" spans="55:65" ht="12.75">
      <c r="BC1709" s="5"/>
      <c r="BD1709" s="5"/>
      <c r="BE1709" s="5"/>
      <c r="BF1709" s="5"/>
      <c r="BG1709" s="5"/>
      <c r="BH1709" s="5"/>
      <c r="BI1709" s="5"/>
      <c r="BJ1709" s="5"/>
      <c r="BK1709" s="5"/>
      <c r="BL1709" s="5"/>
      <c r="BM1709" s="5"/>
    </row>
    <row r="1710" spans="55:65" ht="12.75">
      <c r="BC1710" s="5"/>
      <c r="BD1710" s="5"/>
      <c r="BE1710" s="5"/>
      <c r="BF1710" s="5"/>
      <c r="BG1710" s="5"/>
      <c r="BH1710" s="5"/>
      <c r="BI1710" s="5"/>
      <c r="BJ1710" s="5"/>
      <c r="BK1710" s="5"/>
      <c r="BL1710" s="5"/>
      <c r="BM1710" s="5"/>
    </row>
    <row r="1711" spans="55:65" ht="12.75">
      <c r="BC1711" s="5"/>
      <c r="BD1711" s="5"/>
      <c r="BE1711" s="5"/>
      <c r="BF1711" s="5"/>
      <c r="BG1711" s="5"/>
      <c r="BH1711" s="5"/>
      <c r="BI1711" s="5"/>
      <c r="BJ1711" s="5"/>
      <c r="BK1711" s="5"/>
      <c r="BL1711" s="5"/>
      <c r="BM1711" s="5"/>
    </row>
    <row r="1712" spans="55:65" ht="12.75">
      <c r="BC1712" s="5"/>
      <c r="BD1712" s="5"/>
      <c r="BE1712" s="5"/>
      <c r="BF1712" s="5"/>
      <c r="BG1712" s="5"/>
      <c r="BH1712" s="5"/>
      <c r="BI1712" s="5"/>
      <c r="BJ1712" s="5"/>
      <c r="BK1712" s="5"/>
      <c r="BL1712" s="5"/>
      <c r="BM1712" s="5"/>
    </row>
    <row r="1713" spans="55:65" ht="12.75">
      <c r="BC1713" s="5"/>
      <c r="BD1713" s="5"/>
      <c r="BE1713" s="5"/>
      <c r="BF1713" s="5"/>
      <c r="BG1713" s="5"/>
      <c r="BH1713" s="5"/>
      <c r="BI1713" s="5"/>
      <c r="BJ1713" s="5"/>
      <c r="BK1713" s="5"/>
      <c r="BL1713" s="5"/>
      <c r="BM1713" s="5"/>
    </row>
    <row r="1714" spans="55:65" ht="12.75">
      <c r="BC1714" s="5"/>
      <c r="BD1714" s="5"/>
      <c r="BE1714" s="5"/>
      <c r="BF1714" s="5"/>
      <c r="BG1714" s="5"/>
      <c r="BH1714" s="5"/>
      <c r="BI1714" s="5"/>
      <c r="BJ1714" s="5"/>
      <c r="BK1714" s="5"/>
      <c r="BL1714" s="5"/>
      <c r="BM1714" s="5"/>
    </row>
    <row r="1715" spans="55:65" ht="12.75">
      <c r="BC1715" s="5"/>
      <c r="BD1715" s="5"/>
      <c r="BE1715" s="5"/>
      <c r="BF1715" s="5"/>
      <c r="BG1715" s="5"/>
      <c r="BH1715" s="5"/>
      <c r="BI1715" s="5"/>
      <c r="BJ1715" s="5"/>
      <c r="BK1715" s="5"/>
      <c r="BL1715" s="5"/>
      <c r="BM1715" s="5"/>
    </row>
    <row r="1716" spans="55:65" ht="12.75">
      <c r="BC1716" s="5"/>
      <c r="BD1716" s="5"/>
      <c r="BE1716" s="5"/>
      <c r="BF1716" s="5"/>
      <c r="BG1716" s="5"/>
      <c r="BH1716" s="5"/>
      <c r="BI1716" s="5"/>
      <c r="BJ1716" s="5"/>
      <c r="BK1716" s="5"/>
      <c r="BL1716" s="5"/>
      <c r="BM1716" s="5"/>
    </row>
    <row r="1717" spans="55:65" ht="12.75">
      <c r="BC1717" s="5"/>
      <c r="BD1717" s="5"/>
      <c r="BE1717" s="5"/>
      <c r="BF1717" s="5"/>
      <c r="BG1717" s="5"/>
      <c r="BH1717" s="5"/>
      <c r="BI1717" s="5"/>
      <c r="BJ1717" s="5"/>
      <c r="BK1717" s="5"/>
      <c r="BL1717" s="5"/>
      <c r="BM1717" s="5"/>
    </row>
    <row r="1718" spans="55:65" ht="12.75">
      <c r="BC1718" s="5"/>
      <c r="BD1718" s="5"/>
      <c r="BE1718" s="5"/>
      <c r="BF1718" s="5"/>
      <c r="BG1718" s="5"/>
      <c r="BH1718" s="5"/>
      <c r="BI1718" s="5"/>
      <c r="BJ1718" s="5"/>
      <c r="BK1718" s="5"/>
      <c r="BL1718" s="5"/>
      <c r="BM1718" s="5"/>
    </row>
    <row r="1719" spans="55:65" ht="12.75">
      <c r="BC1719" s="5"/>
      <c r="BD1719" s="5"/>
      <c r="BE1719" s="5"/>
      <c r="BF1719" s="5"/>
      <c r="BG1719" s="5"/>
      <c r="BH1719" s="5"/>
      <c r="BI1719" s="5"/>
      <c r="BJ1719" s="5"/>
      <c r="BK1719" s="5"/>
      <c r="BL1719" s="5"/>
      <c r="BM1719" s="5"/>
    </row>
    <row r="1720" spans="55:65" ht="12.75">
      <c r="BC1720" s="5"/>
      <c r="BD1720" s="5"/>
      <c r="BE1720" s="5"/>
      <c r="BF1720" s="5"/>
      <c r="BG1720" s="5"/>
      <c r="BH1720" s="5"/>
      <c r="BI1720" s="5"/>
      <c r="BJ1720" s="5"/>
      <c r="BK1720" s="5"/>
      <c r="BL1720" s="5"/>
      <c r="BM1720" s="5"/>
    </row>
    <row r="1721" spans="55:65" ht="12.75">
      <c r="BC1721" s="5"/>
      <c r="BD1721" s="5"/>
      <c r="BE1721" s="5"/>
      <c r="BF1721" s="5"/>
      <c r="BG1721" s="5"/>
      <c r="BH1721" s="5"/>
      <c r="BI1721" s="5"/>
      <c r="BJ1721" s="5"/>
      <c r="BK1721" s="5"/>
      <c r="BL1721" s="5"/>
      <c r="BM1721" s="5"/>
    </row>
    <row r="1722" spans="55:65" ht="12.75">
      <c r="BC1722" s="5"/>
      <c r="BD1722" s="5"/>
      <c r="BE1722" s="5"/>
      <c r="BF1722" s="5"/>
      <c r="BG1722" s="5"/>
      <c r="BH1722" s="5"/>
      <c r="BI1722" s="5"/>
      <c r="BJ1722" s="5"/>
      <c r="BK1722" s="5"/>
      <c r="BL1722" s="5"/>
      <c r="BM1722" s="5"/>
    </row>
    <row r="1723" spans="55:65" ht="12.75">
      <c r="BC1723" s="5"/>
      <c r="BD1723" s="5"/>
      <c r="BE1723" s="5"/>
      <c r="BF1723" s="5"/>
      <c r="BG1723" s="5"/>
      <c r="BH1723" s="5"/>
      <c r="BI1723" s="5"/>
      <c r="BJ1723" s="5"/>
      <c r="BK1723" s="5"/>
      <c r="BL1723" s="5"/>
      <c r="BM1723" s="5"/>
    </row>
    <row r="1724" spans="55:65" ht="12.75">
      <c r="BC1724" s="5"/>
      <c r="BD1724" s="5"/>
      <c r="BE1724" s="5"/>
      <c r="BF1724" s="5"/>
      <c r="BG1724" s="5"/>
      <c r="BH1724" s="5"/>
      <c r="BI1724" s="5"/>
      <c r="BJ1724" s="5"/>
      <c r="BK1724" s="5"/>
      <c r="BL1724" s="5"/>
      <c r="BM1724" s="5"/>
    </row>
    <row r="1725" spans="55:65" ht="12.75">
      <c r="BC1725" s="5"/>
      <c r="BD1725" s="5"/>
      <c r="BE1725" s="5"/>
      <c r="BF1725" s="5"/>
      <c r="BG1725" s="5"/>
      <c r="BH1725" s="5"/>
      <c r="BI1725" s="5"/>
      <c r="BJ1725" s="5"/>
      <c r="BK1725" s="5"/>
      <c r="BL1725" s="5"/>
      <c r="BM1725" s="5"/>
    </row>
    <row r="1726" spans="55:65" ht="12.75">
      <c r="BC1726" s="5"/>
      <c r="BD1726" s="5"/>
      <c r="BE1726" s="5"/>
      <c r="BF1726" s="5"/>
      <c r="BG1726" s="5"/>
      <c r="BH1726" s="5"/>
      <c r="BI1726" s="5"/>
      <c r="BJ1726" s="5"/>
      <c r="BK1726" s="5"/>
      <c r="BL1726" s="5"/>
      <c r="BM1726" s="5"/>
    </row>
    <row r="1727" spans="55:65" ht="12.75">
      <c r="BC1727" s="5"/>
      <c r="BD1727" s="5"/>
      <c r="BE1727" s="5"/>
      <c r="BF1727" s="5"/>
      <c r="BG1727" s="5"/>
      <c r="BH1727" s="5"/>
      <c r="BI1727" s="5"/>
      <c r="BJ1727" s="5"/>
      <c r="BK1727" s="5"/>
      <c r="BL1727" s="5"/>
      <c r="BM1727" s="5"/>
    </row>
    <row r="1728" spans="55:65" ht="12.75">
      <c r="BC1728" s="5"/>
      <c r="BD1728" s="5"/>
      <c r="BE1728" s="5"/>
      <c r="BF1728" s="5"/>
      <c r="BG1728" s="5"/>
      <c r="BH1728" s="5"/>
      <c r="BI1728" s="5"/>
      <c r="BJ1728" s="5"/>
      <c r="BK1728" s="5"/>
      <c r="BL1728" s="5"/>
      <c r="BM1728" s="5"/>
    </row>
    <row r="1729" spans="55:65" ht="12.75">
      <c r="BC1729" s="5"/>
      <c r="BD1729" s="5"/>
      <c r="BE1729" s="5"/>
      <c r="BF1729" s="5"/>
      <c r="BG1729" s="5"/>
      <c r="BH1729" s="5"/>
      <c r="BI1729" s="5"/>
      <c r="BJ1729" s="5"/>
      <c r="BK1729" s="5"/>
      <c r="BL1729" s="5"/>
      <c r="BM1729" s="5"/>
    </row>
    <row r="1730" spans="55:65" ht="12.75">
      <c r="BC1730" s="5"/>
      <c r="BD1730" s="5"/>
      <c r="BE1730" s="5"/>
      <c r="BF1730" s="5"/>
      <c r="BG1730" s="5"/>
      <c r="BH1730" s="5"/>
      <c r="BI1730" s="5"/>
      <c r="BJ1730" s="5"/>
      <c r="BK1730" s="5"/>
      <c r="BL1730" s="5"/>
      <c r="BM1730" s="5"/>
    </row>
    <row r="1731" spans="55:65" ht="12.75">
      <c r="BC1731" s="5"/>
      <c r="BD1731" s="5"/>
      <c r="BE1731" s="5"/>
      <c r="BF1731" s="5"/>
      <c r="BG1731" s="5"/>
      <c r="BH1731" s="5"/>
      <c r="BI1731" s="5"/>
      <c r="BJ1731" s="5"/>
      <c r="BK1731" s="5"/>
      <c r="BL1731" s="5"/>
      <c r="BM1731" s="5"/>
    </row>
    <row r="1732" spans="55:65" ht="12.75">
      <c r="BC1732" s="5"/>
      <c r="BD1732" s="5"/>
      <c r="BE1732" s="5"/>
      <c r="BF1732" s="5"/>
      <c r="BG1732" s="5"/>
      <c r="BH1732" s="5"/>
      <c r="BI1732" s="5"/>
      <c r="BJ1732" s="5"/>
      <c r="BK1732" s="5"/>
      <c r="BL1732" s="5"/>
      <c r="BM1732" s="5"/>
    </row>
    <row r="1733" spans="55:65" ht="12.75">
      <c r="BC1733" s="5"/>
      <c r="BD1733" s="5"/>
      <c r="BE1733" s="5"/>
      <c r="BF1733" s="5"/>
      <c r="BG1733" s="5"/>
      <c r="BH1733" s="5"/>
      <c r="BI1733" s="5"/>
      <c r="BJ1733" s="5"/>
      <c r="BK1733" s="5"/>
      <c r="BL1733" s="5"/>
      <c r="BM1733" s="5"/>
    </row>
    <row r="1734" spans="55:65" ht="12.75">
      <c r="BC1734" s="5"/>
      <c r="BD1734" s="5"/>
      <c r="BE1734" s="5"/>
      <c r="BF1734" s="5"/>
      <c r="BG1734" s="5"/>
      <c r="BH1734" s="5"/>
      <c r="BI1734" s="5"/>
      <c r="BJ1734" s="5"/>
      <c r="BK1734" s="5"/>
      <c r="BL1734" s="5"/>
      <c r="BM1734" s="5"/>
    </row>
    <row r="1735" spans="55:65" ht="12.75">
      <c r="BC1735" s="5"/>
      <c r="BD1735" s="5"/>
      <c r="BE1735" s="5"/>
      <c r="BF1735" s="5"/>
      <c r="BG1735" s="5"/>
      <c r="BH1735" s="5"/>
      <c r="BI1735" s="5"/>
      <c r="BJ1735" s="5"/>
      <c r="BK1735" s="5"/>
      <c r="BL1735" s="5"/>
      <c r="BM1735" s="5"/>
    </row>
    <row r="1736" spans="55:65" ht="12.75">
      <c r="BC1736" s="5"/>
      <c r="BD1736" s="5"/>
      <c r="BE1736" s="5"/>
      <c r="BF1736" s="5"/>
      <c r="BG1736" s="5"/>
      <c r="BH1736" s="5"/>
      <c r="BI1736" s="5"/>
      <c r="BJ1736" s="5"/>
      <c r="BK1736" s="5"/>
      <c r="BL1736" s="5"/>
      <c r="BM1736" s="5"/>
    </row>
    <row r="1737" spans="55:65" ht="12.75">
      <c r="BC1737" s="5"/>
      <c r="BD1737" s="5"/>
      <c r="BE1737" s="5"/>
      <c r="BF1737" s="5"/>
      <c r="BG1737" s="5"/>
      <c r="BH1737" s="5"/>
      <c r="BI1737" s="5"/>
      <c r="BJ1737" s="5"/>
      <c r="BK1737" s="5"/>
      <c r="BL1737" s="5"/>
      <c r="BM1737" s="5"/>
    </row>
    <row r="1738" spans="55:65" ht="12.75">
      <c r="BC1738" s="5"/>
      <c r="BD1738" s="5"/>
      <c r="BE1738" s="5"/>
      <c r="BF1738" s="5"/>
      <c r="BG1738" s="5"/>
      <c r="BH1738" s="5"/>
      <c r="BI1738" s="5"/>
      <c r="BJ1738" s="5"/>
      <c r="BK1738" s="5"/>
      <c r="BL1738" s="5"/>
      <c r="BM1738" s="5"/>
    </row>
    <row r="1739" spans="55:65" ht="12.75">
      <c r="BC1739" s="5"/>
      <c r="BD1739" s="5"/>
      <c r="BE1739" s="5"/>
      <c r="BF1739" s="5"/>
      <c r="BG1739" s="5"/>
      <c r="BH1739" s="5"/>
      <c r="BI1739" s="5"/>
      <c r="BJ1739" s="5"/>
      <c r="BK1739" s="5"/>
      <c r="BL1739" s="5"/>
      <c r="BM1739" s="5"/>
    </row>
    <row r="1740" spans="55:65" ht="12.75">
      <c r="BC1740" s="5"/>
      <c r="BD1740" s="5"/>
      <c r="BE1740" s="5"/>
      <c r="BF1740" s="5"/>
      <c r="BG1740" s="5"/>
      <c r="BH1740" s="5"/>
      <c r="BI1740" s="5"/>
      <c r="BJ1740" s="5"/>
      <c r="BK1740" s="5"/>
      <c r="BL1740" s="5"/>
      <c r="BM1740" s="5"/>
    </row>
    <row r="1741" spans="55:65" ht="12.75">
      <c r="BC1741" s="5"/>
      <c r="BD1741" s="5"/>
      <c r="BE1741" s="5"/>
      <c r="BF1741" s="5"/>
      <c r="BG1741" s="5"/>
      <c r="BH1741" s="5"/>
      <c r="BI1741" s="5"/>
      <c r="BJ1741" s="5"/>
      <c r="BK1741" s="5"/>
      <c r="BL1741" s="5"/>
      <c r="BM1741" s="5"/>
    </row>
    <row r="1742" spans="55:65" ht="12.75">
      <c r="BC1742" s="5"/>
      <c r="BD1742" s="5"/>
      <c r="BE1742" s="5"/>
      <c r="BF1742" s="5"/>
      <c r="BG1742" s="5"/>
      <c r="BH1742" s="5"/>
      <c r="BI1742" s="5"/>
      <c r="BJ1742" s="5"/>
      <c r="BK1742" s="5"/>
      <c r="BL1742" s="5"/>
      <c r="BM1742" s="5"/>
    </row>
    <row r="1743" spans="55:65" ht="12.75">
      <c r="BC1743" s="5"/>
      <c r="BD1743" s="5"/>
      <c r="BE1743" s="5"/>
      <c r="BF1743" s="5"/>
      <c r="BG1743" s="5"/>
      <c r="BH1743" s="5"/>
      <c r="BI1743" s="5"/>
      <c r="BJ1743" s="5"/>
      <c r="BK1743" s="5"/>
      <c r="BL1743" s="5"/>
      <c r="BM1743" s="5"/>
    </row>
    <row r="1744" spans="55:65" ht="12.75">
      <c r="BC1744" s="5"/>
      <c r="BD1744" s="5"/>
      <c r="BE1744" s="5"/>
      <c r="BF1744" s="5"/>
      <c r="BG1744" s="5"/>
      <c r="BH1744" s="5"/>
      <c r="BI1744" s="5"/>
      <c r="BJ1744" s="5"/>
      <c r="BK1744" s="5"/>
      <c r="BL1744" s="5"/>
      <c r="BM1744" s="5"/>
    </row>
    <row r="1745" spans="55:65" ht="12.75">
      <c r="BC1745" s="5"/>
      <c r="BD1745" s="5"/>
      <c r="BE1745" s="5"/>
      <c r="BF1745" s="5"/>
      <c r="BG1745" s="5"/>
      <c r="BH1745" s="5"/>
      <c r="BI1745" s="5"/>
      <c r="BJ1745" s="5"/>
      <c r="BK1745" s="5"/>
      <c r="BL1745" s="5"/>
      <c r="BM1745" s="5"/>
    </row>
    <row r="1746" spans="55:65" ht="12.75">
      <c r="BC1746" s="5"/>
      <c r="BD1746" s="5"/>
      <c r="BE1746" s="5"/>
      <c r="BF1746" s="5"/>
      <c r="BG1746" s="5"/>
      <c r="BH1746" s="5"/>
      <c r="BI1746" s="5"/>
      <c r="BJ1746" s="5"/>
      <c r="BK1746" s="5"/>
      <c r="BL1746" s="5"/>
      <c r="BM1746" s="5"/>
    </row>
    <row r="1747" spans="55:65" ht="12.75">
      <c r="BC1747" s="5"/>
      <c r="BD1747" s="5"/>
      <c r="BE1747" s="5"/>
      <c r="BF1747" s="5"/>
      <c r="BG1747" s="5"/>
      <c r="BH1747" s="5"/>
      <c r="BI1747" s="5"/>
      <c r="BJ1747" s="5"/>
      <c r="BK1747" s="5"/>
      <c r="BL1747" s="5"/>
      <c r="BM1747" s="5"/>
    </row>
    <row r="1748" spans="55:65" ht="12.75">
      <c r="BC1748" s="5"/>
      <c r="BD1748" s="5"/>
      <c r="BE1748" s="5"/>
      <c r="BF1748" s="5"/>
      <c r="BG1748" s="5"/>
      <c r="BH1748" s="5"/>
      <c r="BI1748" s="5"/>
      <c r="BJ1748" s="5"/>
      <c r="BK1748" s="5"/>
      <c r="BL1748" s="5"/>
      <c r="BM1748" s="5"/>
    </row>
    <row r="1749" spans="55:65" ht="12.75">
      <c r="BC1749" s="5"/>
      <c r="BD1749" s="5"/>
      <c r="BE1749" s="5"/>
      <c r="BF1749" s="5"/>
      <c r="BG1749" s="5"/>
      <c r="BH1749" s="5"/>
      <c r="BI1749" s="5"/>
      <c r="BJ1749" s="5"/>
      <c r="BK1749" s="5"/>
      <c r="BL1749" s="5"/>
      <c r="BM1749" s="5"/>
    </row>
    <row r="1750" spans="55:65" ht="12.75">
      <c r="BC1750" s="5"/>
      <c r="BD1750" s="5"/>
      <c r="BE1750" s="5"/>
      <c r="BF1750" s="5"/>
      <c r="BG1750" s="5"/>
      <c r="BH1750" s="5"/>
      <c r="BI1750" s="5"/>
      <c r="BJ1750" s="5"/>
      <c r="BK1750" s="5"/>
      <c r="BL1750" s="5"/>
      <c r="BM1750" s="5"/>
    </row>
    <row r="1751" spans="55:65" ht="12.75">
      <c r="BC1751" s="5"/>
      <c r="BD1751" s="5"/>
      <c r="BE1751" s="5"/>
      <c r="BF1751" s="5"/>
      <c r="BG1751" s="5"/>
      <c r="BH1751" s="5"/>
      <c r="BI1751" s="5"/>
      <c r="BJ1751" s="5"/>
      <c r="BK1751" s="5"/>
      <c r="BL1751" s="5"/>
      <c r="BM1751" s="5"/>
    </row>
    <row r="1752" spans="55:65" ht="12.75">
      <c r="BC1752" s="5"/>
      <c r="BD1752" s="5"/>
      <c r="BE1752" s="5"/>
      <c r="BF1752" s="5"/>
      <c r="BG1752" s="5"/>
      <c r="BH1752" s="5"/>
      <c r="BI1752" s="5"/>
      <c r="BJ1752" s="5"/>
      <c r="BK1752" s="5"/>
      <c r="BL1752" s="5"/>
      <c r="BM1752" s="5"/>
    </row>
    <row r="1753" spans="55:65" ht="12.75">
      <c r="BC1753" s="5"/>
      <c r="BD1753" s="5"/>
      <c r="BE1753" s="5"/>
      <c r="BF1753" s="5"/>
      <c r="BG1753" s="5"/>
      <c r="BH1753" s="5"/>
      <c r="BI1753" s="5"/>
      <c r="BJ1753" s="5"/>
      <c r="BK1753" s="5"/>
      <c r="BL1753" s="5"/>
      <c r="BM1753" s="5"/>
    </row>
    <row r="1754" spans="55:65" ht="12.75">
      <c r="BC1754" s="5"/>
      <c r="BD1754" s="5"/>
      <c r="BE1754" s="5"/>
      <c r="BF1754" s="5"/>
      <c r="BG1754" s="5"/>
      <c r="BH1754" s="5"/>
      <c r="BI1754" s="5"/>
      <c r="BJ1754" s="5"/>
      <c r="BK1754" s="5"/>
      <c r="BL1754" s="5"/>
      <c r="BM1754" s="5"/>
    </row>
    <row r="1755" spans="55:65" ht="12.75">
      <c r="BC1755" s="5"/>
      <c r="BD1755" s="5"/>
      <c r="BE1755" s="5"/>
      <c r="BF1755" s="5"/>
      <c r="BG1755" s="5"/>
      <c r="BH1755" s="5"/>
      <c r="BI1755" s="5"/>
      <c r="BJ1755" s="5"/>
      <c r="BK1755" s="5"/>
      <c r="BL1755" s="5"/>
      <c r="BM1755" s="5"/>
    </row>
    <row r="1756" spans="55:65" ht="12.75">
      <c r="BC1756" s="5"/>
      <c r="BD1756" s="5"/>
      <c r="BE1756" s="5"/>
      <c r="BF1756" s="5"/>
      <c r="BG1756" s="5"/>
      <c r="BH1756" s="5"/>
      <c r="BI1756" s="5"/>
      <c r="BJ1756" s="5"/>
      <c r="BK1756" s="5"/>
      <c r="BL1756" s="5"/>
      <c r="BM1756" s="5"/>
    </row>
    <row r="1757" spans="55:65" ht="12.75">
      <c r="BC1757" s="5"/>
      <c r="BD1757" s="5"/>
      <c r="BE1757" s="5"/>
      <c r="BF1757" s="5"/>
      <c r="BG1757" s="5"/>
      <c r="BH1757" s="5"/>
      <c r="BI1757" s="5"/>
      <c r="BJ1757" s="5"/>
      <c r="BK1757" s="5"/>
      <c r="BL1757" s="5"/>
      <c r="BM1757" s="5"/>
    </row>
    <row r="1758" spans="55:65" ht="12.75">
      <c r="BC1758" s="5"/>
      <c r="BD1758" s="5"/>
      <c r="BE1758" s="5"/>
      <c r="BF1758" s="5"/>
      <c r="BG1758" s="5"/>
      <c r="BH1758" s="5"/>
      <c r="BI1758" s="5"/>
      <c r="BJ1758" s="5"/>
      <c r="BK1758" s="5"/>
      <c r="BL1758" s="5"/>
      <c r="BM1758" s="5"/>
    </row>
    <row r="1759" spans="55:65" ht="12.75">
      <c r="BC1759" s="5"/>
      <c r="BD1759" s="5"/>
      <c r="BE1759" s="5"/>
      <c r="BF1759" s="5"/>
      <c r="BG1759" s="5"/>
      <c r="BH1759" s="5"/>
      <c r="BI1759" s="5"/>
      <c r="BJ1759" s="5"/>
      <c r="BK1759" s="5"/>
      <c r="BL1759" s="5"/>
      <c r="BM1759" s="5"/>
    </row>
    <row r="1760" spans="55:65" ht="12.75">
      <c r="BC1760" s="5"/>
      <c r="BD1760" s="5"/>
      <c r="BE1760" s="5"/>
      <c r="BF1760" s="5"/>
      <c r="BG1760" s="5"/>
      <c r="BH1760" s="5"/>
      <c r="BI1760" s="5"/>
      <c r="BJ1760" s="5"/>
      <c r="BK1760" s="5"/>
      <c r="BL1760" s="5"/>
      <c r="BM1760" s="5"/>
    </row>
    <row r="1761" spans="55:65" ht="12.75">
      <c r="BC1761" s="5"/>
      <c r="BD1761" s="5"/>
      <c r="BE1761" s="5"/>
      <c r="BF1761" s="5"/>
      <c r="BG1761" s="5"/>
      <c r="BH1761" s="5"/>
      <c r="BI1761" s="5"/>
      <c r="BJ1761" s="5"/>
      <c r="BK1761" s="5"/>
      <c r="BL1761" s="5"/>
      <c r="BM1761" s="5"/>
    </row>
    <row r="1762" spans="55:65" ht="12.75">
      <c r="BC1762" s="5"/>
      <c r="BD1762" s="5"/>
      <c r="BE1762" s="5"/>
      <c r="BF1762" s="5"/>
      <c r="BG1762" s="5"/>
      <c r="BH1762" s="5"/>
      <c r="BI1762" s="5"/>
      <c r="BJ1762" s="5"/>
      <c r="BK1762" s="5"/>
      <c r="BL1762" s="5"/>
      <c r="BM1762" s="5"/>
    </row>
    <row r="1763" spans="55:65" ht="12.75">
      <c r="BC1763" s="5"/>
      <c r="BD1763" s="5"/>
      <c r="BE1763" s="5"/>
      <c r="BF1763" s="5"/>
      <c r="BG1763" s="5"/>
      <c r="BH1763" s="5"/>
      <c r="BI1763" s="5"/>
      <c r="BJ1763" s="5"/>
      <c r="BK1763" s="5"/>
      <c r="BL1763" s="5"/>
      <c r="BM1763" s="5"/>
    </row>
    <row r="1764" spans="55:65" ht="12.75">
      <c r="BC1764" s="5"/>
      <c r="BD1764" s="5"/>
      <c r="BE1764" s="5"/>
      <c r="BF1764" s="5"/>
      <c r="BG1764" s="5"/>
      <c r="BH1764" s="5"/>
      <c r="BI1764" s="5"/>
      <c r="BJ1764" s="5"/>
      <c r="BK1764" s="5"/>
      <c r="BL1764" s="5"/>
      <c r="BM1764" s="5"/>
    </row>
    <row r="1765" spans="55:65" ht="12.75">
      <c r="BC1765" s="5"/>
      <c r="BD1765" s="5"/>
      <c r="BE1765" s="5"/>
      <c r="BF1765" s="5"/>
      <c r="BG1765" s="5"/>
      <c r="BH1765" s="5"/>
      <c r="BI1765" s="5"/>
      <c r="BJ1765" s="5"/>
      <c r="BK1765" s="5"/>
      <c r="BL1765" s="5"/>
      <c r="BM1765" s="5"/>
    </row>
    <row r="1766" spans="55:65" ht="12.75">
      <c r="BC1766" s="5"/>
      <c r="BD1766" s="5"/>
      <c r="BE1766" s="5"/>
      <c r="BF1766" s="5"/>
      <c r="BG1766" s="5"/>
      <c r="BH1766" s="5"/>
      <c r="BI1766" s="5"/>
      <c r="BJ1766" s="5"/>
      <c r="BK1766" s="5"/>
      <c r="BL1766" s="5"/>
      <c r="BM1766" s="5"/>
    </row>
    <row r="1767" spans="55:65" ht="12.75">
      <c r="BC1767" s="5"/>
      <c r="BD1767" s="5"/>
      <c r="BE1767" s="5"/>
      <c r="BF1767" s="5"/>
      <c r="BG1767" s="5"/>
      <c r="BH1767" s="5"/>
      <c r="BI1767" s="5"/>
      <c r="BJ1767" s="5"/>
      <c r="BK1767" s="5"/>
      <c r="BL1767" s="5"/>
      <c r="BM1767" s="5"/>
    </row>
    <row r="1768" spans="55:65" ht="12.75">
      <c r="BC1768" s="5"/>
      <c r="BD1768" s="5"/>
      <c r="BE1768" s="5"/>
      <c r="BF1768" s="5"/>
      <c r="BG1768" s="5"/>
      <c r="BH1768" s="5"/>
      <c r="BI1768" s="5"/>
      <c r="BJ1768" s="5"/>
      <c r="BK1768" s="5"/>
      <c r="BL1768" s="5"/>
      <c r="BM1768" s="5"/>
    </row>
    <row r="1769" spans="55:65" ht="12.75">
      <c r="BC1769" s="5"/>
      <c r="BD1769" s="5"/>
      <c r="BE1769" s="5"/>
      <c r="BF1769" s="5"/>
      <c r="BG1769" s="5"/>
      <c r="BH1769" s="5"/>
      <c r="BI1769" s="5"/>
      <c r="BJ1769" s="5"/>
      <c r="BK1769" s="5"/>
      <c r="BL1769" s="5"/>
      <c r="BM1769" s="5"/>
    </row>
    <row r="1770" spans="55:65" ht="12.75">
      <c r="BC1770" s="5"/>
      <c r="BD1770" s="5"/>
      <c r="BE1770" s="5"/>
      <c r="BF1770" s="5"/>
      <c r="BG1770" s="5"/>
      <c r="BH1770" s="5"/>
      <c r="BI1770" s="5"/>
      <c r="BJ1770" s="5"/>
      <c r="BK1770" s="5"/>
      <c r="BL1770" s="5"/>
      <c r="BM1770" s="5"/>
    </row>
    <row r="1771" spans="55:65" ht="12.75">
      <c r="BC1771" s="5"/>
      <c r="BD1771" s="5"/>
      <c r="BE1771" s="5"/>
      <c r="BF1771" s="5"/>
      <c r="BG1771" s="5"/>
      <c r="BH1771" s="5"/>
      <c r="BI1771" s="5"/>
      <c r="BJ1771" s="5"/>
      <c r="BK1771" s="5"/>
      <c r="BL1771" s="5"/>
      <c r="BM1771" s="5"/>
    </row>
    <row r="1772" spans="55:65" ht="12.75">
      <c r="BC1772" s="5"/>
      <c r="BD1772" s="5"/>
      <c r="BE1772" s="5"/>
      <c r="BF1772" s="5"/>
      <c r="BG1772" s="5"/>
      <c r="BH1772" s="5"/>
      <c r="BI1772" s="5"/>
      <c r="BJ1772" s="5"/>
      <c r="BK1772" s="5"/>
      <c r="BL1772" s="5"/>
      <c r="BM1772" s="5"/>
    </row>
    <row r="1773" spans="55:65" ht="12.75">
      <c r="BC1773" s="5"/>
      <c r="BD1773" s="5"/>
      <c r="BE1773" s="5"/>
      <c r="BF1773" s="5"/>
      <c r="BG1773" s="5"/>
      <c r="BH1773" s="5"/>
      <c r="BI1773" s="5"/>
      <c r="BJ1773" s="5"/>
      <c r="BK1773" s="5"/>
      <c r="BL1773" s="5"/>
      <c r="BM1773" s="5"/>
    </row>
    <row r="1774" spans="55:65" ht="12.75">
      <c r="BC1774" s="5"/>
      <c r="BD1774" s="5"/>
      <c r="BE1774" s="5"/>
      <c r="BF1774" s="5"/>
      <c r="BG1774" s="5"/>
      <c r="BH1774" s="5"/>
      <c r="BI1774" s="5"/>
      <c r="BJ1774" s="5"/>
      <c r="BK1774" s="5"/>
      <c r="BL1774" s="5"/>
      <c r="BM1774" s="5"/>
    </row>
    <row r="1775" spans="55:65" ht="12.75">
      <c r="BC1775" s="5"/>
      <c r="BD1775" s="5"/>
      <c r="BE1775" s="5"/>
      <c r="BF1775" s="5"/>
      <c r="BG1775" s="5"/>
      <c r="BH1775" s="5"/>
      <c r="BI1775" s="5"/>
      <c r="BJ1775" s="5"/>
      <c r="BK1775" s="5"/>
      <c r="BL1775" s="5"/>
      <c r="BM1775" s="5"/>
    </row>
    <row r="1776" spans="55:65" ht="12.75">
      <c r="BC1776" s="5"/>
      <c r="BD1776" s="5"/>
      <c r="BE1776" s="5"/>
      <c r="BF1776" s="5"/>
      <c r="BG1776" s="5"/>
      <c r="BH1776" s="5"/>
      <c r="BI1776" s="5"/>
      <c r="BJ1776" s="5"/>
      <c r="BK1776" s="5"/>
      <c r="BL1776" s="5"/>
      <c r="BM1776" s="5"/>
    </row>
    <row r="1777" spans="55:65" ht="12.75">
      <c r="BC1777" s="5"/>
      <c r="BD1777" s="5"/>
      <c r="BE1777" s="5"/>
      <c r="BF1777" s="5"/>
      <c r="BG1777" s="5"/>
      <c r="BH1777" s="5"/>
      <c r="BI1777" s="5"/>
      <c r="BJ1777" s="5"/>
      <c r="BK1777" s="5"/>
      <c r="BL1777" s="5"/>
      <c r="BM1777" s="5"/>
    </row>
    <row r="1778" spans="55:65" ht="12.75">
      <c r="BC1778" s="5"/>
      <c r="BD1778" s="5"/>
      <c r="BE1778" s="5"/>
      <c r="BF1778" s="5"/>
      <c r="BG1778" s="5"/>
      <c r="BH1778" s="5"/>
      <c r="BI1778" s="5"/>
      <c r="BJ1778" s="5"/>
      <c r="BK1778" s="5"/>
      <c r="BL1778" s="5"/>
      <c r="BM1778" s="5"/>
    </row>
    <row r="1779" spans="55:65" ht="12.75">
      <c r="BC1779" s="5"/>
      <c r="BD1779" s="5"/>
      <c r="BE1779" s="5"/>
      <c r="BF1779" s="5"/>
      <c r="BG1779" s="5"/>
      <c r="BH1779" s="5"/>
      <c r="BI1779" s="5"/>
      <c r="BJ1779" s="5"/>
      <c r="BK1779" s="5"/>
      <c r="BL1779" s="5"/>
      <c r="BM1779" s="5"/>
    </row>
    <row r="1780" spans="55:65" ht="12.75">
      <c r="BC1780" s="5"/>
      <c r="BD1780" s="5"/>
      <c r="BE1780" s="5"/>
      <c r="BF1780" s="5"/>
      <c r="BG1780" s="5"/>
      <c r="BH1780" s="5"/>
      <c r="BI1780" s="5"/>
      <c r="BJ1780" s="5"/>
      <c r="BK1780" s="5"/>
      <c r="BL1780" s="5"/>
      <c r="BM1780" s="5"/>
    </row>
    <row r="1781" spans="55:65" ht="12.75">
      <c r="BC1781" s="5"/>
      <c r="BD1781" s="5"/>
      <c r="BE1781" s="5"/>
      <c r="BF1781" s="5"/>
      <c r="BG1781" s="5"/>
      <c r="BH1781" s="5"/>
      <c r="BI1781" s="5"/>
      <c r="BJ1781" s="5"/>
      <c r="BK1781" s="5"/>
      <c r="BL1781" s="5"/>
      <c r="BM1781" s="5"/>
    </row>
    <row r="1782" spans="55:65" ht="12.75">
      <c r="BC1782" s="5"/>
      <c r="BD1782" s="5"/>
      <c r="BE1782" s="5"/>
      <c r="BF1782" s="5"/>
      <c r="BG1782" s="5"/>
      <c r="BH1782" s="5"/>
      <c r="BI1782" s="5"/>
      <c r="BJ1782" s="5"/>
      <c r="BK1782" s="5"/>
      <c r="BL1782" s="5"/>
      <c r="BM1782" s="5"/>
    </row>
    <row r="1783" spans="55:65" ht="12.75">
      <c r="BC1783" s="5"/>
      <c r="BD1783" s="5"/>
      <c r="BE1783" s="5"/>
      <c r="BF1783" s="5"/>
      <c r="BG1783" s="5"/>
      <c r="BH1783" s="5"/>
      <c r="BI1783" s="5"/>
      <c r="BJ1783" s="5"/>
      <c r="BK1783" s="5"/>
      <c r="BL1783" s="5"/>
      <c r="BM1783" s="5"/>
    </row>
    <row r="1784" spans="55:65" ht="12.75">
      <c r="BC1784" s="5"/>
      <c r="BD1784" s="5"/>
      <c r="BE1784" s="5"/>
      <c r="BF1784" s="5"/>
      <c r="BG1784" s="5"/>
      <c r="BH1784" s="5"/>
      <c r="BI1784" s="5"/>
      <c r="BJ1784" s="5"/>
      <c r="BK1784" s="5"/>
      <c r="BL1784" s="5"/>
      <c r="BM1784" s="5"/>
    </row>
    <row r="1785" spans="55:65" ht="12.75">
      <c r="BC1785" s="5"/>
      <c r="BD1785" s="5"/>
      <c r="BE1785" s="5"/>
      <c r="BF1785" s="5"/>
      <c r="BG1785" s="5"/>
      <c r="BH1785" s="5"/>
      <c r="BI1785" s="5"/>
      <c r="BJ1785" s="5"/>
      <c r="BK1785" s="5"/>
      <c r="BL1785" s="5"/>
      <c r="BM1785" s="5"/>
    </row>
    <row r="1786" spans="55:65" ht="12.75">
      <c r="BC1786" s="5"/>
      <c r="BD1786" s="5"/>
      <c r="BE1786" s="5"/>
      <c r="BF1786" s="5"/>
      <c r="BG1786" s="5"/>
      <c r="BH1786" s="5"/>
      <c r="BI1786" s="5"/>
      <c r="BJ1786" s="5"/>
      <c r="BK1786" s="5"/>
      <c r="BL1786" s="5"/>
      <c r="BM1786" s="5"/>
    </row>
    <row r="1787" spans="55:65" ht="12.75">
      <c r="BC1787" s="5"/>
      <c r="BD1787" s="5"/>
      <c r="BE1787" s="5"/>
      <c r="BF1787" s="5"/>
      <c r="BG1787" s="5"/>
      <c r="BH1787" s="5"/>
      <c r="BI1787" s="5"/>
      <c r="BJ1787" s="5"/>
      <c r="BK1787" s="5"/>
      <c r="BL1787" s="5"/>
      <c r="BM1787" s="5"/>
    </row>
    <row r="1788" spans="55:65" ht="12.75">
      <c r="BC1788" s="5"/>
      <c r="BD1788" s="5"/>
      <c r="BE1788" s="5"/>
      <c r="BF1788" s="5"/>
      <c r="BG1788" s="5"/>
      <c r="BH1788" s="5"/>
      <c r="BI1788" s="5"/>
      <c r="BJ1788" s="5"/>
      <c r="BK1788" s="5"/>
      <c r="BL1788" s="5"/>
      <c r="BM1788" s="5"/>
    </row>
    <row r="1789" spans="55:65" ht="12.75">
      <c r="BC1789" s="5"/>
      <c r="BD1789" s="5"/>
      <c r="BE1789" s="5"/>
      <c r="BF1789" s="5"/>
      <c r="BG1789" s="5"/>
      <c r="BH1789" s="5"/>
      <c r="BI1789" s="5"/>
      <c r="BJ1789" s="5"/>
      <c r="BK1789" s="5"/>
      <c r="BL1789" s="5"/>
      <c r="BM1789" s="5"/>
    </row>
    <row r="1790" spans="55:65" ht="12.75">
      <c r="BC1790" s="5"/>
      <c r="BD1790" s="5"/>
      <c r="BE1790" s="5"/>
      <c r="BF1790" s="5"/>
      <c r="BG1790" s="5"/>
      <c r="BH1790" s="5"/>
      <c r="BI1790" s="5"/>
      <c r="BJ1790" s="5"/>
      <c r="BK1790" s="5"/>
      <c r="BL1790" s="5"/>
      <c r="BM1790" s="5"/>
    </row>
    <row r="1791" spans="55:65" ht="12.75">
      <c r="BC1791" s="5"/>
      <c r="BD1791" s="5"/>
      <c r="BE1791" s="5"/>
      <c r="BF1791" s="5"/>
      <c r="BG1791" s="5"/>
      <c r="BH1791" s="5"/>
      <c r="BI1791" s="5"/>
      <c r="BJ1791" s="5"/>
      <c r="BK1791" s="5"/>
      <c r="BL1791" s="5"/>
      <c r="BM1791" s="5"/>
    </row>
    <row r="1792" spans="55:65" ht="12.75">
      <c r="BC1792" s="5"/>
      <c r="BD1792" s="5"/>
      <c r="BE1792" s="5"/>
      <c r="BF1792" s="5"/>
      <c r="BG1792" s="5"/>
      <c r="BH1792" s="5"/>
      <c r="BI1792" s="5"/>
      <c r="BJ1792" s="5"/>
      <c r="BK1792" s="5"/>
      <c r="BL1792" s="5"/>
      <c r="BM1792" s="5"/>
    </row>
    <row r="1793" spans="55:65" ht="12.75">
      <c r="BC1793" s="5"/>
      <c r="BD1793" s="5"/>
      <c r="BE1793" s="5"/>
      <c r="BF1793" s="5"/>
      <c r="BG1793" s="5"/>
      <c r="BH1793" s="5"/>
      <c r="BI1793" s="5"/>
      <c r="BJ1793" s="5"/>
      <c r="BK1793" s="5"/>
      <c r="BL1793" s="5"/>
      <c r="BM1793" s="5"/>
    </row>
    <row r="1794" spans="55:65" ht="12.75">
      <c r="BC1794" s="5"/>
      <c r="BD1794" s="5"/>
      <c r="BE1794" s="5"/>
      <c r="BF1794" s="5"/>
      <c r="BG1794" s="5"/>
      <c r="BH1794" s="5"/>
      <c r="BI1794" s="5"/>
      <c r="BJ1794" s="5"/>
      <c r="BK1794" s="5"/>
      <c r="BL1794" s="5"/>
      <c r="BM1794" s="5"/>
    </row>
    <row r="1795" spans="55:65" ht="12.75">
      <c r="BC1795" s="5"/>
      <c r="BD1795" s="5"/>
      <c r="BE1795" s="5"/>
      <c r="BF1795" s="5"/>
      <c r="BG1795" s="5"/>
      <c r="BH1795" s="5"/>
      <c r="BI1795" s="5"/>
      <c r="BJ1795" s="5"/>
      <c r="BK1795" s="5"/>
      <c r="BL1795" s="5"/>
      <c r="BM1795" s="5"/>
    </row>
    <row r="1796" spans="55:65" ht="12.75">
      <c r="BC1796" s="5"/>
      <c r="BD1796" s="5"/>
      <c r="BE1796" s="5"/>
      <c r="BF1796" s="5"/>
      <c r="BG1796" s="5"/>
      <c r="BH1796" s="5"/>
      <c r="BI1796" s="5"/>
      <c r="BJ1796" s="5"/>
      <c r="BK1796" s="5"/>
      <c r="BL1796" s="5"/>
      <c r="BM1796" s="5"/>
    </row>
    <row r="1797" spans="55:65" ht="12.75">
      <c r="BC1797" s="5"/>
      <c r="BD1797" s="5"/>
      <c r="BE1797" s="5"/>
      <c r="BF1797" s="5"/>
      <c r="BG1797" s="5"/>
      <c r="BH1797" s="5"/>
      <c r="BI1797" s="5"/>
      <c r="BJ1797" s="5"/>
      <c r="BK1797" s="5"/>
      <c r="BL1797" s="5"/>
      <c r="BM1797" s="5"/>
    </row>
    <row r="1798" spans="55:65" ht="12.75">
      <c r="BC1798" s="5"/>
      <c r="BD1798" s="5"/>
      <c r="BE1798" s="5"/>
      <c r="BF1798" s="5"/>
      <c r="BG1798" s="5"/>
      <c r="BH1798" s="5"/>
      <c r="BI1798" s="5"/>
      <c r="BJ1798" s="5"/>
      <c r="BK1798" s="5"/>
      <c r="BL1798" s="5"/>
      <c r="BM1798" s="5"/>
    </row>
    <row r="1799" spans="55:65" ht="12.75">
      <c r="BC1799" s="5"/>
      <c r="BD1799" s="5"/>
      <c r="BE1799" s="5"/>
      <c r="BF1799" s="5"/>
      <c r="BG1799" s="5"/>
      <c r="BH1799" s="5"/>
      <c r="BI1799" s="5"/>
      <c r="BJ1799" s="5"/>
      <c r="BK1799" s="5"/>
      <c r="BL1799" s="5"/>
      <c r="BM1799" s="5"/>
    </row>
    <row r="1800" spans="55:65" ht="12.75">
      <c r="BC1800" s="5"/>
      <c r="BD1800" s="5"/>
      <c r="BE1800" s="5"/>
      <c r="BF1800" s="5"/>
      <c r="BG1800" s="5"/>
      <c r="BH1800" s="5"/>
      <c r="BI1800" s="5"/>
      <c r="BJ1800" s="5"/>
      <c r="BK1800" s="5"/>
      <c r="BL1800" s="5"/>
      <c r="BM1800" s="5"/>
    </row>
    <row r="1801" spans="55:65" ht="12.75">
      <c r="BC1801" s="5"/>
      <c r="BD1801" s="5"/>
      <c r="BE1801" s="5"/>
      <c r="BF1801" s="5"/>
      <c r="BG1801" s="5"/>
      <c r="BH1801" s="5"/>
      <c r="BI1801" s="5"/>
      <c r="BJ1801" s="5"/>
      <c r="BK1801" s="5"/>
      <c r="BL1801" s="5"/>
      <c r="BM1801" s="5"/>
    </row>
    <row r="1802" spans="55:65" ht="12.75">
      <c r="BC1802" s="5"/>
      <c r="BD1802" s="5"/>
      <c r="BE1802" s="5"/>
      <c r="BF1802" s="5"/>
      <c r="BG1802" s="5"/>
      <c r="BH1802" s="5"/>
      <c r="BI1802" s="5"/>
      <c r="BJ1802" s="5"/>
      <c r="BK1802" s="5"/>
      <c r="BL1802" s="5"/>
      <c r="BM1802" s="5"/>
    </row>
    <row r="1803" spans="55:65" ht="12.75">
      <c r="BC1803" s="5"/>
      <c r="BD1803" s="5"/>
      <c r="BE1803" s="5"/>
      <c r="BF1803" s="5"/>
      <c r="BG1803" s="5"/>
      <c r="BH1803" s="5"/>
      <c r="BI1803" s="5"/>
      <c r="BJ1803" s="5"/>
      <c r="BK1803" s="5"/>
      <c r="BL1803" s="5"/>
      <c r="BM1803" s="5"/>
    </row>
    <row r="1804" spans="55:65" ht="12.75">
      <c r="BC1804" s="5"/>
      <c r="BD1804" s="5"/>
      <c r="BE1804" s="5"/>
      <c r="BF1804" s="5"/>
      <c r="BG1804" s="5"/>
      <c r="BH1804" s="5"/>
      <c r="BI1804" s="5"/>
      <c r="BJ1804" s="5"/>
      <c r="BK1804" s="5"/>
      <c r="BL1804" s="5"/>
      <c r="BM1804" s="5"/>
    </row>
    <row r="1805" spans="55:65" ht="12.75">
      <c r="BC1805" s="5"/>
      <c r="BD1805" s="5"/>
      <c r="BE1805" s="5"/>
      <c r="BF1805" s="5"/>
      <c r="BG1805" s="5"/>
      <c r="BH1805" s="5"/>
      <c r="BI1805" s="5"/>
      <c r="BJ1805" s="5"/>
      <c r="BK1805" s="5"/>
      <c r="BL1805" s="5"/>
      <c r="BM1805" s="5"/>
    </row>
    <row r="1806" spans="55:65" ht="12.75">
      <c r="BC1806" s="5"/>
      <c r="BD1806" s="5"/>
      <c r="BE1806" s="5"/>
      <c r="BF1806" s="5"/>
      <c r="BG1806" s="5"/>
      <c r="BH1806" s="5"/>
      <c r="BI1806" s="5"/>
      <c r="BJ1806" s="5"/>
      <c r="BK1806" s="5"/>
      <c r="BL1806" s="5"/>
      <c r="BM1806" s="5"/>
    </row>
    <row r="1807" spans="55:65" ht="12.75">
      <c r="BC1807" s="5"/>
      <c r="BD1807" s="5"/>
      <c r="BE1807" s="5"/>
      <c r="BF1807" s="5"/>
      <c r="BG1807" s="5"/>
      <c r="BH1807" s="5"/>
      <c r="BI1807" s="5"/>
      <c r="BJ1807" s="5"/>
      <c r="BK1807" s="5"/>
      <c r="BL1807" s="5"/>
      <c r="BM1807" s="5"/>
    </row>
    <row r="1808" spans="55:65" ht="12.75">
      <c r="BC1808" s="5"/>
      <c r="BD1808" s="5"/>
      <c r="BE1808" s="5"/>
      <c r="BF1808" s="5"/>
      <c r="BG1808" s="5"/>
      <c r="BH1808" s="5"/>
      <c r="BI1808" s="5"/>
      <c r="BJ1808" s="5"/>
      <c r="BK1808" s="5"/>
      <c r="BL1808" s="5"/>
      <c r="BM1808" s="5"/>
    </row>
    <row r="1809" spans="55:65" ht="12.75">
      <c r="BC1809" s="5"/>
      <c r="BD1809" s="5"/>
      <c r="BE1809" s="5"/>
      <c r="BF1809" s="5"/>
      <c r="BG1809" s="5"/>
      <c r="BH1809" s="5"/>
      <c r="BI1809" s="5"/>
      <c r="BJ1809" s="5"/>
      <c r="BK1809" s="5"/>
      <c r="BL1809" s="5"/>
      <c r="BM1809" s="5"/>
    </row>
    <row r="1810" spans="55:65" ht="12.75">
      <c r="BC1810" s="5"/>
      <c r="BD1810" s="5"/>
      <c r="BE1810" s="5"/>
      <c r="BF1810" s="5"/>
      <c r="BG1810" s="5"/>
      <c r="BH1810" s="5"/>
      <c r="BI1810" s="5"/>
      <c r="BJ1810" s="5"/>
      <c r="BK1810" s="5"/>
      <c r="BL1810" s="5"/>
      <c r="BM1810" s="5"/>
    </row>
    <row r="1811" spans="55:65" ht="12.75">
      <c r="BC1811" s="5"/>
      <c r="BD1811" s="5"/>
      <c r="BE1811" s="5"/>
      <c r="BF1811" s="5"/>
      <c r="BG1811" s="5"/>
      <c r="BH1811" s="5"/>
      <c r="BI1811" s="5"/>
      <c r="BJ1811" s="5"/>
      <c r="BK1811" s="5"/>
      <c r="BL1811" s="5"/>
      <c r="BM1811" s="5"/>
    </row>
    <row r="1812" spans="55:65" ht="12.75">
      <c r="BC1812" s="5"/>
      <c r="BD1812" s="5"/>
      <c r="BE1812" s="5"/>
      <c r="BF1812" s="5"/>
      <c r="BG1812" s="5"/>
      <c r="BH1812" s="5"/>
      <c r="BI1812" s="5"/>
      <c r="BJ1812" s="5"/>
      <c r="BK1812" s="5"/>
      <c r="BL1812" s="5"/>
      <c r="BM1812" s="5"/>
    </row>
    <row r="1813" spans="55:65" ht="12.75">
      <c r="BC1813" s="5"/>
      <c r="BD1813" s="5"/>
      <c r="BE1813" s="5"/>
      <c r="BF1813" s="5"/>
      <c r="BG1813" s="5"/>
      <c r="BH1813" s="5"/>
      <c r="BI1813" s="5"/>
      <c r="BJ1813" s="5"/>
      <c r="BK1813" s="5"/>
      <c r="BL1813" s="5"/>
      <c r="BM1813" s="5"/>
    </row>
    <row r="1814" spans="55:65" ht="12.75">
      <c r="BC1814" s="5"/>
      <c r="BD1814" s="5"/>
      <c r="BE1814" s="5"/>
      <c r="BF1814" s="5"/>
      <c r="BG1814" s="5"/>
      <c r="BH1814" s="5"/>
      <c r="BI1814" s="5"/>
      <c r="BJ1814" s="5"/>
      <c r="BK1814" s="5"/>
      <c r="BL1814" s="5"/>
      <c r="BM1814" s="5"/>
    </row>
    <row r="1815" spans="55:65" ht="12.75">
      <c r="BC1815" s="5"/>
      <c r="BD1815" s="5"/>
      <c r="BE1815" s="5"/>
      <c r="BF1815" s="5"/>
      <c r="BG1815" s="5"/>
      <c r="BH1815" s="5"/>
      <c r="BI1815" s="5"/>
      <c r="BJ1815" s="5"/>
      <c r="BK1815" s="5"/>
      <c r="BL1815" s="5"/>
      <c r="BM1815" s="5"/>
    </row>
    <row r="1816" spans="55:65" ht="12.75">
      <c r="BC1816" s="5"/>
      <c r="BD1816" s="5"/>
      <c r="BE1816" s="5"/>
      <c r="BF1816" s="5"/>
      <c r="BG1816" s="5"/>
      <c r="BH1816" s="5"/>
      <c r="BI1816" s="5"/>
      <c r="BJ1816" s="5"/>
      <c r="BK1816" s="5"/>
      <c r="BL1816" s="5"/>
      <c r="BM1816" s="5"/>
    </row>
    <row r="1817" spans="55:65" ht="12.75">
      <c r="BC1817" s="5"/>
      <c r="BD1817" s="5"/>
      <c r="BE1817" s="5"/>
      <c r="BF1817" s="5"/>
      <c r="BG1817" s="5"/>
      <c r="BH1817" s="5"/>
      <c r="BI1817" s="5"/>
      <c r="BJ1817" s="5"/>
      <c r="BK1817" s="5"/>
      <c r="BL1817" s="5"/>
      <c r="BM1817" s="5"/>
    </row>
    <row r="1818" spans="55:65" ht="12.75">
      <c r="BC1818" s="5"/>
      <c r="BD1818" s="5"/>
      <c r="BE1818" s="5"/>
      <c r="BF1818" s="5"/>
      <c r="BG1818" s="5"/>
      <c r="BH1818" s="5"/>
      <c r="BI1818" s="5"/>
      <c r="BJ1818" s="5"/>
      <c r="BK1818" s="5"/>
      <c r="BL1818" s="5"/>
      <c r="BM1818" s="5"/>
    </row>
    <row r="1819" spans="55:65" ht="12.75">
      <c r="BC1819" s="5"/>
      <c r="BD1819" s="5"/>
      <c r="BE1819" s="5"/>
      <c r="BF1819" s="5"/>
      <c r="BG1819" s="5"/>
      <c r="BH1819" s="5"/>
      <c r="BI1819" s="5"/>
      <c r="BJ1819" s="5"/>
      <c r="BK1819" s="5"/>
      <c r="BL1819" s="5"/>
      <c r="BM1819" s="5"/>
    </row>
    <row r="1820" spans="55:65" ht="12.75">
      <c r="BC1820" s="5"/>
      <c r="BD1820" s="5"/>
      <c r="BE1820" s="5"/>
      <c r="BF1820" s="5"/>
      <c r="BG1820" s="5"/>
      <c r="BH1820" s="5"/>
      <c r="BI1820" s="5"/>
      <c r="BJ1820" s="5"/>
      <c r="BK1820" s="5"/>
      <c r="BL1820" s="5"/>
      <c r="BM1820" s="5"/>
    </row>
    <row r="1821" spans="55:65" ht="12.75">
      <c r="BC1821" s="5"/>
      <c r="BD1821" s="5"/>
      <c r="BE1821" s="5"/>
      <c r="BF1821" s="5"/>
      <c r="BG1821" s="5"/>
      <c r="BH1821" s="5"/>
      <c r="BI1821" s="5"/>
      <c r="BJ1821" s="5"/>
      <c r="BK1821" s="5"/>
      <c r="BL1821" s="5"/>
      <c r="BM1821" s="5"/>
    </row>
    <row r="1822" spans="55:65" ht="12.75">
      <c r="BC1822" s="5"/>
      <c r="BD1822" s="5"/>
      <c r="BE1822" s="5"/>
      <c r="BF1822" s="5"/>
      <c r="BG1822" s="5"/>
      <c r="BH1822" s="5"/>
      <c r="BI1822" s="5"/>
      <c r="BJ1822" s="5"/>
      <c r="BK1822" s="5"/>
      <c r="BL1822" s="5"/>
      <c r="BM1822" s="5"/>
    </row>
    <row r="1823" spans="55:65" ht="12.75">
      <c r="BC1823" s="5"/>
      <c r="BD1823" s="5"/>
      <c r="BE1823" s="5"/>
      <c r="BF1823" s="5"/>
      <c r="BG1823" s="5"/>
      <c r="BH1823" s="5"/>
      <c r="BI1823" s="5"/>
      <c r="BJ1823" s="5"/>
      <c r="BK1823" s="5"/>
      <c r="BL1823" s="5"/>
      <c r="BM1823" s="5"/>
    </row>
    <row r="1824" spans="55:65" ht="12.75">
      <c r="BC1824" s="5"/>
      <c r="BD1824" s="5"/>
      <c r="BE1824" s="5"/>
      <c r="BF1824" s="5"/>
      <c r="BG1824" s="5"/>
      <c r="BH1824" s="5"/>
      <c r="BI1824" s="5"/>
      <c r="BJ1824" s="5"/>
      <c r="BK1824" s="5"/>
      <c r="BL1824" s="5"/>
      <c r="BM1824" s="5"/>
    </row>
    <row r="1825" spans="55:65" ht="12.75">
      <c r="BC1825" s="5"/>
      <c r="BD1825" s="5"/>
      <c r="BE1825" s="5"/>
      <c r="BF1825" s="5"/>
      <c r="BG1825" s="5"/>
      <c r="BH1825" s="5"/>
      <c r="BI1825" s="5"/>
      <c r="BJ1825" s="5"/>
      <c r="BK1825" s="5"/>
      <c r="BL1825" s="5"/>
      <c r="BM1825" s="5"/>
    </row>
    <row r="1826" spans="55:65" ht="12.75">
      <c r="BC1826" s="5"/>
      <c r="BD1826" s="5"/>
      <c r="BE1826" s="5"/>
      <c r="BF1826" s="5"/>
      <c r="BG1826" s="5"/>
      <c r="BH1826" s="5"/>
      <c r="BI1826" s="5"/>
      <c r="BJ1826" s="5"/>
      <c r="BK1826" s="5"/>
      <c r="BL1826" s="5"/>
      <c r="BM1826" s="5"/>
    </row>
    <row r="1827" spans="55:65" ht="12.75">
      <c r="BC1827" s="5"/>
      <c r="BD1827" s="5"/>
      <c r="BE1827" s="5"/>
      <c r="BF1827" s="5"/>
      <c r="BG1827" s="5"/>
      <c r="BH1827" s="5"/>
      <c r="BI1827" s="5"/>
      <c r="BJ1827" s="5"/>
      <c r="BK1827" s="5"/>
      <c r="BL1827" s="5"/>
      <c r="BM1827" s="5"/>
    </row>
    <row r="1828" spans="55:65" ht="12.75">
      <c r="BC1828" s="5"/>
      <c r="BD1828" s="5"/>
      <c r="BE1828" s="5"/>
      <c r="BF1828" s="5"/>
      <c r="BG1828" s="5"/>
      <c r="BH1828" s="5"/>
      <c r="BI1828" s="5"/>
      <c r="BJ1828" s="5"/>
      <c r="BK1828" s="5"/>
      <c r="BL1828" s="5"/>
      <c r="BM1828" s="5"/>
    </row>
    <row r="1829" spans="55:65" ht="12.75">
      <c r="BC1829" s="5"/>
      <c r="BD1829" s="5"/>
      <c r="BE1829" s="5"/>
      <c r="BF1829" s="5"/>
      <c r="BG1829" s="5"/>
      <c r="BH1829" s="5"/>
      <c r="BI1829" s="5"/>
      <c r="BJ1829" s="5"/>
      <c r="BK1829" s="5"/>
      <c r="BL1829" s="5"/>
      <c r="BM1829" s="5"/>
    </row>
    <row r="1830" spans="55:65" ht="12.75">
      <c r="BC1830" s="5"/>
      <c r="BD1830" s="5"/>
      <c r="BE1830" s="5"/>
      <c r="BF1830" s="5"/>
      <c r="BG1830" s="5"/>
      <c r="BH1830" s="5"/>
      <c r="BI1830" s="5"/>
      <c r="BJ1830" s="5"/>
      <c r="BK1830" s="5"/>
      <c r="BL1830" s="5"/>
      <c r="BM1830" s="5"/>
    </row>
    <row r="1831" spans="55:65" ht="12.75">
      <c r="BC1831" s="5"/>
      <c r="BD1831" s="5"/>
      <c r="BE1831" s="5"/>
      <c r="BF1831" s="5"/>
      <c r="BG1831" s="5"/>
      <c r="BH1831" s="5"/>
      <c r="BI1831" s="5"/>
      <c r="BJ1831" s="5"/>
      <c r="BK1831" s="5"/>
      <c r="BL1831" s="5"/>
      <c r="BM1831" s="5"/>
    </row>
    <row r="1832" spans="55:65" ht="12.75">
      <c r="BC1832" s="5"/>
      <c r="BD1832" s="5"/>
      <c r="BE1832" s="5"/>
      <c r="BF1832" s="5"/>
      <c r="BG1832" s="5"/>
      <c r="BH1832" s="5"/>
      <c r="BI1832" s="5"/>
      <c r="BJ1832" s="5"/>
      <c r="BK1832" s="5"/>
      <c r="BL1832" s="5"/>
      <c r="BM1832" s="5"/>
    </row>
    <row r="1833" spans="55:65" ht="12.75">
      <c r="BC1833" s="5"/>
      <c r="BD1833" s="5"/>
      <c r="BE1833" s="5"/>
      <c r="BF1833" s="5"/>
      <c r="BG1833" s="5"/>
      <c r="BH1833" s="5"/>
      <c r="BI1833" s="5"/>
      <c r="BJ1833" s="5"/>
      <c r="BK1833" s="5"/>
      <c r="BL1833" s="5"/>
      <c r="BM1833" s="5"/>
    </row>
    <row r="1834" spans="55:65" ht="12.75">
      <c r="BC1834" s="5"/>
      <c r="BD1834" s="5"/>
      <c r="BE1834" s="5"/>
      <c r="BF1834" s="5"/>
      <c r="BG1834" s="5"/>
      <c r="BH1834" s="5"/>
      <c r="BI1834" s="5"/>
      <c r="BJ1834" s="5"/>
      <c r="BK1834" s="5"/>
      <c r="BL1834" s="5"/>
      <c r="BM1834" s="5"/>
    </row>
    <row r="1835" spans="55:65" ht="12.75">
      <c r="BC1835" s="5"/>
      <c r="BD1835" s="5"/>
      <c r="BE1835" s="5"/>
      <c r="BF1835" s="5"/>
      <c r="BG1835" s="5"/>
      <c r="BH1835" s="5"/>
      <c r="BI1835" s="5"/>
      <c r="BJ1835" s="5"/>
      <c r="BK1835" s="5"/>
      <c r="BL1835" s="5"/>
      <c r="BM1835" s="5"/>
    </row>
    <row r="1836" spans="55:65" ht="12.75">
      <c r="BC1836" s="5"/>
      <c r="BD1836" s="5"/>
      <c r="BE1836" s="5"/>
      <c r="BF1836" s="5"/>
      <c r="BG1836" s="5"/>
      <c r="BH1836" s="5"/>
      <c r="BI1836" s="5"/>
      <c r="BJ1836" s="5"/>
      <c r="BK1836" s="5"/>
      <c r="BL1836" s="5"/>
      <c r="BM1836" s="5"/>
    </row>
    <row r="1837" spans="55:65" ht="12.75">
      <c r="BC1837" s="5"/>
      <c r="BD1837" s="5"/>
      <c r="BE1837" s="5"/>
      <c r="BF1837" s="5"/>
      <c r="BG1837" s="5"/>
      <c r="BH1837" s="5"/>
      <c r="BI1837" s="5"/>
      <c r="BJ1837" s="5"/>
      <c r="BK1837" s="5"/>
      <c r="BL1837" s="5"/>
      <c r="BM1837" s="5"/>
    </row>
    <row r="1838" spans="55:65" ht="12.75">
      <c r="BC1838" s="5"/>
      <c r="BD1838" s="5"/>
      <c r="BE1838" s="5"/>
      <c r="BF1838" s="5"/>
      <c r="BG1838" s="5"/>
      <c r="BH1838" s="5"/>
      <c r="BI1838" s="5"/>
      <c r="BJ1838" s="5"/>
      <c r="BK1838" s="5"/>
      <c r="BL1838" s="5"/>
      <c r="BM1838" s="5"/>
    </row>
    <row r="1839" spans="55:65" ht="12.75">
      <c r="BC1839" s="5"/>
      <c r="BD1839" s="5"/>
      <c r="BE1839" s="5"/>
      <c r="BF1839" s="5"/>
      <c r="BG1839" s="5"/>
      <c r="BH1839" s="5"/>
      <c r="BI1839" s="5"/>
      <c r="BJ1839" s="5"/>
      <c r="BK1839" s="5"/>
      <c r="BL1839" s="5"/>
      <c r="BM1839" s="5"/>
    </row>
    <row r="1840" spans="55:65" ht="12.75">
      <c r="BC1840" s="5"/>
      <c r="BD1840" s="5"/>
      <c r="BE1840" s="5"/>
      <c r="BF1840" s="5"/>
      <c r="BG1840" s="5"/>
      <c r="BH1840" s="5"/>
      <c r="BI1840" s="5"/>
      <c r="BJ1840" s="5"/>
      <c r="BK1840" s="5"/>
      <c r="BL1840" s="5"/>
      <c r="BM1840" s="5"/>
    </row>
    <row r="1841" spans="55:65" ht="12.75">
      <c r="BC1841" s="5"/>
      <c r="BD1841" s="5"/>
      <c r="BE1841" s="5"/>
      <c r="BF1841" s="5"/>
      <c r="BG1841" s="5"/>
      <c r="BH1841" s="5"/>
      <c r="BI1841" s="5"/>
      <c r="BJ1841" s="5"/>
      <c r="BK1841" s="5"/>
      <c r="BL1841" s="5"/>
      <c r="BM1841" s="5"/>
    </row>
    <row r="1842" spans="55:65" ht="12.75">
      <c r="BC1842" s="5"/>
      <c r="BD1842" s="5"/>
      <c r="BE1842" s="5"/>
      <c r="BF1842" s="5"/>
      <c r="BG1842" s="5"/>
      <c r="BH1842" s="5"/>
      <c r="BI1842" s="5"/>
      <c r="BJ1842" s="5"/>
      <c r="BK1842" s="5"/>
      <c r="BL1842" s="5"/>
      <c r="BM1842" s="5"/>
    </row>
    <row r="1843" spans="55:65" ht="12.75">
      <c r="BC1843" s="5"/>
      <c r="BD1843" s="5"/>
      <c r="BE1843" s="5"/>
      <c r="BF1843" s="5"/>
      <c r="BG1843" s="5"/>
      <c r="BH1843" s="5"/>
      <c r="BI1843" s="5"/>
      <c r="BJ1843" s="5"/>
      <c r="BK1843" s="5"/>
      <c r="BL1843" s="5"/>
      <c r="BM1843" s="5"/>
    </row>
    <row r="1844" spans="55:65" ht="12.75">
      <c r="BC1844" s="5"/>
      <c r="BD1844" s="5"/>
      <c r="BE1844" s="5"/>
      <c r="BF1844" s="5"/>
      <c r="BG1844" s="5"/>
      <c r="BH1844" s="5"/>
      <c r="BI1844" s="5"/>
      <c r="BJ1844" s="5"/>
      <c r="BK1844" s="5"/>
      <c r="BL1844" s="5"/>
      <c r="BM1844" s="5"/>
    </row>
    <row r="1845" spans="55:65" ht="12.75">
      <c r="BC1845" s="5"/>
      <c r="BD1845" s="5"/>
      <c r="BE1845" s="5"/>
      <c r="BF1845" s="5"/>
      <c r="BG1845" s="5"/>
      <c r="BH1845" s="5"/>
      <c r="BI1845" s="5"/>
      <c r="BJ1845" s="5"/>
      <c r="BK1845" s="5"/>
      <c r="BL1845" s="5"/>
      <c r="BM1845" s="5"/>
    </row>
    <row r="1846" spans="55:65" ht="12.75">
      <c r="BC1846" s="5"/>
      <c r="BD1846" s="5"/>
      <c r="BE1846" s="5"/>
      <c r="BF1846" s="5"/>
      <c r="BG1846" s="5"/>
      <c r="BH1846" s="5"/>
      <c r="BI1846" s="5"/>
      <c r="BJ1846" s="5"/>
      <c r="BK1846" s="5"/>
      <c r="BL1846" s="5"/>
      <c r="BM1846" s="5"/>
    </row>
    <row r="1847" spans="55:65" ht="12.75">
      <c r="BC1847" s="5"/>
      <c r="BD1847" s="5"/>
      <c r="BE1847" s="5"/>
      <c r="BF1847" s="5"/>
      <c r="BG1847" s="5"/>
      <c r="BH1847" s="5"/>
      <c r="BI1847" s="5"/>
      <c r="BJ1847" s="5"/>
      <c r="BK1847" s="5"/>
      <c r="BL1847" s="5"/>
      <c r="BM1847" s="5"/>
    </row>
    <row r="1848" spans="55:65" ht="12.75">
      <c r="BC1848" s="5"/>
      <c r="BD1848" s="5"/>
      <c r="BE1848" s="5"/>
      <c r="BF1848" s="5"/>
      <c r="BG1848" s="5"/>
      <c r="BH1848" s="5"/>
      <c r="BI1848" s="5"/>
      <c r="BJ1848" s="5"/>
      <c r="BK1848" s="5"/>
      <c r="BL1848" s="5"/>
      <c r="BM1848" s="5"/>
    </row>
    <row r="1849" spans="55:65" ht="12.75">
      <c r="BC1849" s="5"/>
      <c r="BD1849" s="5"/>
      <c r="BE1849" s="5"/>
      <c r="BF1849" s="5"/>
      <c r="BG1849" s="5"/>
      <c r="BH1849" s="5"/>
      <c r="BI1849" s="5"/>
      <c r="BJ1849" s="5"/>
      <c r="BK1849" s="5"/>
      <c r="BL1849" s="5"/>
      <c r="BM1849" s="5"/>
    </row>
    <row r="1850" spans="55:65" ht="12.75">
      <c r="BC1850" s="5"/>
      <c r="BD1850" s="5"/>
      <c r="BE1850" s="5"/>
      <c r="BF1850" s="5"/>
      <c r="BG1850" s="5"/>
      <c r="BH1850" s="5"/>
      <c r="BI1850" s="5"/>
      <c r="BJ1850" s="5"/>
      <c r="BK1850" s="5"/>
      <c r="BL1850" s="5"/>
      <c r="BM1850" s="5"/>
    </row>
    <row r="1851" spans="55:65" ht="12.75">
      <c r="BC1851" s="5"/>
      <c r="BD1851" s="5"/>
      <c r="BE1851" s="5"/>
      <c r="BF1851" s="5"/>
      <c r="BG1851" s="5"/>
      <c r="BH1851" s="5"/>
      <c r="BI1851" s="5"/>
      <c r="BJ1851" s="5"/>
      <c r="BK1851" s="5"/>
      <c r="BL1851" s="5"/>
      <c r="BM1851" s="5"/>
    </row>
    <row r="1852" spans="55:65" ht="12.75">
      <c r="BC1852" s="5"/>
      <c r="BD1852" s="5"/>
      <c r="BE1852" s="5"/>
      <c r="BF1852" s="5"/>
      <c r="BG1852" s="5"/>
      <c r="BH1852" s="5"/>
      <c r="BI1852" s="5"/>
      <c r="BJ1852" s="5"/>
      <c r="BK1852" s="5"/>
      <c r="BL1852" s="5"/>
      <c r="BM1852" s="5"/>
    </row>
    <row r="1853" spans="55:65" ht="12.75">
      <c r="BC1853" s="5"/>
      <c r="BD1853" s="5"/>
      <c r="BE1853" s="5"/>
      <c r="BF1853" s="5"/>
      <c r="BG1853" s="5"/>
      <c r="BH1853" s="5"/>
      <c r="BI1853" s="5"/>
      <c r="BJ1853" s="5"/>
      <c r="BK1853" s="5"/>
      <c r="BL1853" s="5"/>
      <c r="BM1853" s="5"/>
    </row>
    <row r="1854" spans="55:65" ht="12.75">
      <c r="BC1854" s="5"/>
      <c r="BD1854" s="5"/>
      <c r="BE1854" s="5"/>
      <c r="BF1854" s="5"/>
      <c r="BG1854" s="5"/>
      <c r="BH1854" s="5"/>
      <c r="BI1854" s="5"/>
      <c r="BJ1854" s="5"/>
      <c r="BK1854" s="5"/>
      <c r="BL1854" s="5"/>
      <c r="BM1854" s="5"/>
    </row>
    <row r="1855" spans="55:65" ht="12.75">
      <c r="BC1855" s="5"/>
      <c r="BD1855" s="5"/>
      <c r="BE1855" s="5"/>
      <c r="BF1855" s="5"/>
      <c r="BG1855" s="5"/>
      <c r="BH1855" s="5"/>
      <c r="BI1855" s="5"/>
      <c r="BJ1855" s="5"/>
      <c r="BK1855" s="5"/>
      <c r="BL1855" s="5"/>
      <c r="BM1855" s="5"/>
    </row>
    <row r="1856" spans="55:65" ht="12.75">
      <c r="BC1856" s="5"/>
      <c r="BD1856" s="5"/>
      <c r="BE1856" s="5"/>
      <c r="BF1856" s="5"/>
      <c r="BG1856" s="5"/>
      <c r="BH1856" s="5"/>
      <c r="BI1856" s="5"/>
      <c r="BJ1856" s="5"/>
      <c r="BK1856" s="5"/>
      <c r="BL1856" s="5"/>
      <c r="BM1856" s="5"/>
    </row>
    <row r="1857" spans="55:65" ht="12.75">
      <c r="BC1857" s="5"/>
      <c r="BD1857" s="5"/>
      <c r="BE1857" s="5"/>
      <c r="BF1857" s="5"/>
      <c r="BG1857" s="5"/>
      <c r="BH1857" s="5"/>
      <c r="BI1857" s="5"/>
      <c r="BJ1857" s="5"/>
      <c r="BK1857" s="5"/>
      <c r="BL1857" s="5"/>
      <c r="BM1857" s="5"/>
    </row>
    <row r="1858" spans="55:65" ht="12.75">
      <c r="BC1858" s="5"/>
      <c r="BD1858" s="5"/>
      <c r="BE1858" s="5"/>
      <c r="BF1858" s="5"/>
      <c r="BG1858" s="5"/>
      <c r="BH1858" s="5"/>
      <c r="BI1858" s="5"/>
      <c r="BJ1858" s="5"/>
      <c r="BK1858" s="5"/>
      <c r="BL1858" s="5"/>
      <c r="BM1858" s="5"/>
    </row>
    <row r="1859" spans="55:65" ht="12.75">
      <c r="BC1859" s="5"/>
      <c r="BD1859" s="5"/>
      <c r="BE1859" s="5"/>
      <c r="BF1859" s="5"/>
      <c r="BG1859" s="5"/>
      <c r="BH1859" s="5"/>
      <c r="BI1859" s="5"/>
      <c r="BJ1859" s="5"/>
      <c r="BK1859" s="5"/>
      <c r="BL1859" s="5"/>
      <c r="BM1859" s="5"/>
    </row>
    <row r="1860" spans="55:65" ht="12.75">
      <c r="BC1860" s="5"/>
      <c r="BD1860" s="5"/>
      <c r="BE1860" s="5"/>
      <c r="BF1860" s="5"/>
      <c r="BG1860" s="5"/>
      <c r="BH1860" s="5"/>
      <c r="BI1860" s="5"/>
      <c r="BJ1860" s="5"/>
      <c r="BK1860" s="5"/>
      <c r="BL1860" s="5"/>
      <c r="BM1860" s="5"/>
    </row>
    <row r="1861" spans="55:65" ht="12.75">
      <c r="BC1861" s="5"/>
      <c r="BD1861" s="5"/>
      <c r="BE1861" s="5"/>
      <c r="BF1861" s="5"/>
      <c r="BG1861" s="5"/>
      <c r="BH1861" s="5"/>
      <c r="BI1861" s="5"/>
      <c r="BJ1861" s="5"/>
      <c r="BK1861" s="5"/>
      <c r="BL1861" s="5"/>
      <c r="BM1861" s="5"/>
    </row>
    <row r="1862" spans="55:65" ht="12.75">
      <c r="BC1862" s="5"/>
      <c r="BD1862" s="5"/>
      <c r="BE1862" s="5"/>
      <c r="BF1862" s="5"/>
      <c r="BG1862" s="5"/>
      <c r="BH1862" s="5"/>
      <c r="BI1862" s="5"/>
      <c r="BJ1862" s="5"/>
      <c r="BK1862" s="5"/>
      <c r="BL1862" s="5"/>
      <c r="BM1862" s="5"/>
    </row>
    <row r="1863" spans="55:65" ht="12.75">
      <c r="BC1863" s="5"/>
      <c r="BD1863" s="5"/>
      <c r="BE1863" s="5"/>
      <c r="BF1863" s="5"/>
      <c r="BG1863" s="5"/>
      <c r="BH1863" s="5"/>
      <c r="BI1863" s="5"/>
      <c r="BJ1863" s="5"/>
      <c r="BK1863" s="5"/>
      <c r="BL1863" s="5"/>
      <c r="BM1863" s="5"/>
    </row>
    <row r="1864" spans="55:65" ht="12.75">
      <c r="BC1864" s="5"/>
      <c r="BD1864" s="5"/>
      <c r="BE1864" s="5"/>
      <c r="BF1864" s="5"/>
      <c r="BG1864" s="5"/>
      <c r="BH1864" s="5"/>
      <c r="BI1864" s="5"/>
      <c r="BJ1864" s="5"/>
      <c r="BK1864" s="5"/>
      <c r="BL1864" s="5"/>
      <c r="BM1864" s="5"/>
    </row>
    <row r="1865" spans="55:65" ht="12.75">
      <c r="BC1865" s="5"/>
      <c r="BD1865" s="5"/>
      <c r="BE1865" s="5"/>
      <c r="BF1865" s="5"/>
      <c r="BG1865" s="5"/>
      <c r="BH1865" s="5"/>
      <c r="BI1865" s="5"/>
      <c r="BJ1865" s="5"/>
      <c r="BK1865" s="5"/>
      <c r="BL1865" s="5"/>
      <c r="BM1865" s="5"/>
    </row>
    <row r="1866" spans="55:65" ht="12.75">
      <c r="BC1866" s="5"/>
      <c r="BD1866" s="5"/>
      <c r="BE1866" s="5"/>
      <c r="BF1866" s="5"/>
      <c r="BG1866" s="5"/>
      <c r="BH1866" s="5"/>
      <c r="BI1866" s="5"/>
      <c r="BJ1866" s="5"/>
      <c r="BK1866" s="5"/>
      <c r="BL1866" s="5"/>
      <c r="BM1866" s="5"/>
    </row>
    <row r="1867" spans="55:65" ht="12.75">
      <c r="BC1867" s="5"/>
      <c r="BD1867" s="5"/>
      <c r="BE1867" s="5"/>
      <c r="BF1867" s="5"/>
      <c r="BG1867" s="5"/>
      <c r="BH1867" s="5"/>
      <c r="BI1867" s="5"/>
      <c r="BJ1867" s="5"/>
      <c r="BK1867" s="5"/>
      <c r="BL1867" s="5"/>
      <c r="BM1867" s="5"/>
    </row>
    <row r="1868" spans="55:65" ht="12.75">
      <c r="BC1868" s="5"/>
      <c r="BD1868" s="5"/>
      <c r="BE1868" s="5"/>
      <c r="BF1868" s="5"/>
      <c r="BG1868" s="5"/>
      <c r="BH1868" s="5"/>
      <c r="BI1868" s="5"/>
      <c r="BJ1868" s="5"/>
      <c r="BK1868" s="5"/>
      <c r="BL1868" s="5"/>
      <c r="BM1868" s="5"/>
    </row>
    <row r="1869" spans="55:65" ht="12.75">
      <c r="BC1869" s="5"/>
      <c r="BD1869" s="5"/>
      <c r="BE1869" s="5"/>
      <c r="BF1869" s="5"/>
      <c r="BG1869" s="5"/>
      <c r="BH1869" s="5"/>
      <c r="BI1869" s="5"/>
      <c r="BJ1869" s="5"/>
      <c r="BK1869" s="5"/>
      <c r="BL1869" s="5"/>
      <c r="BM1869" s="5"/>
    </row>
    <row r="1870" spans="55:65" ht="12.75">
      <c r="BC1870" s="5"/>
      <c r="BD1870" s="5"/>
      <c r="BE1870" s="5"/>
      <c r="BF1870" s="5"/>
      <c r="BG1870" s="5"/>
      <c r="BH1870" s="5"/>
      <c r="BI1870" s="5"/>
      <c r="BJ1870" s="5"/>
      <c r="BK1870" s="5"/>
      <c r="BL1870" s="5"/>
      <c r="BM1870" s="5"/>
    </row>
    <row r="1871" spans="55:65" ht="12.75">
      <c r="BC1871" s="5"/>
      <c r="BD1871" s="5"/>
      <c r="BE1871" s="5"/>
      <c r="BF1871" s="5"/>
      <c r="BG1871" s="5"/>
      <c r="BH1871" s="5"/>
      <c r="BI1871" s="5"/>
      <c r="BJ1871" s="5"/>
      <c r="BK1871" s="5"/>
      <c r="BL1871" s="5"/>
      <c r="BM1871" s="5"/>
    </row>
    <row r="1872" spans="55:65" ht="12.75">
      <c r="BC1872" s="5"/>
      <c r="BD1872" s="5"/>
      <c r="BE1872" s="5"/>
      <c r="BF1872" s="5"/>
      <c r="BG1872" s="5"/>
      <c r="BH1872" s="5"/>
      <c r="BI1872" s="5"/>
      <c r="BJ1872" s="5"/>
      <c r="BK1872" s="5"/>
      <c r="BL1872" s="5"/>
      <c r="BM1872" s="5"/>
    </row>
    <row r="1873" spans="55:65" ht="12.75">
      <c r="BC1873" s="5"/>
      <c r="BD1873" s="5"/>
      <c r="BE1873" s="5"/>
      <c r="BF1873" s="5"/>
      <c r="BG1873" s="5"/>
      <c r="BH1873" s="5"/>
      <c r="BI1873" s="5"/>
      <c r="BJ1873" s="5"/>
      <c r="BK1873" s="5"/>
      <c r="BL1873" s="5"/>
      <c r="BM1873" s="5"/>
    </row>
    <row r="1874" spans="55:65" ht="12.75">
      <c r="BC1874" s="5"/>
      <c r="BD1874" s="5"/>
      <c r="BE1874" s="5"/>
      <c r="BF1874" s="5"/>
      <c r="BG1874" s="5"/>
      <c r="BH1874" s="5"/>
      <c r="BI1874" s="5"/>
      <c r="BJ1874" s="5"/>
      <c r="BK1874" s="5"/>
      <c r="BL1874" s="5"/>
      <c r="BM1874" s="5"/>
    </row>
    <row r="1875" spans="55:65" ht="12.75">
      <c r="BC1875" s="5"/>
      <c r="BD1875" s="5"/>
      <c r="BE1875" s="5"/>
      <c r="BF1875" s="5"/>
      <c r="BG1875" s="5"/>
      <c r="BH1875" s="5"/>
      <c r="BI1875" s="5"/>
      <c r="BJ1875" s="5"/>
      <c r="BK1875" s="5"/>
      <c r="BL1875" s="5"/>
      <c r="BM1875" s="5"/>
    </row>
    <row r="1876" spans="55:65" ht="12.75">
      <c r="BC1876" s="5"/>
      <c r="BD1876" s="5"/>
      <c r="BE1876" s="5"/>
      <c r="BF1876" s="5"/>
      <c r="BG1876" s="5"/>
      <c r="BH1876" s="5"/>
      <c r="BI1876" s="5"/>
      <c r="BJ1876" s="5"/>
      <c r="BK1876" s="5"/>
      <c r="BL1876" s="5"/>
      <c r="BM1876" s="5"/>
    </row>
    <row r="1877" spans="55:65" ht="12.75">
      <c r="BC1877" s="5"/>
      <c r="BD1877" s="5"/>
      <c r="BE1877" s="5"/>
      <c r="BF1877" s="5"/>
      <c r="BG1877" s="5"/>
      <c r="BH1877" s="5"/>
      <c r="BI1877" s="5"/>
      <c r="BJ1877" s="5"/>
      <c r="BK1877" s="5"/>
      <c r="BL1877" s="5"/>
      <c r="BM1877" s="5"/>
    </row>
    <row r="1878" spans="55:65" ht="12.75">
      <c r="BC1878" s="5"/>
      <c r="BD1878" s="5"/>
      <c r="BE1878" s="5"/>
      <c r="BF1878" s="5"/>
      <c r="BG1878" s="5"/>
      <c r="BH1878" s="5"/>
      <c r="BI1878" s="5"/>
      <c r="BJ1878" s="5"/>
      <c r="BK1878" s="5"/>
      <c r="BL1878" s="5"/>
      <c r="BM1878" s="5"/>
    </row>
    <row r="1879" spans="55:65" ht="12.75">
      <c r="BC1879" s="5"/>
      <c r="BD1879" s="5"/>
      <c r="BE1879" s="5"/>
      <c r="BF1879" s="5"/>
      <c r="BG1879" s="5"/>
      <c r="BH1879" s="5"/>
      <c r="BI1879" s="5"/>
      <c r="BJ1879" s="5"/>
      <c r="BK1879" s="5"/>
      <c r="BL1879" s="5"/>
      <c r="BM1879" s="5"/>
    </row>
    <row r="1880" spans="55:65" ht="12.75">
      <c r="BC1880" s="5"/>
      <c r="BD1880" s="5"/>
      <c r="BE1880" s="5"/>
      <c r="BF1880" s="5"/>
      <c r="BG1880" s="5"/>
      <c r="BH1880" s="5"/>
      <c r="BI1880" s="5"/>
      <c r="BJ1880" s="5"/>
      <c r="BK1880" s="5"/>
      <c r="BL1880" s="5"/>
      <c r="BM1880" s="5"/>
    </row>
    <row r="1881" spans="55:65" ht="12.75">
      <c r="BC1881" s="5"/>
      <c r="BD1881" s="5"/>
      <c r="BE1881" s="5"/>
      <c r="BF1881" s="5"/>
      <c r="BG1881" s="5"/>
      <c r="BH1881" s="5"/>
      <c r="BI1881" s="5"/>
      <c r="BJ1881" s="5"/>
      <c r="BK1881" s="5"/>
      <c r="BL1881" s="5"/>
      <c r="BM1881" s="5"/>
    </row>
    <row r="1882" spans="55:65" ht="12.75">
      <c r="BC1882" s="5"/>
      <c r="BD1882" s="5"/>
      <c r="BE1882" s="5"/>
      <c r="BF1882" s="5"/>
      <c r="BG1882" s="5"/>
      <c r="BH1882" s="5"/>
      <c r="BI1882" s="5"/>
      <c r="BJ1882" s="5"/>
      <c r="BK1882" s="5"/>
      <c r="BL1882" s="5"/>
      <c r="BM1882" s="5"/>
    </row>
    <row r="1883" spans="55:65" ht="12.75">
      <c r="BC1883" s="5"/>
      <c r="BD1883" s="5"/>
      <c r="BE1883" s="5"/>
      <c r="BF1883" s="5"/>
      <c r="BG1883" s="5"/>
      <c r="BH1883" s="5"/>
      <c r="BI1883" s="5"/>
      <c r="BJ1883" s="5"/>
      <c r="BK1883" s="5"/>
      <c r="BL1883" s="5"/>
      <c r="BM1883" s="5"/>
    </row>
    <row r="1884" spans="55:65" ht="12.75">
      <c r="BC1884" s="5"/>
      <c r="BD1884" s="5"/>
      <c r="BE1884" s="5"/>
      <c r="BF1884" s="5"/>
      <c r="BG1884" s="5"/>
      <c r="BH1884" s="5"/>
      <c r="BI1884" s="5"/>
      <c r="BJ1884" s="5"/>
      <c r="BK1884" s="5"/>
      <c r="BL1884" s="5"/>
      <c r="BM1884" s="5"/>
    </row>
    <row r="1885" spans="55:65" ht="12.75">
      <c r="BC1885" s="5"/>
      <c r="BD1885" s="5"/>
      <c r="BE1885" s="5"/>
      <c r="BF1885" s="5"/>
      <c r="BG1885" s="5"/>
      <c r="BH1885" s="5"/>
      <c r="BI1885" s="5"/>
      <c r="BJ1885" s="5"/>
      <c r="BK1885" s="5"/>
      <c r="BL1885" s="5"/>
      <c r="BM1885" s="5"/>
    </row>
    <row r="1886" spans="55:65" ht="12.75">
      <c r="BC1886" s="5"/>
      <c r="BD1886" s="5"/>
      <c r="BE1886" s="5"/>
      <c r="BF1886" s="5"/>
      <c r="BG1886" s="5"/>
      <c r="BH1886" s="5"/>
      <c r="BI1886" s="5"/>
      <c r="BJ1886" s="5"/>
      <c r="BK1886" s="5"/>
      <c r="BL1886" s="5"/>
      <c r="BM1886" s="5"/>
    </row>
    <row r="1887" spans="55:65" ht="12.75">
      <c r="BC1887" s="5"/>
      <c r="BD1887" s="5"/>
      <c r="BE1887" s="5"/>
      <c r="BF1887" s="5"/>
      <c r="BG1887" s="5"/>
      <c r="BH1887" s="5"/>
      <c r="BI1887" s="5"/>
      <c r="BJ1887" s="5"/>
      <c r="BK1887" s="5"/>
      <c r="BL1887" s="5"/>
      <c r="BM1887" s="5"/>
    </row>
    <row r="1888" spans="55:65" ht="12.75">
      <c r="BC1888" s="5"/>
      <c r="BD1888" s="5"/>
      <c r="BE1888" s="5"/>
      <c r="BF1888" s="5"/>
      <c r="BG1888" s="5"/>
      <c r="BH1888" s="5"/>
      <c r="BI1888" s="5"/>
      <c r="BJ1888" s="5"/>
      <c r="BK1888" s="5"/>
      <c r="BL1888" s="5"/>
      <c r="BM1888" s="5"/>
    </row>
    <row r="1889" spans="55:65" ht="12.75">
      <c r="BC1889" s="5"/>
      <c r="BD1889" s="5"/>
      <c r="BE1889" s="5"/>
      <c r="BF1889" s="5"/>
      <c r="BG1889" s="5"/>
      <c r="BH1889" s="5"/>
      <c r="BI1889" s="5"/>
      <c r="BJ1889" s="5"/>
      <c r="BK1889" s="5"/>
      <c r="BL1889" s="5"/>
      <c r="BM1889" s="5"/>
    </row>
    <row r="1890" spans="55:65" ht="12.75">
      <c r="BC1890" s="5"/>
      <c r="BD1890" s="5"/>
      <c r="BE1890" s="5"/>
      <c r="BF1890" s="5"/>
      <c r="BG1890" s="5"/>
      <c r="BH1890" s="5"/>
      <c r="BI1890" s="5"/>
      <c r="BJ1890" s="5"/>
      <c r="BK1890" s="5"/>
      <c r="BL1890" s="5"/>
      <c r="BM1890" s="5"/>
    </row>
    <row r="1891" spans="55:65" ht="12.75">
      <c r="BC1891" s="5"/>
      <c r="BD1891" s="5"/>
      <c r="BE1891" s="5"/>
      <c r="BF1891" s="5"/>
      <c r="BG1891" s="5"/>
      <c r="BH1891" s="5"/>
      <c r="BI1891" s="5"/>
      <c r="BJ1891" s="5"/>
      <c r="BK1891" s="5"/>
      <c r="BL1891" s="5"/>
      <c r="BM1891" s="5"/>
    </row>
    <row r="1892" spans="55:65" ht="12.75">
      <c r="BC1892" s="5"/>
      <c r="BD1892" s="5"/>
      <c r="BE1892" s="5"/>
      <c r="BF1892" s="5"/>
      <c r="BG1892" s="5"/>
      <c r="BH1892" s="5"/>
      <c r="BI1892" s="5"/>
      <c r="BJ1892" s="5"/>
      <c r="BK1892" s="5"/>
      <c r="BL1892" s="5"/>
      <c r="BM1892" s="5"/>
    </row>
    <row r="1893" spans="55:65" ht="12.75">
      <c r="BC1893" s="5"/>
      <c r="BD1893" s="5"/>
      <c r="BE1893" s="5"/>
      <c r="BF1893" s="5"/>
      <c r="BG1893" s="5"/>
      <c r="BH1893" s="5"/>
      <c r="BI1893" s="5"/>
      <c r="BJ1893" s="5"/>
      <c r="BK1893" s="5"/>
      <c r="BL1893" s="5"/>
      <c r="BM1893" s="5"/>
    </row>
    <row r="1894" spans="55:65" ht="12.75">
      <c r="BC1894" s="5"/>
      <c r="BD1894" s="5"/>
      <c r="BE1894" s="5"/>
      <c r="BF1894" s="5"/>
      <c r="BG1894" s="5"/>
      <c r="BH1894" s="5"/>
      <c r="BI1894" s="5"/>
      <c r="BJ1894" s="5"/>
      <c r="BK1894" s="5"/>
      <c r="BL1894" s="5"/>
      <c r="BM1894" s="5"/>
    </row>
    <row r="1895" spans="55:65" ht="12.75">
      <c r="BC1895" s="5"/>
      <c r="BD1895" s="5"/>
      <c r="BE1895" s="5"/>
      <c r="BF1895" s="5"/>
      <c r="BG1895" s="5"/>
      <c r="BH1895" s="5"/>
      <c r="BI1895" s="5"/>
      <c r="BJ1895" s="5"/>
      <c r="BK1895" s="5"/>
      <c r="BL1895" s="5"/>
      <c r="BM1895" s="5"/>
    </row>
    <row r="1896" spans="55:65" ht="12.75">
      <c r="BC1896" s="5"/>
      <c r="BD1896" s="5"/>
      <c r="BE1896" s="5"/>
      <c r="BF1896" s="5"/>
      <c r="BG1896" s="5"/>
      <c r="BH1896" s="5"/>
      <c r="BI1896" s="5"/>
      <c r="BJ1896" s="5"/>
      <c r="BK1896" s="5"/>
      <c r="BL1896" s="5"/>
      <c r="BM1896" s="5"/>
    </row>
    <row r="1897" spans="55:65" ht="12.75">
      <c r="BC1897" s="5"/>
      <c r="BD1897" s="5"/>
      <c r="BE1897" s="5"/>
      <c r="BF1897" s="5"/>
      <c r="BG1897" s="5"/>
      <c r="BH1897" s="5"/>
      <c r="BI1897" s="5"/>
      <c r="BJ1897" s="5"/>
      <c r="BK1897" s="5"/>
      <c r="BL1897" s="5"/>
      <c r="BM1897" s="5"/>
    </row>
    <row r="1898" spans="55:65" ht="12.75">
      <c r="BC1898" s="5"/>
      <c r="BD1898" s="5"/>
      <c r="BE1898" s="5"/>
      <c r="BF1898" s="5"/>
      <c r="BG1898" s="5"/>
      <c r="BH1898" s="5"/>
      <c r="BI1898" s="5"/>
      <c r="BJ1898" s="5"/>
      <c r="BK1898" s="5"/>
      <c r="BL1898" s="5"/>
      <c r="BM1898" s="5"/>
    </row>
    <row r="1899" spans="55:65" ht="12.75">
      <c r="BC1899" s="5"/>
      <c r="BD1899" s="5"/>
      <c r="BE1899" s="5"/>
      <c r="BF1899" s="5"/>
      <c r="BG1899" s="5"/>
      <c r="BH1899" s="5"/>
      <c r="BI1899" s="5"/>
      <c r="BJ1899" s="5"/>
      <c r="BK1899" s="5"/>
      <c r="BL1899" s="5"/>
      <c r="BM1899" s="5"/>
    </row>
    <row r="1900" spans="55:65" ht="12.75">
      <c r="BC1900" s="5"/>
      <c r="BD1900" s="5"/>
      <c r="BE1900" s="5"/>
      <c r="BF1900" s="5"/>
      <c r="BG1900" s="5"/>
      <c r="BH1900" s="5"/>
      <c r="BI1900" s="5"/>
      <c r="BJ1900" s="5"/>
      <c r="BK1900" s="5"/>
      <c r="BL1900" s="5"/>
      <c r="BM1900" s="5"/>
    </row>
    <row r="1901" spans="55:65" ht="12.75">
      <c r="BC1901" s="5"/>
      <c r="BD1901" s="5"/>
      <c r="BE1901" s="5"/>
      <c r="BF1901" s="5"/>
      <c r="BG1901" s="5"/>
      <c r="BH1901" s="5"/>
      <c r="BI1901" s="5"/>
      <c r="BJ1901" s="5"/>
      <c r="BK1901" s="5"/>
      <c r="BL1901" s="5"/>
      <c r="BM1901" s="5"/>
    </row>
    <row r="1902" spans="55:65" ht="12.75">
      <c r="BC1902" s="5"/>
      <c r="BD1902" s="5"/>
      <c r="BE1902" s="5"/>
      <c r="BF1902" s="5"/>
      <c r="BG1902" s="5"/>
      <c r="BH1902" s="5"/>
      <c r="BI1902" s="5"/>
      <c r="BJ1902" s="5"/>
      <c r="BK1902" s="5"/>
      <c r="BL1902" s="5"/>
      <c r="BM1902" s="5"/>
    </row>
    <row r="1903" spans="55:65" ht="12.75">
      <c r="BC1903" s="5"/>
      <c r="BD1903" s="5"/>
      <c r="BE1903" s="5"/>
      <c r="BF1903" s="5"/>
      <c r="BG1903" s="5"/>
      <c r="BH1903" s="5"/>
      <c r="BI1903" s="5"/>
      <c r="BJ1903" s="5"/>
      <c r="BK1903" s="5"/>
      <c r="BL1903" s="5"/>
      <c r="BM1903" s="5"/>
    </row>
    <row r="1904" spans="55:65" ht="12.75">
      <c r="BC1904" s="5"/>
      <c r="BD1904" s="5"/>
      <c r="BE1904" s="5"/>
      <c r="BF1904" s="5"/>
      <c r="BG1904" s="5"/>
      <c r="BH1904" s="5"/>
      <c r="BI1904" s="5"/>
      <c r="BJ1904" s="5"/>
      <c r="BK1904" s="5"/>
      <c r="BL1904" s="5"/>
      <c r="BM1904" s="5"/>
    </row>
    <row r="1905" spans="55:65" ht="12.75">
      <c r="BC1905" s="5"/>
      <c r="BD1905" s="5"/>
      <c r="BE1905" s="5"/>
      <c r="BF1905" s="5"/>
      <c r="BG1905" s="5"/>
      <c r="BH1905" s="5"/>
      <c r="BI1905" s="5"/>
      <c r="BJ1905" s="5"/>
      <c r="BK1905" s="5"/>
      <c r="BL1905" s="5"/>
      <c r="BM1905" s="5"/>
    </row>
    <row r="1906" spans="55:65" ht="12.75">
      <c r="BC1906" s="5"/>
      <c r="BD1906" s="5"/>
      <c r="BE1906" s="5"/>
      <c r="BF1906" s="5"/>
      <c r="BG1906" s="5"/>
      <c r="BH1906" s="5"/>
      <c r="BI1906" s="5"/>
      <c r="BJ1906" s="5"/>
      <c r="BK1906" s="5"/>
      <c r="BL1906" s="5"/>
      <c r="BM1906" s="5"/>
    </row>
    <row r="1907" spans="55:65" ht="12.75">
      <c r="BC1907" s="5"/>
      <c r="BD1907" s="5"/>
      <c r="BE1907" s="5"/>
      <c r="BF1907" s="5"/>
      <c r="BG1907" s="5"/>
      <c r="BH1907" s="5"/>
      <c r="BI1907" s="5"/>
      <c r="BJ1907" s="5"/>
      <c r="BK1907" s="5"/>
      <c r="BL1907" s="5"/>
      <c r="BM1907" s="5"/>
    </row>
    <row r="1908" spans="55:65" ht="12.75">
      <c r="BC1908" s="5"/>
      <c r="BD1908" s="5"/>
      <c r="BE1908" s="5"/>
      <c r="BF1908" s="5"/>
      <c r="BG1908" s="5"/>
      <c r="BH1908" s="5"/>
      <c r="BI1908" s="5"/>
      <c r="BJ1908" s="5"/>
      <c r="BK1908" s="5"/>
      <c r="BL1908" s="5"/>
      <c r="BM1908" s="5"/>
    </row>
    <row r="1909" spans="55:65" ht="12.75">
      <c r="BC1909" s="5"/>
      <c r="BD1909" s="5"/>
      <c r="BE1909" s="5"/>
      <c r="BF1909" s="5"/>
      <c r="BG1909" s="5"/>
      <c r="BH1909" s="5"/>
      <c r="BI1909" s="5"/>
      <c r="BJ1909" s="5"/>
      <c r="BK1909" s="5"/>
      <c r="BL1909" s="5"/>
      <c r="BM1909" s="5"/>
    </row>
    <row r="1910" spans="55:65" ht="12.75">
      <c r="BC1910" s="5"/>
      <c r="BD1910" s="5"/>
      <c r="BE1910" s="5"/>
      <c r="BF1910" s="5"/>
      <c r="BG1910" s="5"/>
      <c r="BH1910" s="5"/>
      <c r="BI1910" s="5"/>
      <c r="BJ1910" s="5"/>
      <c r="BK1910" s="5"/>
      <c r="BL1910" s="5"/>
      <c r="BM1910" s="5"/>
    </row>
    <row r="1911" spans="55:65" ht="12.75">
      <c r="BC1911" s="5"/>
      <c r="BD1911" s="5"/>
      <c r="BE1911" s="5"/>
      <c r="BF1911" s="5"/>
      <c r="BG1911" s="5"/>
      <c r="BH1911" s="5"/>
      <c r="BI1911" s="5"/>
      <c r="BJ1911" s="5"/>
      <c r="BK1911" s="5"/>
      <c r="BL1911" s="5"/>
      <c r="BM1911" s="5"/>
    </row>
    <row r="1912" spans="55:65" ht="12.75">
      <c r="BC1912" s="5"/>
      <c r="BD1912" s="5"/>
      <c r="BE1912" s="5"/>
      <c r="BF1912" s="5"/>
      <c r="BG1912" s="5"/>
      <c r="BH1912" s="5"/>
      <c r="BI1912" s="5"/>
      <c r="BJ1912" s="5"/>
      <c r="BK1912" s="5"/>
      <c r="BL1912" s="5"/>
      <c r="BM1912" s="5"/>
    </row>
    <row r="1913" spans="55:65" ht="12.75">
      <c r="BC1913" s="5"/>
      <c r="BD1913" s="5"/>
      <c r="BE1913" s="5"/>
      <c r="BF1913" s="5"/>
      <c r="BG1913" s="5"/>
      <c r="BH1913" s="5"/>
      <c r="BI1913" s="5"/>
      <c r="BJ1913" s="5"/>
      <c r="BK1913" s="5"/>
      <c r="BL1913" s="5"/>
      <c r="BM1913" s="5"/>
    </row>
    <row r="1914" spans="55:65" ht="12.75">
      <c r="BC1914" s="5"/>
      <c r="BD1914" s="5"/>
      <c r="BE1914" s="5"/>
      <c r="BF1914" s="5"/>
      <c r="BG1914" s="5"/>
      <c r="BH1914" s="5"/>
      <c r="BI1914" s="5"/>
      <c r="BJ1914" s="5"/>
      <c r="BK1914" s="5"/>
      <c r="BL1914" s="5"/>
      <c r="BM1914" s="5"/>
    </row>
    <row r="1915" spans="55:65" ht="12.75">
      <c r="BC1915" s="5"/>
      <c r="BD1915" s="5"/>
      <c r="BE1915" s="5"/>
      <c r="BF1915" s="5"/>
      <c r="BG1915" s="5"/>
      <c r="BH1915" s="5"/>
      <c r="BI1915" s="5"/>
      <c r="BJ1915" s="5"/>
      <c r="BK1915" s="5"/>
      <c r="BL1915" s="5"/>
      <c r="BM1915" s="5"/>
    </row>
    <row r="1916" spans="55:65" ht="12.75">
      <c r="BC1916" s="5"/>
      <c r="BD1916" s="5"/>
      <c r="BE1916" s="5"/>
      <c r="BF1916" s="5"/>
      <c r="BG1916" s="5"/>
      <c r="BH1916" s="5"/>
      <c r="BI1916" s="5"/>
      <c r="BJ1916" s="5"/>
      <c r="BK1916" s="5"/>
      <c r="BL1916" s="5"/>
      <c r="BM1916" s="5"/>
    </row>
    <row r="1917" spans="55:65" ht="12.75">
      <c r="BC1917" s="5"/>
      <c r="BD1917" s="5"/>
      <c r="BE1917" s="5"/>
      <c r="BF1917" s="5"/>
      <c r="BG1917" s="5"/>
      <c r="BH1917" s="5"/>
      <c r="BI1917" s="5"/>
      <c r="BJ1917" s="5"/>
      <c r="BK1917" s="5"/>
      <c r="BL1917" s="5"/>
      <c r="BM1917" s="5"/>
    </row>
    <row r="1918" spans="55:65" ht="12.75">
      <c r="BC1918" s="5"/>
      <c r="BD1918" s="5"/>
      <c r="BE1918" s="5"/>
      <c r="BF1918" s="5"/>
      <c r="BG1918" s="5"/>
      <c r="BH1918" s="5"/>
      <c r="BI1918" s="5"/>
      <c r="BJ1918" s="5"/>
      <c r="BK1918" s="5"/>
      <c r="BL1918" s="5"/>
      <c r="BM1918" s="5"/>
    </row>
    <row r="1919" spans="55:65" ht="12.75">
      <c r="BC1919" s="5"/>
      <c r="BD1919" s="5"/>
      <c r="BE1919" s="5"/>
      <c r="BF1919" s="5"/>
      <c r="BG1919" s="5"/>
      <c r="BH1919" s="5"/>
      <c r="BI1919" s="5"/>
      <c r="BJ1919" s="5"/>
      <c r="BK1919" s="5"/>
      <c r="BL1919" s="5"/>
      <c r="BM1919" s="5"/>
    </row>
    <row r="1920" spans="55:65" ht="12.75">
      <c r="BC1920" s="5"/>
      <c r="BD1920" s="5"/>
      <c r="BE1920" s="5"/>
      <c r="BF1920" s="5"/>
      <c r="BG1920" s="5"/>
      <c r="BH1920" s="5"/>
      <c r="BI1920" s="5"/>
      <c r="BJ1920" s="5"/>
      <c r="BK1920" s="5"/>
      <c r="BL1920" s="5"/>
      <c r="BM1920" s="5"/>
    </row>
    <row r="1921" spans="55:65" ht="12.75">
      <c r="BC1921" s="5"/>
      <c r="BD1921" s="5"/>
      <c r="BE1921" s="5"/>
      <c r="BF1921" s="5"/>
      <c r="BG1921" s="5"/>
      <c r="BH1921" s="5"/>
      <c r="BI1921" s="5"/>
      <c r="BJ1921" s="5"/>
      <c r="BK1921" s="5"/>
      <c r="BL1921" s="5"/>
      <c r="BM1921" s="5"/>
    </row>
    <row r="1922" spans="55:65" ht="12.75">
      <c r="BC1922" s="5"/>
      <c r="BD1922" s="5"/>
      <c r="BE1922" s="5"/>
      <c r="BF1922" s="5"/>
      <c r="BG1922" s="5"/>
      <c r="BH1922" s="5"/>
      <c r="BI1922" s="5"/>
      <c r="BJ1922" s="5"/>
      <c r="BK1922" s="5"/>
      <c r="BL1922" s="5"/>
      <c r="BM1922" s="5"/>
    </row>
    <row r="1923" spans="55:65" ht="12.75">
      <c r="BC1923" s="5"/>
      <c r="BD1923" s="5"/>
      <c r="BE1923" s="5"/>
      <c r="BF1923" s="5"/>
      <c r="BG1923" s="5"/>
      <c r="BH1923" s="5"/>
      <c r="BI1923" s="5"/>
      <c r="BJ1923" s="5"/>
      <c r="BK1923" s="5"/>
      <c r="BL1923" s="5"/>
      <c r="BM1923" s="5"/>
    </row>
    <row r="1924" spans="55:65" ht="12.75">
      <c r="BC1924" s="5"/>
      <c r="BD1924" s="5"/>
      <c r="BE1924" s="5"/>
      <c r="BF1924" s="5"/>
      <c r="BG1924" s="5"/>
      <c r="BH1924" s="5"/>
      <c r="BI1924" s="5"/>
      <c r="BJ1924" s="5"/>
      <c r="BK1924" s="5"/>
      <c r="BL1924" s="5"/>
      <c r="BM1924" s="5"/>
    </row>
    <row r="1925" spans="55:65" ht="12.75">
      <c r="BC1925" s="5"/>
      <c r="BD1925" s="5"/>
      <c r="BE1925" s="5"/>
      <c r="BF1925" s="5"/>
      <c r="BG1925" s="5"/>
      <c r="BH1925" s="5"/>
      <c r="BI1925" s="5"/>
      <c r="BJ1925" s="5"/>
      <c r="BK1925" s="5"/>
      <c r="BL1925" s="5"/>
      <c r="BM1925" s="5"/>
    </row>
    <row r="1926" spans="55:65" ht="12.75">
      <c r="BC1926" s="5"/>
      <c r="BD1926" s="5"/>
      <c r="BE1926" s="5"/>
      <c r="BF1926" s="5"/>
      <c r="BG1926" s="5"/>
      <c r="BH1926" s="5"/>
      <c r="BI1926" s="5"/>
      <c r="BJ1926" s="5"/>
      <c r="BK1926" s="5"/>
      <c r="BL1926" s="5"/>
      <c r="BM1926" s="5"/>
    </row>
    <row r="1927" spans="55:65" ht="12.75">
      <c r="BC1927" s="5"/>
      <c r="BD1927" s="5"/>
      <c r="BE1927" s="5"/>
      <c r="BF1927" s="5"/>
      <c r="BG1927" s="5"/>
      <c r="BH1927" s="5"/>
      <c r="BI1927" s="5"/>
      <c r="BJ1927" s="5"/>
      <c r="BK1927" s="5"/>
      <c r="BL1927" s="5"/>
      <c r="BM1927" s="5"/>
    </row>
    <row r="1928" spans="55:65" ht="12.75">
      <c r="BC1928" s="5"/>
      <c r="BD1928" s="5"/>
      <c r="BE1928" s="5"/>
      <c r="BF1928" s="5"/>
      <c r="BG1928" s="5"/>
      <c r="BH1928" s="5"/>
      <c r="BI1928" s="5"/>
      <c r="BJ1928" s="5"/>
      <c r="BK1928" s="5"/>
      <c r="BL1928" s="5"/>
      <c r="BM1928" s="5"/>
    </row>
    <row r="1929" spans="55:65" ht="12.75">
      <c r="BC1929" s="5"/>
      <c r="BD1929" s="5"/>
      <c r="BE1929" s="5"/>
      <c r="BF1929" s="5"/>
      <c r="BG1929" s="5"/>
      <c r="BH1929" s="5"/>
      <c r="BI1929" s="5"/>
      <c r="BJ1929" s="5"/>
      <c r="BK1929" s="5"/>
      <c r="BL1929" s="5"/>
      <c r="BM1929" s="5"/>
    </row>
    <row r="1930" spans="55:65" ht="12.75">
      <c r="BC1930" s="5"/>
      <c r="BD1930" s="5"/>
      <c r="BE1930" s="5"/>
      <c r="BF1930" s="5"/>
      <c r="BG1930" s="5"/>
      <c r="BH1930" s="5"/>
      <c r="BI1930" s="5"/>
      <c r="BJ1930" s="5"/>
      <c r="BK1930" s="5"/>
      <c r="BL1930" s="5"/>
      <c r="BM1930" s="5"/>
    </row>
    <row r="1931" spans="55:65" ht="12.75">
      <c r="BC1931" s="5"/>
      <c r="BD1931" s="5"/>
      <c r="BE1931" s="5"/>
      <c r="BF1931" s="5"/>
      <c r="BG1931" s="5"/>
      <c r="BH1931" s="5"/>
      <c r="BI1931" s="5"/>
      <c r="BJ1931" s="5"/>
      <c r="BK1931" s="5"/>
      <c r="BL1931" s="5"/>
      <c r="BM1931" s="5"/>
    </row>
    <row r="1932" spans="55:65" ht="12.75">
      <c r="BC1932" s="5"/>
      <c r="BD1932" s="5"/>
      <c r="BE1932" s="5"/>
      <c r="BF1932" s="5"/>
      <c r="BG1932" s="5"/>
      <c r="BH1932" s="5"/>
      <c r="BI1932" s="5"/>
      <c r="BJ1932" s="5"/>
      <c r="BK1932" s="5"/>
      <c r="BL1932" s="5"/>
      <c r="BM1932" s="5"/>
    </row>
    <row r="1933" spans="55:65" ht="12.75">
      <c r="BC1933" s="5"/>
      <c r="BD1933" s="5"/>
      <c r="BE1933" s="5"/>
      <c r="BF1933" s="5"/>
      <c r="BG1933" s="5"/>
      <c r="BH1933" s="5"/>
      <c r="BI1933" s="5"/>
      <c r="BJ1933" s="5"/>
      <c r="BK1933" s="5"/>
      <c r="BL1933" s="5"/>
      <c r="BM1933" s="5"/>
    </row>
    <row r="1934" spans="55:65" ht="12.75">
      <c r="BC1934" s="5"/>
      <c r="BD1934" s="5"/>
      <c r="BE1934" s="5"/>
      <c r="BF1934" s="5"/>
      <c r="BG1934" s="5"/>
      <c r="BH1934" s="5"/>
      <c r="BI1934" s="5"/>
      <c r="BJ1934" s="5"/>
      <c r="BK1934" s="5"/>
      <c r="BL1934" s="5"/>
      <c r="BM1934" s="5"/>
    </row>
    <row r="1935" spans="55:65" ht="12.75">
      <c r="BC1935" s="5"/>
      <c r="BD1935" s="5"/>
      <c r="BE1935" s="5"/>
      <c r="BF1935" s="5"/>
      <c r="BG1935" s="5"/>
      <c r="BH1935" s="5"/>
      <c r="BI1935" s="5"/>
      <c r="BJ1935" s="5"/>
      <c r="BK1935" s="5"/>
      <c r="BL1935" s="5"/>
      <c r="BM1935" s="5"/>
    </row>
    <row r="1936" spans="55:65" ht="12.75">
      <c r="BC1936" s="5"/>
      <c r="BD1936" s="5"/>
      <c r="BE1936" s="5"/>
      <c r="BF1936" s="5"/>
      <c r="BG1936" s="5"/>
      <c r="BH1936" s="5"/>
      <c r="BI1936" s="5"/>
      <c r="BJ1936" s="5"/>
      <c r="BK1936" s="5"/>
      <c r="BL1936" s="5"/>
      <c r="BM1936" s="5"/>
    </row>
    <row r="1937" spans="55:65" ht="12.75">
      <c r="BC1937" s="5"/>
      <c r="BD1937" s="5"/>
      <c r="BE1937" s="5"/>
      <c r="BF1937" s="5"/>
      <c r="BG1937" s="5"/>
      <c r="BH1937" s="5"/>
      <c r="BI1937" s="5"/>
      <c r="BJ1937" s="5"/>
      <c r="BK1937" s="5"/>
      <c r="BL1937" s="5"/>
      <c r="BM1937" s="5"/>
    </row>
    <row r="1938" spans="55:65" ht="12.75">
      <c r="BC1938" s="5"/>
      <c r="BD1938" s="5"/>
      <c r="BE1938" s="5"/>
      <c r="BF1938" s="5"/>
      <c r="BG1938" s="5"/>
      <c r="BH1938" s="5"/>
      <c r="BI1938" s="5"/>
      <c r="BJ1938" s="5"/>
      <c r="BK1938" s="5"/>
      <c r="BL1938" s="5"/>
      <c r="BM1938" s="5"/>
    </row>
    <row r="1939" spans="55:65" ht="12.75">
      <c r="BC1939" s="5"/>
      <c r="BD1939" s="5"/>
      <c r="BE1939" s="5"/>
      <c r="BF1939" s="5"/>
      <c r="BG1939" s="5"/>
      <c r="BH1939" s="5"/>
      <c r="BI1939" s="5"/>
      <c r="BJ1939" s="5"/>
      <c r="BK1939" s="5"/>
      <c r="BL1939" s="5"/>
      <c r="BM1939" s="5"/>
    </row>
    <row r="1940" spans="55:65" ht="12.75">
      <c r="BC1940" s="5"/>
      <c r="BD1940" s="5"/>
      <c r="BE1940" s="5"/>
      <c r="BF1940" s="5"/>
      <c r="BG1940" s="5"/>
      <c r="BH1940" s="5"/>
      <c r="BI1940" s="5"/>
      <c r="BJ1940" s="5"/>
      <c r="BK1940" s="5"/>
      <c r="BL1940" s="5"/>
      <c r="BM1940" s="5"/>
    </row>
    <row r="1941" spans="55:65" ht="12.75">
      <c r="BC1941" s="5"/>
      <c r="BD1941" s="5"/>
      <c r="BE1941" s="5"/>
      <c r="BF1941" s="5"/>
      <c r="BG1941" s="5"/>
      <c r="BH1941" s="5"/>
      <c r="BI1941" s="5"/>
      <c r="BJ1941" s="5"/>
      <c r="BK1941" s="5"/>
      <c r="BL1941" s="5"/>
      <c r="BM1941" s="5"/>
    </row>
    <row r="1942" spans="55:65" ht="12.75">
      <c r="BC1942" s="5"/>
      <c r="BD1942" s="5"/>
      <c r="BE1942" s="5"/>
      <c r="BF1942" s="5"/>
      <c r="BG1942" s="5"/>
      <c r="BH1942" s="5"/>
      <c r="BI1942" s="5"/>
      <c r="BJ1942" s="5"/>
      <c r="BK1942" s="5"/>
      <c r="BL1942" s="5"/>
      <c r="BM1942" s="5"/>
    </row>
    <row r="1943" spans="55:65" ht="12.75">
      <c r="BC1943" s="5"/>
      <c r="BD1943" s="5"/>
      <c r="BE1943" s="5"/>
      <c r="BF1943" s="5"/>
      <c r="BG1943" s="5"/>
      <c r="BH1943" s="5"/>
      <c r="BI1943" s="5"/>
      <c r="BJ1943" s="5"/>
      <c r="BK1943" s="5"/>
      <c r="BL1943" s="5"/>
      <c r="BM1943" s="5"/>
    </row>
    <row r="1944" spans="55:65" ht="12.75">
      <c r="BC1944" s="5"/>
      <c r="BD1944" s="5"/>
      <c r="BE1944" s="5"/>
      <c r="BF1944" s="5"/>
      <c r="BG1944" s="5"/>
      <c r="BH1944" s="5"/>
      <c r="BI1944" s="5"/>
      <c r="BJ1944" s="5"/>
      <c r="BK1944" s="5"/>
      <c r="BL1944" s="5"/>
      <c r="BM1944" s="5"/>
    </row>
    <row r="1945" spans="55:65" ht="12.75">
      <c r="BC1945" s="5"/>
      <c r="BD1945" s="5"/>
      <c r="BE1945" s="5"/>
      <c r="BF1945" s="5"/>
      <c r="BG1945" s="5"/>
      <c r="BH1945" s="5"/>
      <c r="BI1945" s="5"/>
      <c r="BJ1945" s="5"/>
      <c r="BK1945" s="5"/>
      <c r="BL1945" s="5"/>
      <c r="BM1945" s="5"/>
    </row>
    <row r="1946" spans="55:65" ht="12.75">
      <c r="BC1946" s="5"/>
      <c r="BD1946" s="5"/>
      <c r="BE1946" s="5"/>
      <c r="BF1946" s="5"/>
      <c r="BG1946" s="5"/>
      <c r="BH1946" s="5"/>
      <c r="BI1946" s="5"/>
      <c r="BJ1946" s="5"/>
      <c r="BK1946" s="5"/>
      <c r="BL1946" s="5"/>
      <c r="BM1946" s="5"/>
    </row>
    <row r="1947" spans="55:65" ht="12.75">
      <c r="BC1947" s="5"/>
      <c r="BD1947" s="5"/>
      <c r="BE1947" s="5"/>
      <c r="BF1947" s="5"/>
      <c r="BG1947" s="5"/>
      <c r="BH1947" s="5"/>
      <c r="BI1947" s="5"/>
      <c r="BJ1947" s="5"/>
      <c r="BK1947" s="5"/>
      <c r="BL1947" s="5"/>
      <c r="BM1947" s="5"/>
    </row>
    <row r="1948" spans="55:65" ht="12.75">
      <c r="BC1948" s="5"/>
      <c r="BD1948" s="5"/>
      <c r="BE1948" s="5"/>
      <c r="BF1948" s="5"/>
      <c r="BG1948" s="5"/>
      <c r="BH1948" s="5"/>
      <c r="BI1948" s="5"/>
      <c r="BJ1948" s="5"/>
      <c r="BK1948" s="5"/>
      <c r="BL1948" s="5"/>
      <c r="BM1948" s="5"/>
    </row>
    <row r="1949" spans="55:65" ht="12.75">
      <c r="BC1949" s="5"/>
      <c r="BD1949" s="5"/>
      <c r="BE1949" s="5"/>
      <c r="BF1949" s="5"/>
      <c r="BG1949" s="5"/>
      <c r="BH1949" s="5"/>
      <c r="BI1949" s="5"/>
      <c r="BJ1949" s="5"/>
      <c r="BK1949" s="5"/>
      <c r="BL1949" s="5"/>
      <c r="BM1949" s="5"/>
    </row>
    <row r="1950" spans="55:65" ht="12.75">
      <c r="BC1950" s="5"/>
      <c r="BD1950" s="5"/>
      <c r="BE1950" s="5"/>
      <c r="BF1950" s="5"/>
      <c r="BG1950" s="5"/>
      <c r="BH1950" s="5"/>
      <c r="BI1950" s="5"/>
      <c r="BJ1950" s="5"/>
      <c r="BK1950" s="5"/>
      <c r="BL1950" s="5"/>
      <c r="BM1950" s="5"/>
    </row>
    <row r="1951" spans="55:65" ht="12.75">
      <c r="BC1951" s="5"/>
      <c r="BD1951" s="5"/>
      <c r="BE1951" s="5"/>
      <c r="BF1951" s="5"/>
      <c r="BG1951" s="5"/>
      <c r="BH1951" s="5"/>
      <c r="BI1951" s="5"/>
      <c r="BJ1951" s="5"/>
      <c r="BK1951" s="5"/>
      <c r="BL1951" s="5"/>
      <c r="BM1951" s="5"/>
    </row>
    <row r="1952" spans="55:65" ht="12.75">
      <c r="BC1952" s="5"/>
      <c r="BD1952" s="5"/>
      <c r="BE1952" s="5"/>
      <c r="BF1952" s="5"/>
      <c r="BG1952" s="5"/>
      <c r="BH1952" s="5"/>
      <c r="BI1952" s="5"/>
      <c r="BJ1952" s="5"/>
      <c r="BK1952" s="5"/>
      <c r="BL1952" s="5"/>
      <c r="BM1952" s="5"/>
    </row>
    <row r="1953" spans="55:65" ht="12.75">
      <c r="BC1953" s="5"/>
      <c r="BD1953" s="5"/>
      <c r="BE1953" s="5"/>
      <c r="BF1953" s="5"/>
      <c r="BG1953" s="5"/>
      <c r="BH1953" s="5"/>
      <c r="BI1953" s="5"/>
      <c r="BJ1953" s="5"/>
      <c r="BK1953" s="5"/>
      <c r="BL1953" s="5"/>
      <c r="BM1953" s="5"/>
    </row>
    <row r="1954" spans="55:65" ht="12.75">
      <c r="BC1954" s="5"/>
      <c r="BD1954" s="5"/>
      <c r="BE1954" s="5"/>
      <c r="BF1954" s="5"/>
      <c r="BG1954" s="5"/>
      <c r="BH1954" s="5"/>
      <c r="BI1954" s="5"/>
      <c r="BJ1954" s="5"/>
      <c r="BK1954" s="5"/>
      <c r="BL1954" s="5"/>
      <c r="BM1954" s="5"/>
    </row>
    <row r="1955" spans="55:65" ht="12.75">
      <c r="BC1955" s="5"/>
      <c r="BD1955" s="5"/>
      <c r="BE1955" s="5"/>
      <c r="BF1955" s="5"/>
      <c r="BG1955" s="5"/>
      <c r="BH1955" s="5"/>
      <c r="BI1955" s="5"/>
      <c r="BJ1955" s="5"/>
      <c r="BK1955" s="5"/>
      <c r="BL1955" s="5"/>
      <c r="BM1955" s="5"/>
    </row>
    <row r="1956" spans="55:65" ht="12.75">
      <c r="BC1956" s="5"/>
      <c r="BD1956" s="5"/>
      <c r="BE1956" s="5"/>
      <c r="BF1956" s="5"/>
      <c r="BG1956" s="5"/>
      <c r="BH1956" s="5"/>
      <c r="BI1956" s="5"/>
      <c r="BJ1956" s="5"/>
      <c r="BK1956" s="5"/>
      <c r="BL1956" s="5"/>
      <c r="BM1956" s="5"/>
    </row>
    <row r="1957" spans="55:65" ht="12.75">
      <c r="BC1957" s="5"/>
      <c r="BD1957" s="5"/>
      <c r="BE1957" s="5"/>
      <c r="BF1957" s="5"/>
      <c r="BG1957" s="5"/>
      <c r="BH1957" s="5"/>
      <c r="BI1957" s="5"/>
      <c r="BJ1957" s="5"/>
      <c r="BK1957" s="5"/>
      <c r="BL1957" s="5"/>
      <c r="BM1957" s="5"/>
    </row>
    <row r="1958" spans="55:65" ht="12.75">
      <c r="BC1958" s="5"/>
      <c r="BD1958" s="5"/>
      <c r="BE1958" s="5"/>
      <c r="BF1958" s="5"/>
      <c r="BG1958" s="5"/>
      <c r="BH1958" s="5"/>
      <c r="BI1958" s="5"/>
      <c r="BJ1958" s="5"/>
      <c r="BK1958" s="5"/>
      <c r="BL1958" s="5"/>
      <c r="BM1958" s="5"/>
    </row>
    <row r="1959" spans="55:65" ht="12.75">
      <c r="BC1959" s="5"/>
      <c r="BD1959" s="5"/>
      <c r="BE1959" s="5"/>
      <c r="BF1959" s="5"/>
      <c r="BG1959" s="5"/>
      <c r="BH1959" s="5"/>
      <c r="BI1959" s="5"/>
      <c r="BJ1959" s="5"/>
      <c r="BK1959" s="5"/>
      <c r="BL1959" s="5"/>
      <c r="BM1959" s="5"/>
    </row>
    <row r="1960" spans="55:65" ht="12.75">
      <c r="BC1960" s="5"/>
      <c r="BD1960" s="5"/>
      <c r="BE1960" s="5"/>
      <c r="BF1960" s="5"/>
      <c r="BG1960" s="5"/>
      <c r="BH1960" s="5"/>
      <c r="BI1960" s="5"/>
      <c r="BJ1960" s="5"/>
      <c r="BK1960" s="5"/>
      <c r="BL1960" s="5"/>
      <c r="BM1960" s="5"/>
    </row>
    <row r="1961" spans="55:65" ht="12.75">
      <c r="BC1961" s="5"/>
      <c r="BD1961" s="5"/>
      <c r="BE1961" s="5"/>
      <c r="BF1961" s="5"/>
      <c r="BG1961" s="5"/>
      <c r="BH1961" s="5"/>
      <c r="BI1961" s="5"/>
      <c r="BJ1961" s="5"/>
      <c r="BK1961" s="5"/>
      <c r="BL1961" s="5"/>
      <c r="BM1961" s="5"/>
    </row>
    <row r="1962" spans="55:65" ht="12.75">
      <c r="BC1962" s="5"/>
      <c r="BD1962" s="5"/>
      <c r="BE1962" s="5"/>
      <c r="BF1962" s="5"/>
      <c r="BG1962" s="5"/>
      <c r="BH1962" s="5"/>
      <c r="BI1962" s="5"/>
      <c r="BJ1962" s="5"/>
      <c r="BK1962" s="5"/>
      <c r="BL1962" s="5"/>
      <c r="BM1962" s="5"/>
    </row>
    <row r="1963" spans="55:65" ht="12.75">
      <c r="BC1963" s="5"/>
      <c r="BD1963" s="5"/>
      <c r="BE1963" s="5"/>
      <c r="BF1963" s="5"/>
      <c r="BG1963" s="5"/>
      <c r="BH1963" s="5"/>
      <c r="BI1963" s="5"/>
      <c r="BJ1963" s="5"/>
      <c r="BK1963" s="5"/>
      <c r="BL1963" s="5"/>
      <c r="BM1963" s="5"/>
    </row>
    <row r="1964" spans="55:65" ht="12.75">
      <c r="BC1964" s="5"/>
      <c r="BD1964" s="5"/>
      <c r="BE1964" s="5"/>
      <c r="BF1964" s="5"/>
      <c r="BG1964" s="5"/>
      <c r="BH1964" s="5"/>
      <c r="BI1964" s="5"/>
      <c r="BJ1964" s="5"/>
      <c r="BK1964" s="5"/>
      <c r="BL1964" s="5"/>
      <c r="BM1964" s="5"/>
    </row>
    <row r="1965" spans="55:65" ht="12.75">
      <c r="BC1965" s="5"/>
      <c r="BD1965" s="5"/>
      <c r="BE1965" s="5"/>
      <c r="BF1965" s="5"/>
      <c r="BG1965" s="5"/>
      <c r="BH1965" s="5"/>
      <c r="BI1965" s="5"/>
      <c r="BJ1965" s="5"/>
      <c r="BK1965" s="5"/>
      <c r="BL1965" s="5"/>
      <c r="BM1965" s="5"/>
    </row>
    <row r="1966" spans="55:65" ht="12.75">
      <c r="BC1966" s="5"/>
      <c r="BD1966" s="5"/>
      <c r="BE1966" s="5"/>
      <c r="BF1966" s="5"/>
      <c r="BG1966" s="5"/>
      <c r="BH1966" s="5"/>
      <c r="BI1966" s="5"/>
      <c r="BJ1966" s="5"/>
      <c r="BK1966" s="5"/>
      <c r="BL1966" s="5"/>
      <c r="BM1966" s="5"/>
    </row>
    <row r="1967" spans="55:65" ht="12.75">
      <c r="BC1967" s="5"/>
      <c r="BD1967" s="5"/>
      <c r="BE1967" s="5"/>
      <c r="BF1967" s="5"/>
      <c r="BG1967" s="5"/>
      <c r="BH1967" s="5"/>
      <c r="BI1967" s="5"/>
      <c r="BJ1967" s="5"/>
      <c r="BK1967" s="5"/>
      <c r="BL1967" s="5"/>
      <c r="BM1967" s="5"/>
    </row>
    <row r="1968" spans="55:65" ht="12.75">
      <c r="BC1968" s="5"/>
      <c r="BD1968" s="5"/>
      <c r="BE1968" s="5"/>
      <c r="BF1968" s="5"/>
      <c r="BG1968" s="5"/>
      <c r="BH1968" s="5"/>
      <c r="BI1968" s="5"/>
      <c r="BJ1968" s="5"/>
      <c r="BK1968" s="5"/>
      <c r="BL1968" s="5"/>
      <c r="BM1968" s="5"/>
    </row>
    <row r="1969" spans="55:65" ht="12.75">
      <c r="BC1969" s="5"/>
      <c r="BD1969" s="5"/>
      <c r="BE1969" s="5"/>
      <c r="BF1969" s="5"/>
      <c r="BG1969" s="5"/>
      <c r="BH1969" s="5"/>
      <c r="BI1969" s="5"/>
      <c r="BJ1969" s="5"/>
      <c r="BK1969" s="5"/>
      <c r="BL1969" s="5"/>
      <c r="BM1969" s="5"/>
    </row>
    <row r="1970" spans="55:65" ht="12.75">
      <c r="BC1970" s="5"/>
      <c r="BD1970" s="5"/>
      <c r="BE1970" s="5"/>
      <c r="BF1970" s="5"/>
      <c r="BG1970" s="5"/>
      <c r="BH1970" s="5"/>
      <c r="BI1970" s="5"/>
      <c r="BJ1970" s="5"/>
      <c r="BK1970" s="5"/>
      <c r="BL1970" s="5"/>
      <c r="BM1970" s="5"/>
    </row>
    <row r="1971" spans="55:65" ht="12.75">
      <c r="BC1971" s="5"/>
      <c r="BD1971" s="5"/>
      <c r="BE1971" s="5"/>
      <c r="BF1971" s="5"/>
      <c r="BG1971" s="5"/>
      <c r="BH1971" s="5"/>
      <c r="BI1971" s="5"/>
      <c r="BJ1971" s="5"/>
      <c r="BK1971" s="5"/>
      <c r="BL1971" s="5"/>
      <c r="BM1971" s="5"/>
    </row>
    <row r="1972" spans="55:65" ht="12.75">
      <c r="BC1972" s="5"/>
      <c r="BD1972" s="5"/>
      <c r="BE1972" s="5"/>
      <c r="BF1972" s="5"/>
      <c r="BG1972" s="5"/>
      <c r="BH1972" s="5"/>
      <c r="BI1972" s="5"/>
      <c r="BJ1972" s="5"/>
      <c r="BK1972" s="5"/>
      <c r="BL1972" s="5"/>
      <c r="BM1972" s="5"/>
    </row>
    <row r="1973" spans="55:65" ht="12.75">
      <c r="BC1973" s="5"/>
      <c r="BD1973" s="5"/>
      <c r="BE1973" s="5"/>
      <c r="BF1973" s="5"/>
      <c r="BG1973" s="5"/>
      <c r="BH1973" s="5"/>
      <c r="BI1973" s="5"/>
      <c r="BJ1973" s="5"/>
      <c r="BK1973" s="5"/>
      <c r="BL1973" s="5"/>
      <c r="BM1973" s="5"/>
    </row>
    <row r="1974" spans="55:65" ht="12.75">
      <c r="BC1974" s="5"/>
      <c r="BD1974" s="5"/>
      <c r="BE1974" s="5"/>
      <c r="BF1974" s="5"/>
      <c r="BG1974" s="5"/>
      <c r="BH1974" s="5"/>
      <c r="BI1974" s="5"/>
      <c r="BJ1974" s="5"/>
      <c r="BK1974" s="5"/>
      <c r="BL1974" s="5"/>
      <c r="BM1974" s="5"/>
    </row>
    <row r="1975" spans="55:65" ht="12.75">
      <c r="BC1975" s="5"/>
      <c r="BD1975" s="5"/>
      <c r="BE1975" s="5"/>
      <c r="BF1975" s="5"/>
      <c r="BG1975" s="5"/>
      <c r="BH1975" s="5"/>
      <c r="BI1975" s="5"/>
      <c r="BJ1975" s="5"/>
      <c r="BK1975" s="5"/>
      <c r="BL1975" s="5"/>
      <c r="BM1975" s="5"/>
    </row>
    <row r="1976" spans="55:65" ht="12.75">
      <c r="BC1976" s="5"/>
      <c r="BD1976" s="5"/>
      <c r="BE1976" s="5"/>
      <c r="BF1976" s="5"/>
      <c r="BG1976" s="5"/>
      <c r="BH1976" s="5"/>
      <c r="BI1976" s="5"/>
      <c r="BJ1976" s="5"/>
      <c r="BK1976" s="5"/>
      <c r="BL1976" s="5"/>
      <c r="BM1976" s="5"/>
    </row>
    <row r="1977" spans="55:65" ht="12.75">
      <c r="BC1977" s="5"/>
      <c r="BD1977" s="5"/>
      <c r="BE1977" s="5"/>
      <c r="BF1977" s="5"/>
      <c r="BG1977" s="5"/>
      <c r="BH1977" s="5"/>
      <c r="BI1977" s="5"/>
      <c r="BJ1977" s="5"/>
      <c r="BK1977" s="5"/>
      <c r="BL1977" s="5"/>
      <c r="BM1977" s="5"/>
    </row>
    <row r="1978" spans="55:65" ht="12.75">
      <c r="BC1978" s="5"/>
      <c r="BD1978" s="5"/>
      <c r="BE1978" s="5"/>
      <c r="BF1978" s="5"/>
      <c r="BG1978" s="5"/>
      <c r="BH1978" s="5"/>
      <c r="BI1978" s="5"/>
      <c r="BJ1978" s="5"/>
      <c r="BK1978" s="5"/>
      <c r="BL1978" s="5"/>
      <c r="BM1978" s="5"/>
    </row>
    <row r="1979" spans="55:65" ht="12.75">
      <c r="BC1979" s="5"/>
      <c r="BD1979" s="5"/>
      <c r="BE1979" s="5"/>
      <c r="BF1979" s="5"/>
      <c r="BG1979" s="5"/>
      <c r="BH1979" s="5"/>
      <c r="BI1979" s="5"/>
      <c r="BJ1979" s="5"/>
      <c r="BK1979" s="5"/>
      <c r="BL1979" s="5"/>
      <c r="BM1979" s="5"/>
    </row>
    <row r="1980" spans="55:65" ht="12.75">
      <c r="BC1980" s="5"/>
      <c r="BD1980" s="5"/>
      <c r="BE1980" s="5"/>
      <c r="BF1980" s="5"/>
      <c r="BG1980" s="5"/>
      <c r="BH1980" s="5"/>
      <c r="BI1980" s="5"/>
      <c r="BJ1980" s="5"/>
      <c r="BK1980" s="5"/>
      <c r="BL1980" s="5"/>
      <c r="BM1980" s="5"/>
    </row>
    <row r="1981" spans="55:65" ht="12.75">
      <c r="BC1981" s="5"/>
      <c r="BD1981" s="5"/>
      <c r="BE1981" s="5"/>
      <c r="BF1981" s="5"/>
      <c r="BG1981" s="5"/>
      <c r="BH1981" s="5"/>
      <c r="BI1981" s="5"/>
      <c r="BJ1981" s="5"/>
      <c r="BK1981" s="5"/>
      <c r="BL1981" s="5"/>
      <c r="BM1981" s="5"/>
    </row>
    <row r="1982" spans="55:65" ht="12.75">
      <c r="BC1982" s="5"/>
      <c r="BD1982" s="5"/>
      <c r="BE1982" s="5"/>
      <c r="BF1982" s="5"/>
      <c r="BG1982" s="5"/>
      <c r="BH1982" s="5"/>
      <c r="BI1982" s="5"/>
      <c r="BJ1982" s="5"/>
      <c r="BK1982" s="5"/>
      <c r="BL1982" s="5"/>
      <c r="BM1982" s="5"/>
    </row>
    <row r="1983" spans="55:65" ht="12.75">
      <c r="BC1983" s="5"/>
      <c r="BD1983" s="5"/>
      <c r="BE1983" s="5"/>
      <c r="BF1983" s="5"/>
      <c r="BG1983" s="5"/>
      <c r="BH1983" s="5"/>
      <c r="BI1983" s="5"/>
      <c r="BJ1983" s="5"/>
      <c r="BK1983" s="5"/>
      <c r="BL1983" s="5"/>
      <c r="BM1983" s="5"/>
    </row>
    <row r="1984" spans="55:65" ht="12.75">
      <c r="BC1984" s="5"/>
      <c r="BD1984" s="5"/>
      <c r="BE1984" s="5"/>
      <c r="BF1984" s="5"/>
      <c r="BG1984" s="5"/>
      <c r="BH1984" s="5"/>
      <c r="BI1984" s="5"/>
      <c r="BJ1984" s="5"/>
      <c r="BK1984" s="5"/>
      <c r="BL1984" s="5"/>
      <c r="BM1984" s="5"/>
    </row>
    <row r="1985" spans="55:65" ht="12.75">
      <c r="BC1985" s="5"/>
      <c r="BD1985" s="5"/>
      <c r="BE1985" s="5"/>
      <c r="BF1985" s="5"/>
      <c r="BG1985" s="5"/>
      <c r="BH1985" s="5"/>
      <c r="BI1985" s="5"/>
      <c r="BJ1985" s="5"/>
      <c r="BK1985" s="5"/>
      <c r="BL1985" s="5"/>
      <c r="BM1985" s="5"/>
    </row>
    <row r="1986" spans="55:65" ht="12.75">
      <c r="BC1986" s="5"/>
      <c r="BD1986" s="5"/>
      <c r="BE1986" s="5"/>
      <c r="BF1986" s="5"/>
      <c r="BG1986" s="5"/>
      <c r="BH1986" s="5"/>
      <c r="BI1986" s="5"/>
      <c r="BJ1986" s="5"/>
      <c r="BK1986" s="5"/>
      <c r="BL1986" s="5"/>
      <c r="BM1986" s="5"/>
    </row>
    <row r="1987" spans="55:65" ht="12.75">
      <c r="BC1987" s="5"/>
      <c r="BD1987" s="5"/>
      <c r="BE1987" s="5"/>
      <c r="BF1987" s="5"/>
      <c r="BG1987" s="5"/>
      <c r="BH1987" s="5"/>
      <c r="BI1987" s="5"/>
      <c r="BJ1987" s="5"/>
      <c r="BK1987" s="5"/>
      <c r="BL1987" s="5"/>
      <c r="BM1987" s="5"/>
    </row>
    <row r="1988" spans="55:65" ht="12.75">
      <c r="BC1988" s="5"/>
      <c r="BD1988" s="5"/>
      <c r="BE1988" s="5"/>
      <c r="BF1988" s="5"/>
      <c r="BG1988" s="5"/>
      <c r="BH1988" s="5"/>
      <c r="BI1988" s="5"/>
      <c r="BJ1988" s="5"/>
      <c r="BK1988" s="5"/>
      <c r="BL1988" s="5"/>
      <c r="BM1988" s="5"/>
    </row>
    <row r="1989" spans="55:65" ht="12.75">
      <c r="BC1989" s="5"/>
      <c r="BD1989" s="5"/>
      <c r="BE1989" s="5"/>
      <c r="BF1989" s="5"/>
      <c r="BG1989" s="5"/>
      <c r="BH1989" s="5"/>
      <c r="BI1989" s="5"/>
      <c r="BJ1989" s="5"/>
      <c r="BK1989" s="5"/>
      <c r="BL1989" s="5"/>
      <c r="BM1989" s="5"/>
    </row>
    <row r="1990" spans="55:65" ht="12.75">
      <c r="BC1990" s="5"/>
      <c r="BD1990" s="5"/>
      <c r="BE1990" s="5"/>
      <c r="BF1990" s="5"/>
      <c r="BG1990" s="5"/>
      <c r="BH1990" s="5"/>
      <c r="BI1990" s="5"/>
      <c r="BJ1990" s="5"/>
      <c r="BK1990" s="5"/>
      <c r="BL1990" s="5"/>
      <c r="BM1990" s="5"/>
    </row>
    <row r="1991" spans="55:65" ht="12.75">
      <c r="BC1991" s="5"/>
      <c r="BD1991" s="5"/>
      <c r="BE1991" s="5"/>
      <c r="BF1991" s="5"/>
      <c r="BG1991" s="5"/>
      <c r="BH1991" s="5"/>
      <c r="BI1991" s="5"/>
      <c r="BJ1991" s="5"/>
      <c r="BK1991" s="5"/>
      <c r="BL1991" s="5"/>
      <c r="BM1991" s="5"/>
    </row>
    <row r="1992" spans="55:65" ht="12.75">
      <c r="BC1992" s="5"/>
      <c r="BD1992" s="5"/>
      <c r="BE1992" s="5"/>
      <c r="BF1992" s="5"/>
      <c r="BG1992" s="5"/>
      <c r="BH1992" s="5"/>
      <c r="BI1992" s="5"/>
      <c r="BJ1992" s="5"/>
      <c r="BK1992" s="5"/>
      <c r="BL1992" s="5"/>
      <c r="BM1992" s="5"/>
    </row>
    <row r="1993" spans="55:65" ht="12.75">
      <c r="BC1993" s="5"/>
      <c r="BD1993" s="5"/>
      <c r="BE1993" s="5"/>
      <c r="BF1993" s="5"/>
      <c r="BG1993" s="5"/>
      <c r="BH1993" s="5"/>
      <c r="BI1993" s="5"/>
      <c r="BJ1993" s="5"/>
      <c r="BK1993" s="5"/>
      <c r="BL1993" s="5"/>
      <c r="BM1993" s="5"/>
    </row>
    <row r="1994" spans="55:65" ht="12.75">
      <c r="BC1994" s="5"/>
      <c r="BD1994" s="5"/>
      <c r="BE1994" s="5"/>
      <c r="BF1994" s="5"/>
      <c r="BG1994" s="5"/>
      <c r="BH1994" s="5"/>
      <c r="BI1994" s="5"/>
      <c r="BJ1994" s="5"/>
      <c r="BK1994" s="5"/>
      <c r="BL1994" s="5"/>
      <c r="BM1994" s="5"/>
    </row>
    <row r="1995" spans="55:65" ht="12.75">
      <c r="BC1995" s="5"/>
      <c r="BD1995" s="5"/>
      <c r="BE1995" s="5"/>
      <c r="BF1995" s="5"/>
      <c r="BG1995" s="5"/>
      <c r="BH1995" s="5"/>
      <c r="BI1995" s="5"/>
      <c r="BJ1995" s="5"/>
      <c r="BK1995" s="5"/>
      <c r="BL1995" s="5"/>
      <c r="BM1995" s="5"/>
    </row>
    <row r="1996" spans="55:65" ht="12.75">
      <c r="BC1996" s="5"/>
      <c r="BD1996" s="5"/>
      <c r="BE1996" s="5"/>
      <c r="BF1996" s="5"/>
      <c r="BG1996" s="5"/>
      <c r="BH1996" s="5"/>
      <c r="BI1996" s="5"/>
      <c r="BJ1996" s="5"/>
      <c r="BK1996" s="5"/>
      <c r="BL1996" s="5"/>
      <c r="BM1996" s="5"/>
    </row>
    <row r="1997" spans="55:65" ht="12.75">
      <c r="BC1997" s="5"/>
      <c r="BD1997" s="5"/>
      <c r="BE1997" s="5"/>
      <c r="BF1997" s="5"/>
      <c r="BG1997" s="5"/>
      <c r="BH1997" s="5"/>
      <c r="BI1997" s="5"/>
      <c r="BJ1997" s="5"/>
      <c r="BK1997" s="5"/>
      <c r="BL1997" s="5"/>
      <c r="BM1997" s="5"/>
    </row>
    <row r="1998" spans="55:65" ht="12.75">
      <c r="BC1998" s="5"/>
      <c r="BD1998" s="5"/>
      <c r="BE1998" s="5"/>
      <c r="BF1998" s="5"/>
      <c r="BG1998" s="5"/>
      <c r="BH1998" s="5"/>
      <c r="BI1998" s="5"/>
      <c r="BJ1998" s="5"/>
      <c r="BK1998" s="5"/>
      <c r="BL1998" s="5"/>
      <c r="BM1998" s="5"/>
    </row>
    <row r="1999" spans="55:65" ht="12.75">
      <c r="BC1999" s="5"/>
      <c r="BD1999" s="5"/>
      <c r="BE1999" s="5"/>
      <c r="BF1999" s="5"/>
      <c r="BG1999" s="5"/>
      <c r="BH1999" s="5"/>
      <c r="BI1999" s="5"/>
      <c r="BJ1999" s="5"/>
      <c r="BK1999" s="5"/>
      <c r="BL1999" s="5"/>
      <c r="BM1999" s="5"/>
    </row>
    <row r="2000" spans="55:65" ht="12.75">
      <c r="BC2000" s="5"/>
      <c r="BD2000" s="5"/>
      <c r="BE2000" s="5"/>
      <c r="BF2000" s="5"/>
      <c r="BG2000" s="5"/>
      <c r="BH2000" s="5"/>
      <c r="BI2000" s="5"/>
      <c r="BJ2000" s="5"/>
      <c r="BK2000" s="5"/>
      <c r="BL2000" s="5"/>
      <c r="BM2000" s="5"/>
    </row>
    <row r="2001" spans="55:65" ht="12.75">
      <c r="BC2001" s="5"/>
      <c r="BD2001" s="5"/>
      <c r="BE2001" s="5"/>
      <c r="BF2001" s="5"/>
      <c r="BG2001" s="5"/>
      <c r="BH2001" s="5"/>
      <c r="BI2001" s="5"/>
      <c r="BJ2001" s="5"/>
      <c r="BK2001" s="5"/>
      <c r="BL2001" s="5"/>
      <c r="BM2001" s="5"/>
    </row>
    <row r="2002" spans="55:65" ht="12.75">
      <c r="BC2002" s="5"/>
      <c r="BD2002" s="5"/>
      <c r="BE2002" s="5"/>
      <c r="BF2002" s="5"/>
      <c r="BG2002" s="5"/>
      <c r="BH2002" s="5"/>
      <c r="BI2002" s="5"/>
      <c r="BJ2002" s="5"/>
      <c r="BK2002" s="5"/>
      <c r="BL2002" s="5"/>
      <c r="BM2002" s="5"/>
    </row>
    <row r="2003" spans="55:65" ht="12.75">
      <c r="BC2003" s="5"/>
      <c r="BD2003" s="5"/>
      <c r="BE2003" s="5"/>
      <c r="BF2003" s="5"/>
      <c r="BG2003" s="5"/>
      <c r="BH2003" s="5"/>
      <c r="BI2003" s="5"/>
      <c r="BJ2003" s="5"/>
      <c r="BK2003" s="5"/>
      <c r="BL2003" s="5"/>
      <c r="BM2003" s="5"/>
    </row>
    <row r="2004" spans="55:65" ht="12.75">
      <c r="BC2004" s="5"/>
      <c r="BD2004" s="5"/>
      <c r="BE2004" s="5"/>
      <c r="BF2004" s="5"/>
      <c r="BG2004" s="5"/>
      <c r="BH2004" s="5"/>
      <c r="BI2004" s="5"/>
      <c r="BJ2004" s="5"/>
      <c r="BK2004" s="5"/>
      <c r="BL2004" s="5"/>
      <c r="BM2004" s="5"/>
    </row>
    <row r="2005" spans="55:65" ht="12.75">
      <c r="BC2005" s="5"/>
      <c r="BD2005" s="5"/>
      <c r="BE2005" s="5"/>
      <c r="BF2005" s="5"/>
      <c r="BG2005" s="5"/>
      <c r="BH2005" s="5"/>
      <c r="BI2005" s="5"/>
      <c r="BJ2005" s="5"/>
      <c r="BK2005" s="5"/>
      <c r="BL2005" s="5"/>
      <c r="BM2005" s="5"/>
    </row>
    <row r="2006" spans="55:65" ht="12.75">
      <c r="BC2006" s="5"/>
      <c r="BD2006" s="5"/>
      <c r="BE2006" s="5"/>
      <c r="BF2006" s="5"/>
      <c r="BG2006" s="5"/>
      <c r="BH2006" s="5"/>
      <c r="BI2006" s="5"/>
      <c r="BJ2006" s="5"/>
      <c r="BK2006" s="5"/>
      <c r="BL2006" s="5"/>
      <c r="BM2006" s="5"/>
    </row>
    <row r="2007" spans="55:65" ht="12.75">
      <c r="BC2007" s="5"/>
      <c r="BD2007" s="5"/>
      <c r="BE2007" s="5"/>
      <c r="BF2007" s="5"/>
      <c r="BG2007" s="5"/>
      <c r="BH2007" s="5"/>
      <c r="BI2007" s="5"/>
      <c r="BJ2007" s="5"/>
      <c r="BK2007" s="5"/>
      <c r="BL2007" s="5"/>
      <c r="BM2007" s="5"/>
    </row>
    <row r="2008" spans="55:65" ht="12.75">
      <c r="BC2008" s="5"/>
      <c r="BD2008" s="5"/>
      <c r="BE2008" s="5"/>
      <c r="BF2008" s="5"/>
      <c r="BG2008" s="5"/>
      <c r="BH2008" s="5"/>
      <c r="BI2008" s="5"/>
      <c r="BJ2008" s="5"/>
      <c r="BK2008" s="5"/>
      <c r="BL2008" s="5"/>
      <c r="BM2008" s="5"/>
    </row>
    <row r="2009" spans="55:65" ht="12.75">
      <c r="BC2009" s="5"/>
      <c r="BD2009" s="5"/>
      <c r="BE2009" s="5"/>
      <c r="BF2009" s="5"/>
      <c r="BG2009" s="5"/>
      <c r="BH2009" s="5"/>
      <c r="BI2009" s="5"/>
      <c r="BJ2009" s="5"/>
      <c r="BK2009" s="5"/>
      <c r="BL2009" s="5"/>
      <c r="BM2009" s="5"/>
    </row>
    <row r="2010" spans="55:65" ht="12.75">
      <c r="BC2010" s="5"/>
      <c r="BD2010" s="5"/>
      <c r="BE2010" s="5"/>
      <c r="BF2010" s="5"/>
      <c r="BG2010" s="5"/>
      <c r="BH2010" s="5"/>
      <c r="BI2010" s="5"/>
      <c r="BJ2010" s="5"/>
      <c r="BK2010" s="5"/>
      <c r="BL2010" s="5"/>
      <c r="BM2010" s="5"/>
    </row>
    <row r="2011" spans="55:65" ht="12.75">
      <c r="BC2011" s="5"/>
      <c r="BD2011" s="5"/>
      <c r="BE2011" s="5"/>
      <c r="BF2011" s="5"/>
      <c r="BG2011" s="5"/>
      <c r="BH2011" s="5"/>
      <c r="BI2011" s="5"/>
      <c r="BJ2011" s="5"/>
      <c r="BK2011" s="5"/>
      <c r="BL2011" s="5"/>
      <c r="BM2011" s="5"/>
    </row>
    <row r="2012" spans="55:65" ht="12.75">
      <c r="BC2012" s="5"/>
      <c r="BD2012" s="5"/>
      <c r="BE2012" s="5"/>
      <c r="BF2012" s="5"/>
      <c r="BG2012" s="5"/>
      <c r="BH2012" s="5"/>
      <c r="BI2012" s="5"/>
      <c r="BJ2012" s="5"/>
      <c r="BK2012" s="5"/>
      <c r="BL2012" s="5"/>
      <c r="BM2012" s="5"/>
    </row>
    <row r="2013" spans="55:65" ht="12.75">
      <c r="BC2013" s="5"/>
      <c r="BD2013" s="5"/>
      <c r="BE2013" s="5"/>
      <c r="BF2013" s="5"/>
      <c r="BG2013" s="5"/>
      <c r="BH2013" s="5"/>
      <c r="BI2013" s="5"/>
      <c r="BJ2013" s="5"/>
      <c r="BK2013" s="5"/>
      <c r="BL2013" s="5"/>
      <c r="BM2013" s="5"/>
    </row>
    <row r="2014" spans="55:65" ht="12.75">
      <c r="BC2014" s="5"/>
      <c r="BD2014" s="5"/>
      <c r="BE2014" s="5"/>
      <c r="BF2014" s="5"/>
      <c r="BG2014" s="5"/>
      <c r="BH2014" s="5"/>
      <c r="BI2014" s="5"/>
      <c r="BJ2014" s="5"/>
      <c r="BK2014" s="5"/>
      <c r="BL2014" s="5"/>
      <c r="BM2014" s="5"/>
    </row>
    <row r="2015" spans="55:65" ht="12.75">
      <c r="BC2015" s="5"/>
      <c r="BD2015" s="5"/>
      <c r="BE2015" s="5"/>
      <c r="BF2015" s="5"/>
      <c r="BG2015" s="5"/>
      <c r="BH2015" s="5"/>
      <c r="BI2015" s="5"/>
      <c r="BJ2015" s="5"/>
      <c r="BK2015" s="5"/>
      <c r="BL2015" s="5"/>
      <c r="BM2015" s="5"/>
    </row>
    <row r="2016" spans="55:65" ht="12.75">
      <c r="BC2016" s="5"/>
      <c r="BD2016" s="5"/>
      <c r="BE2016" s="5"/>
      <c r="BF2016" s="5"/>
      <c r="BG2016" s="5"/>
      <c r="BH2016" s="5"/>
      <c r="BI2016" s="5"/>
      <c r="BJ2016" s="5"/>
      <c r="BK2016" s="5"/>
      <c r="BL2016" s="5"/>
      <c r="BM2016" s="5"/>
    </row>
    <row r="2017" spans="55:65" ht="12.75">
      <c r="BC2017" s="5"/>
      <c r="BD2017" s="5"/>
      <c r="BE2017" s="5"/>
      <c r="BF2017" s="5"/>
      <c r="BG2017" s="5"/>
      <c r="BH2017" s="5"/>
      <c r="BI2017" s="5"/>
      <c r="BJ2017" s="5"/>
      <c r="BK2017" s="5"/>
      <c r="BL2017" s="5"/>
      <c r="BM2017" s="5"/>
    </row>
    <row r="2018" spans="55:65" ht="12.75">
      <c r="BC2018" s="5"/>
      <c r="BD2018" s="5"/>
      <c r="BE2018" s="5"/>
      <c r="BF2018" s="5"/>
      <c r="BG2018" s="5"/>
      <c r="BH2018" s="5"/>
      <c r="BI2018" s="5"/>
      <c r="BJ2018" s="5"/>
      <c r="BK2018" s="5"/>
      <c r="BL2018" s="5"/>
      <c r="BM2018" s="5"/>
    </row>
    <row r="2019" spans="55:65" ht="12.75">
      <c r="BC2019" s="5"/>
      <c r="BD2019" s="5"/>
      <c r="BE2019" s="5"/>
      <c r="BF2019" s="5"/>
      <c r="BG2019" s="5"/>
      <c r="BH2019" s="5"/>
      <c r="BI2019" s="5"/>
      <c r="BJ2019" s="5"/>
      <c r="BK2019" s="5"/>
      <c r="BL2019" s="5"/>
      <c r="BM2019" s="5"/>
    </row>
    <row r="2020" spans="55:65" ht="12.75">
      <c r="BC2020" s="5"/>
      <c r="BD2020" s="5"/>
      <c r="BE2020" s="5"/>
      <c r="BF2020" s="5"/>
      <c r="BG2020" s="5"/>
      <c r="BH2020" s="5"/>
      <c r="BI2020" s="5"/>
      <c r="BJ2020" s="5"/>
      <c r="BK2020" s="5"/>
      <c r="BL2020" s="5"/>
      <c r="BM2020" s="5"/>
    </row>
    <row r="2021" spans="55:65" ht="12.75">
      <c r="BC2021" s="5"/>
      <c r="BD2021" s="5"/>
      <c r="BE2021" s="5"/>
      <c r="BF2021" s="5"/>
      <c r="BG2021" s="5"/>
      <c r="BH2021" s="5"/>
      <c r="BI2021" s="5"/>
      <c r="BJ2021" s="5"/>
      <c r="BK2021" s="5"/>
      <c r="BL2021" s="5"/>
      <c r="BM2021" s="5"/>
    </row>
    <row r="2022" spans="55:65" ht="12.75">
      <c r="BC2022" s="5"/>
      <c r="BD2022" s="5"/>
      <c r="BE2022" s="5"/>
      <c r="BF2022" s="5"/>
      <c r="BG2022" s="5"/>
      <c r="BH2022" s="5"/>
      <c r="BI2022" s="5"/>
      <c r="BJ2022" s="5"/>
      <c r="BK2022" s="5"/>
      <c r="BL2022" s="5"/>
      <c r="BM2022" s="5"/>
    </row>
    <row r="2023" spans="55:65" ht="12.75">
      <c r="BC2023" s="5"/>
      <c r="BD2023" s="5"/>
      <c r="BE2023" s="5"/>
      <c r="BF2023" s="5"/>
      <c r="BG2023" s="5"/>
      <c r="BH2023" s="5"/>
      <c r="BI2023" s="5"/>
      <c r="BJ2023" s="5"/>
      <c r="BK2023" s="5"/>
      <c r="BL2023" s="5"/>
      <c r="BM2023" s="5"/>
    </row>
    <row r="2024" spans="55:65" ht="12.75">
      <c r="BC2024" s="5"/>
      <c r="BD2024" s="5"/>
      <c r="BE2024" s="5"/>
      <c r="BF2024" s="5"/>
      <c r="BG2024" s="5"/>
      <c r="BH2024" s="5"/>
      <c r="BI2024" s="5"/>
      <c r="BJ2024" s="5"/>
      <c r="BK2024" s="5"/>
      <c r="BL2024" s="5"/>
      <c r="BM2024" s="5"/>
    </row>
    <row r="2025" spans="55:65" ht="12.75">
      <c r="BC2025" s="5"/>
      <c r="BD2025" s="5"/>
      <c r="BE2025" s="5"/>
      <c r="BF2025" s="5"/>
      <c r="BG2025" s="5"/>
      <c r="BH2025" s="5"/>
      <c r="BI2025" s="5"/>
      <c r="BJ2025" s="5"/>
      <c r="BK2025" s="5"/>
      <c r="BL2025" s="5"/>
      <c r="BM2025" s="5"/>
    </row>
    <row r="2026" spans="55:65" ht="12.75">
      <c r="BC2026" s="5"/>
      <c r="BD2026" s="5"/>
      <c r="BE2026" s="5"/>
      <c r="BF2026" s="5"/>
      <c r="BG2026" s="5"/>
      <c r="BH2026" s="5"/>
      <c r="BI2026" s="5"/>
      <c r="BJ2026" s="5"/>
      <c r="BK2026" s="5"/>
      <c r="BL2026" s="5"/>
      <c r="BM2026" s="5"/>
    </row>
    <row r="2027" spans="55:65" ht="12.75">
      <c r="BC2027" s="5"/>
      <c r="BD2027" s="5"/>
      <c r="BE2027" s="5"/>
      <c r="BF2027" s="5"/>
      <c r="BG2027" s="5"/>
      <c r="BH2027" s="5"/>
      <c r="BI2027" s="5"/>
      <c r="BJ2027" s="5"/>
      <c r="BK2027" s="5"/>
      <c r="BL2027" s="5"/>
      <c r="BM2027" s="5"/>
    </row>
    <row r="2028" spans="55:65" ht="12.75">
      <c r="BC2028" s="5"/>
      <c r="BD2028" s="5"/>
      <c r="BE2028" s="5"/>
      <c r="BF2028" s="5"/>
      <c r="BG2028" s="5"/>
      <c r="BH2028" s="5"/>
      <c r="BI2028" s="5"/>
      <c r="BJ2028" s="5"/>
      <c r="BK2028" s="5"/>
      <c r="BL2028" s="5"/>
      <c r="BM2028" s="5"/>
    </row>
    <row r="2029" spans="55:65" ht="12.75">
      <c r="BC2029" s="5"/>
      <c r="BD2029" s="5"/>
      <c r="BE2029" s="5"/>
      <c r="BF2029" s="5"/>
      <c r="BG2029" s="5"/>
      <c r="BH2029" s="5"/>
      <c r="BI2029" s="5"/>
      <c r="BJ2029" s="5"/>
      <c r="BK2029" s="5"/>
      <c r="BL2029" s="5"/>
      <c r="BM2029" s="5"/>
    </row>
    <row r="2030" spans="55:65" ht="12.75">
      <c r="BC2030" s="5"/>
      <c r="BD2030" s="5"/>
      <c r="BE2030" s="5"/>
      <c r="BF2030" s="5"/>
      <c r="BG2030" s="5"/>
      <c r="BH2030" s="5"/>
      <c r="BI2030" s="5"/>
      <c r="BJ2030" s="5"/>
      <c r="BK2030" s="5"/>
      <c r="BL2030" s="5"/>
      <c r="BM2030" s="5"/>
    </row>
    <row r="2031" spans="55:65" ht="12.75">
      <c r="BC2031" s="5"/>
      <c r="BD2031" s="5"/>
      <c r="BE2031" s="5"/>
      <c r="BF2031" s="5"/>
      <c r="BG2031" s="5"/>
      <c r="BH2031" s="5"/>
      <c r="BI2031" s="5"/>
      <c r="BJ2031" s="5"/>
      <c r="BK2031" s="5"/>
      <c r="BL2031" s="5"/>
      <c r="BM2031" s="5"/>
    </row>
    <row r="2032" spans="55:65" ht="12.75">
      <c r="BC2032" s="5"/>
      <c r="BD2032" s="5"/>
      <c r="BE2032" s="5"/>
      <c r="BF2032" s="5"/>
      <c r="BG2032" s="5"/>
      <c r="BH2032" s="5"/>
      <c r="BI2032" s="5"/>
      <c r="BJ2032" s="5"/>
      <c r="BK2032" s="5"/>
      <c r="BL2032" s="5"/>
      <c r="BM2032" s="5"/>
    </row>
    <row r="2033" spans="55:65" ht="12.75">
      <c r="BC2033" s="5"/>
      <c r="BD2033" s="5"/>
      <c r="BE2033" s="5"/>
      <c r="BF2033" s="5"/>
      <c r="BG2033" s="5"/>
      <c r="BH2033" s="5"/>
      <c r="BI2033" s="5"/>
      <c r="BJ2033" s="5"/>
      <c r="BK2033" s="5"/>
      <c r="BL2033" s="5"/>
      <c r="BM2033" s="5"/>
    </row>
    <row r="2034" spans="55:65" ht="12.75">
      <c r="BC2034" s="5"/>
      <c r="BD2034" s="5"/>
      <c r="BE2034" s="5"/>
      <c r="BF2034" s="5"/>
      <c r="BG2034" s="5"/>
      <c r="BH2034" s="5"/>
      <c r="BI2034" s="5"/>
      <c r="BJ2034" s="5"/>
      <c r="BK2034" s="5"/>
      <c r="BL2034" s="5"/>
      <c r="BM2034" s="5"/>
    </row>
    <row r="2035" spans="55:65" ht="12.75">
      <c r="BC2035" s="5"/>
      <c r="BD2035" s="5"/>
      <c r="BE2035" s="5"/>
      <c r="BF2035" s="5"/>
      <c r="BG2035" s="5"/>
      <c r="BH2035" s="5"/>
      <c r="BI2035" s="5"/>
      <c r="BJ2035" s="5"/>
      <c r="BK2035" s="5"/>
      <c r="BL2035" s="5"/>
      <c r="BM2035" s="5"/>
    </row>
    <row r="2036" spans="55:65" ht="12.75">
      <c r="BC2036" s="5"/>
      <c r="BD2036" s="5"/>
      <c r="BE2036" s="5"/>
      <c r="BF2036" s="5"/>
      <c r="BG2036" s="5"/>
      <c r="BH2036" s="5"/>
      <c r="BI2036" s="5"/>
      <c r="BJ2036" s="5"/>
      <c r="BK2036" s="5"/>
      <c r="BL2036" s="5"/>
      <c r="BM2036" s="5"/>
    </row>
    <row r="2037" spans="55:65" ht="12.75">
      <c r="BC2037" s="5"/>
      <c r="BD2037" s="5"/>
      <c r="BE2037" s="5"/>
      <c r="BF2037" s="5"/>
      <c r="BG2037" s="5"/>
      <c r="BH2037" s="5"/>
      <c r="BI2037" s="5"/>
      <c r="BJ2037" s="5"/>
      <c r="BK2037" s="5"/>
      <c r="BL2037" s="5"/>
      <c r="BM2037" s="5"/>
    </row>
    <row r="2038" spans="55:65" ht="12.75">
      <c r="BC2038" s="5"/>
      <c r="BD2038" s="5"/>
      <c r="BE2038" s="5"/>
      <c r="BF2038" s="5"/>
      <c r="BG2038" s="5"/>
      <c r="BH2038" s="5"/>
      <c r="BI2038" s="5"/>
      <c r="BJ2038" s="5"/>
      <c r="BK2038" s="5"/>
      <c r="BL2038" s="5"/>
      <c r="BM2038" s="5"/>
    </row>
    <row r="2039" spans="55:65" ht="12.75">
      <c r="BC2039" s="5"/>
      <c r="BD2039" s="5"/>
      <c r="BE2039" s="5"/>
      <c r="BF2039" s="5"/>
      <c r="BG2039" s="5"/>
      <c r="BH2039" s="5"/>
      <c r="BI2039" s="5"/>
      <c r="BJ2039" s="5"/>
      <c r="BK2039" s="5"/>
      <c r="BL2039" s="5"/>
      <c r="BM2039" s="5"/>
    </row>
    <row r="2040" spans="55:65" ht="12.75">
      <c r="BC2040" s="5"/>
      <c r="BD2040" s="5"/>
      <c r="BE2040" s="5"/>
      <c r="BF2040" s="5"/>
      <c r="BG2040" s="5"/>
      <c r="BH2040" s="5"/>
      <c r="BI2040" s="5"/>
      <c r="BJ2040" s="5"/>
      <c r="BK2040" s="5"/>
      <c r="BL2040" s="5"/>
      <c r="BM2040" s="5"/>
    </row>
    <row r="2041" spans="55:65" ht="12.75">
      <c r="BC2041" s="5"/>
      <c r="BD2041" s="5"/>
      <c r="BE2041" s="5"/>
      <c r="BF2041" s="5"/>
      <c r="BG2041" s="5"/>
      <c r="BH2041" s="5"/>
      <c r="BI2041" s="5"/>
      <c r="BJ2041" s="5"/>
      <c r="BK2041" s="5"/>
      <c r="BL2041" s="5"/>
      <c r="BM2041" s="5"/>
    </row>
    <row r="2042" spans="55:65" ht="12.75">
      <c r="BC2042" s="5"/>
      <c r="BD2042" s="5"/>
      <c r="BE2042" s="5"/>
      <c r="BF2042" s="5"/>
      <c r="BG2042" s="5"/>
      <c r="BH2042" s="5"/>
      <c r="BI2042" s="5"/>
      <c r="BJ2042" s="5"/>
      <c r="BK2042" s="5"/>
      <c r="BL2042" s="5"/>
      <c r="BM2042" s="5"/>
    </row>
    <row r="2043" spans="55:65" ht="12.75">
      <c r="BC2043" s="5"/>
      <c r="BD2043" s="5"/>
      <c r="BE2043" s="5"/>
      <c r="BF2043" s="5"/>
      <c r="BG2043" s="5"/>
      <c r="BH2043" s="5"/>
      <c r="BI2043" s="5"/>
      <c r="BJ2043" s="5"/>
      <c r="BK2043" s="5"/>
      <c r="BL2043" s="5"/>
      <c r="BM2043" s="5"/>
    </row>
    <row r="2044" spans="55:65" ht="12.75">
      <c r="BC2044" s="5"/>
      <c r="BD2044" s="5"/>
      <c r="BE2044" s="5"/>
      <c r="BF2044" s="5"/>
      <c r="BG2044" s="5"/>
      <c r="BH2044" s="5"/>
      <c r="BI2044" s="5"/>
      <c r="BJ2044" s="5"/>
      <c r="BK2044" s="5"/>
      <c r="BL2044" s="5"/>
      <c r="BM2044" s="5"/>
    </row>
    <row r="2045" spans="55:65" ht="12.75">
      <c r="BC2045" s="5"/>
      <c r="BD2045" s="5"/>
      <c r="BE2045" s="5"/>
      <c r="BF2045" s="5"/>
      <c r="BG2045" s="5"/>
      <c r="BH2045" s="5"/>
      <c r="BI2045" s="5"/>
      <c r="BJ2045" s="5"/>
      <c r="BK2045" s="5"/>
      <c r="BL2045" s="5"/>
      <c r="BM2045" s="5"/>
    </row>
    <row r="2046" spans="55:65" ht="12.75">
      <c r="BC2046" s="5"/>
      <c r="BD2046" s="5"/>
      <c r="BE2046" s="5"/>
      <c r="BF2046" s="5"/>
      <c r="BG2046" s="5"/>
      <c r="BH2046" s="5"/>
      <c r="BI2046" s="5"/>
      <c r="BJ2046" s="5"/>
      <c r="BK2046" s="5"/>
      <c r="BL2046" s="5"/>
      <c r="BM2046" s="5"/>
    </row>
    <row r="2047" spans="55:65" ht="12.75">
      <c r="BC2047" s="5"/>
      <c r="BD2047" s="5"/>
      <c r="BE2047" s="5"/>
      <c r="BF2047" s="5"/>
      <c r="BG2047" s="5"/>
      <c r="BH2047" s="5"/>
      <c r="BI2047" s="5"/>
      <c r="BJ2047" s="5"/>
      <c r="BK2047" s="5"/>
      <c r="BL2047" s="5"/>
      <c r="BM2047" s="5"/>
    </row>
    <row r="2048" spans="55:65" ht="12.75">
      <c r="BC2048" s="5"/>
      <c r="BD2048" s="5"/>
      <c r="BE2048" s="5"/>
      <c r="BF2048" s="5"/>
      <c r="BG2048" s="5"/>
      <c r="BH2048" s="5"/>
      <c r="BI2048" s="5"/>
      <c r="BJ2048" s="5"/>
      <c r="BK2048" s="5"/>
      <c r="BL2048" s="5"/>
      <c r="BM2048" s="5"/>
    </row>
    <row r="2049" spans="55:65" ht="12.75">
      <c r="BC2049" s="5"/>
      <c r="BD2049" s="5"/>
      <c r="BE2049" s="5"/>
      <c r="BF2049" s="5"/>
      <c r="BG2049" s="5"/>
      <c r="BH2049" s="5"/>
      <c r="BI2049" s="5"/>
      <c r="BJ2049" s="5"/>
      <c r="BK2049" s="5"/>
      <c r="BL2049" s="5"/>
      <c r="BM2049" s="5"/>
    </row>
    <row r="2050" spans="55:65" ht="12.75">
      <c r="BC2050" s="5"/>
      <c r="BD2050" s="5"/>
      <c r="BE2050" s="5"/>
      <c r="BF2050" s="5"/>
      <c r="BG2050" s="5"/>
      <c r="BH2050" s="5"/>
      <c r="BI2050" s="5"/>
      <c r="BJ2050" s="5"/>
      <c r="BK2050" s="5"/>
      <c r="BL2050" s="5"/>
      <c r="BM2050" s="5"/>
    </row>
    <row r="2051" spans="55:65" ht="12.75">
      <c r="BC2051" s="5"/>
      <c r="BD2051" s="5"/>
      <c r="BE2051" s="5"/>
      <c r="BF2051" s="5"/>
      <c r="BG2051" s="5"/>
      <c r="BH2051" s="5"/>
      <c r="BI2051" s="5"/>
      <c r="BJ2051" s="5"/>
      <c r="BK2051" s="5"/>
      <c r="BL2051" s="5"/>
      <c r="BM2051" s="5"/>
    </row>
    <row r="2052" spans="55:65" ht="12.75">
      <c r="BC2052" s="5"/>
      <c r="BD2052" s="5"/>
      <c r="BE2052" s="5"/>
      <c r="BF2052" s="5"/>
      <c r="BG2052" s="5"/>
      <c r="BH2052" s="5"/>
      <c r="BI2052" s="5"/>
      <c r="BJ2052" s="5"/>
      <c r="BK2052" s="5"/>
      <c r="BL2052" s="5"/>
      <c r="BM2052" s="5"/>
    </row>
    <row r="2053" spans="55:65" ht="12.75">
      <c r="BC2053" s="5"/>
      <c r="BD2053" s="5"/>
      <c r="BE2053" s="5"/>
      <c r="BF2053" s="5"/>
      <c r="BG2053" s="5"/>
      <c r="BH2053" s="5"/>
      <c r="BI2053" s="5"/>
      <c r="BJ2053" s="5"/>
      <c r="BK2053" s="5"/>
      <c r="BL2053" s="5"/>
      <c r="BM2053" s="5"/>
    </row>
    <row r="2054" spans="55:65" ht="12.75">
      <c r="BC2054" s="5"/>
      <c r="BD2054" s="5"/>
      <c r="BE2054" s="5"/>
      <c r="BF2054" s="5"/>
      <c r="BG2054" s="5"/>
      <c r="BH2054" s="5"/>
      <c r="BI2054" s="5"/>
      <c r="BJ2054" s="5"/>
      <c r="BK2054" s="5"/>
      <c r="BL2054" s="5"/>
      <c r="BM2054" s="5"/>
    </row>
    <row r="2055" spans="55:65" ht="12.75">
      <c r="BC2055" s="5"/>
      <c r="BD2055" s="5"/>
      <c r="BE2055" s="5"/>
      <c r="BF2055" s="5"/>
      <c r="BG2055" s="5"/>
      <c r="BH2055" s="5"/>
      <c r="BI2055" s="5"/>
      <c r="BJ2055" s="5"/>
      <c r="BK2055" s="5"/>
      <c r="BL2055" s="5"/>
      <c r="BM2055" s="5"/>
    </row>
    <row r="2056" spans="55:65" ht="12.75">
      <c r="BC2056" s="5"/>
      <c r="BD2056" s="5"/>
      <c r="BE2056" s="5"/>
      <c r="BF2056" s="5"/>
      <c r="BG2056" s="5"/>
      <c r="BH2056" s="5"/>
      <c r="BI2056" s="5"/>
      <c r="BJ2056" s="5"/>
      <c r="BK2056" s="5"/>
      <c r="BL2056" s="5"/>
      <c r="BM2056" s="5"/>
    </row>
    <row r="2057" spans="55:65" ht="12.75">
      <c r="BC2057" s="5"/>
      <c r="BD2057" s="5"/>
      <c r="BE2057" s="5"/>
      <c r="BF2057" s="5"/>
      <c r="BG2057" s="5"/>
      <c r="BH2057" s="5"/>
      <c r="BI2057" s="5"/>
      <c r="BJ2057" s="5"/>
      <c r="BK2057" s="5"/>
      <c r="BL2057" s="5"/>
      <c r="BM2057" s="5"/>
    </row>
    <row r="2058" spans="55:65" ht="12.75">
      <c r="BC2058" s="5"/>
      <c r="BD2058" s="5"/>
      <c r="BE2058" s="5"/>
      <c r="BF2058" s="5"/>
      <c r="BG2058" s="5"/>
      <c r="BH2058" s="5"/>
      <c r="BI2058" s="5"/>
      <c r="BJ2058" s="5"/>
      <c r="BK2058" s="5"/>
      <c r="BL2058" s="5"/>
      <c r="BM2058" s="5"/>
    </row>
    <row r="2059" spans="55:65" ht="12.75">
      <c r="BC2059" s="5"/>
      <c r="BD2059" s="5"/>
      <c r="BE2059" s="5"/>
      <c r="BF2059" s="5"/>
      <c r="BG2059" s="5"/>
      <c r="BH2059" s="5"/>
      <c r="BI2059" s="5"/>
      <c r="BJ2059" s="5"/>
      <c r="BK2059" s="5"/>
      <c r="BL2059" s="5"/>
      <c r="BM2059" s="5"/>
    </row>
    <row r="2060" spans="55:65" ht="12.75">
      <c r="BC2060" s="5"/>
      <c r="BD2060" s="5"/>
      <c r="BE2060" s="5"/>
      <c r="BF2060" s="5"/>
      <c r="BG2060" s="5"/>
      <c r="BH2060" s="5"/>
      <c r="BI2060" s="5"/>
      <c r="BJ2060" s="5"/>
      <c r="BK2060" s="5"/>
      <c r="BL2060" s="5"/>
      <c r="BM2060" s="5"/>
    </row>
    <row r="2061" spans="55:65" ht="12.75">
      <c r="BC2061" s="5"/>
      <c r="BD2061" s="5"/>
      <c r="BE2061" s="5"/>
      <c r="BF2061" s="5"/>
      <c r="BG2061" s="5"/>
      <c r="BH2061" s="5"/>
      <c r="BI2061" s="5"/>
      <c r="BJ2061" s="5"/>
      <c r="BK2061" s="5"/>
      <c r="BL2061" s="5"/>
      <c r="BM2061" s="5"/>
    </row>
    <row r="2062" spans="55:65" ht="12.75">
      <c r="BC2062" s="5"/>
      <c r="BD2062" s="5"/>
      <c r="BE2062" s="5"/>
      <c r="BF2062" s="5"/>
      <c r="BG2062" s="5"/>
      <c r="BH2062" s="5"/>
      <c r="BI2062" s="5"/>
      <c r="BJ2062" s="5"/>
      <c r="BK2062" s="5"/>
      <c r="BL2062" s="5"/>
      <c r="BM2062" s="5"/>
    </row>
    <row r="2063" spans="55:65" ht="12.75">
      <c r="BC2063" s="5"/>
      <c r="BD2063" s="5"/>
      <c r="BE2063" s="5"/>
      <c r="BF2063" s="5"/>
      <c r="BG2063" s="5"/>
      <c r="BH2063" s="5"/>
      <c r="BI2063" s="5"/>
      <c r="BJ2063" s="5"/>
      <c r="BK2063" s="5"/>
      <c r="BL2063" s="5"/>
      <c r="BM2063" s="5"/>
    </row>
    <row r="2064" spans="55:65" ht="12.75">
      <c r="BC2064" s="5"/>
      <c r="BD2064" s="5"/>
      <c r="BE2064" s="5"/>
      <c r="BF2064" s="5"/>
      <c r="BG2064" s="5"/>
      <c r="BH2064" s="5"/>
      <c r="BI2064" s="5"/>
      <c r="BJ2064" s="5"/>
      <c r="BK2064" s="5"/>
      <c r="BL2064" s="5"/>
      <c r="BM2064" s="5"/>
    </row>
    <row r="2065" spans="55:65" ht="12.75">
      <c r="BC2065" s="5"/>
      <c r="BD2065" s="5"/>
      <c r="BE2065" s="5"/>
      <c r="BF2065" s="5"/>
      <c r="BG2065" s="5"/>
      <c r="BH2065" s="5"/>
      <c r="BI2065" s="5"/>
      <c r="BJ2065" s="5"/>
      <c r="BK2065" s="5"/>
      <c r="BL2065" s="5"/>
      <c r="BM2065" s="5"/>
    </row>
    <row r="2066" spans="55:65" ht="12.75">
      <c r="BC2066" s="5"/>
      <c r="BD2066" s="5"/>
      <c r="BE2066" s="5"/>
      <c r="BF2066" s="5"/>
      <c r="BG2066" s="5"/>
      <c r="BH2066" s="5"/>
      <c r="BI2066" s="5"/>
      <c r="BJ2066" s="5"/>
      <c r="BK2066" s="5"/>
      <c r="BL2066" s="5"/>
      <c r="BM2066" s="5"/>
    </row>
    <row r="2067" spans="55:65" ht="12.75">
      <c r="BC2067" s="5"/>
      <c r="BD2067" s="5"/>
      <c r="BE2067" s="5"/>
      <c r="BF2067" s="5"/>
      <c r="BG2067" s="5"/>
      <c r="BH2067" s="5"/>
      <c r="BI2067" s="5"/>
      <c r="BJ2067" s="5"/>
      <c r="BK2067" s="5"/>
      <c r="BL2067" s="5"/>
      <c r="BM2067" s="5"/>
    </row>
    <row r="2068" spans="55:65" ht="12.75">
      <c r="BC2068" s="5"/>
      <c r="BD2068" s="5"/>
      <c r="BE2068" s="5"/>
      <c r="BF2068" s="5"/>
      <c r="BG2068" s="5"/>
      <c r="BH2068" s="5"/>
      <c r="BI2068" s="5"/>
      <c r="BJ2068" s="5"/>
      <c r="BK2068" s="5"/>
      <c r="BL2068" s="5"/>
      <c r="BM2068" s="5"/>
    </row>
    <row r="2069" spans="55:65" ht="12.75">
      <c r="BC2069" s="5"/>
      <c r="BD2069" s="5"/>
      <c r="BE2069" s="5"/>
      <c r="BF2069" s="5"/>
      <c r="BG2069" s="5"/>
      <c r="BH2069" s="5"/>
      <c r="BI2069" s="5"/>
      <c r="BJ2069" s="5"/>
      <c r="BK2069" s="5"/>
      <c r="BL2069" s="5"/>
      <c r="BM2069" s="5"/>
    </row>
    <row r="2070" spans="55:65" ht="12.75">
      <c r="BC2070" s="5"/>
      <c r="BD2070" s="5"/>
      <c r="BE2070" s="5"/>
      <c r="BF2070" s="5"/>
      <c r="BG2070" s="5"/>
      <c r="BH2070" s="5"/>
      <c r="BI2070" s="5"/>
      <c r="BJ2070" s="5"/>
      <c r="BK2070" s="5"/>
      <c r="BL2070" s="5"/>
      <c r="BM2070" s="5"/>
    </row>
    <row r="2071" spans="55:65" ht="12.75">
      <c r="BC2071" s="5"/>
      <c r="BD2071" s="5"/>
      <c r="BE2071" s="5"/>
      <c r="BF2071" s="5"/>
      <c r="BG2071" s="5"/>
      <c r="BH2071" s="5"/>
      <c r="BI2071" s="5"/>
      <c r="BJ2071" s="5"/>
      <c r="BK2071" s="5"/>
      <c r="BL2071" s="5"/>
      <c r="BM2071" s="5"/>
    </row>
    <row r="2072" spans="55:65" ht="12.75">
      <c r="BC2072" s="5"/>
      <c r="BD2072" s="5"/>
      <c r="BE2072" s="5"/>
      <c r="BF2072" s="5"/>
      <c r="BG2072" s="5"/>
      <c r="BH2072" s="5"/>
      <c r="BI2072" s="5"/>
      <c r="BJ2072" s="5"/>
      <c r="BK2072" s="5"/>
      <c r="BL2072" s="5"/>
      <c r="BM2072" s="5"/>
    </row>
    <row r="2073" spans="55:65" ht="12.75">
      <c r="BC2073" s="5"/>
      <c r="BD2073" s="5"/>
      <c r="BE2073" s="5"/>
      <c r="BF2073" s="5"/>
      <c r="BG2073" s="5"/>
      <c r="BH2073" s="5"/>
      <c r="BI2073" s="5"/>
      <c r="BJ2073" s="5"/>
      <c r="BK2073" s="5"/>
      <c r="BL2073" s="5"/>
      <c r="BM2073" s="5"/>
    </row>
    <row r="2074" spans="55:65" ht="12.75">
      <c r="BC2074" s="5"/>
      <c r="BD2074" s="5"/>
      <c r="BE2074" s="5"/>
      <c r="BF2074" s="5"/>
      <c r="BG2074" s="5"/>
      <c r="BH2074" s="5"/>
      <c r="BI2074" s="5"/>
      <c r="BJ2074" s="5"/>
      <c r="BK2074" s="5"/>
      <c r="BL2074" s="5"/>
      <c r="BM2074" s="5"/>
    </row>
    <row r="2075" spans="55:65" ht="12.75">
      <c r="BC2075" s="5"/>
      <c r="BD2075" s="5"/>
      <c r="BE2075" s="5"/>
      <c r="BF2075" s="5"/>
      <c r="BG2075" s="5"/>
      <c r="BH2075" s="5"/>
      <c r="BI2075" s="5"/>
      <c r="BJ2075" s="5"/>
      <c r="BK2075" s="5"/>
      <c r="BL2075" s="5"/>
      <c r="BM2075" s="5"/>
    </row>
    <row r="2076" spans="55:65" ht="12.75">
      <c r="BC2076" s="5"/>
      <c r="BD2076" s="5"/>
      <c r="BE2076" s="5"/>
      <c r="BF2076" s="5"/>
      <c r="BG2076" s="5"/>
      <c r="BH2076" s="5"/>
      <c r="BI2076" s="5"/>
      <c r="BJ2076" s="5"/>
      <c r="BK2076" s="5"/>
      <c r="BL2076" s="5"/>
      <c r="BM2076" s="5"/>
    </row>
    <row r="2077" spans="55:65" ht="12.75">
      <c r="BC2077" s="5"/>
      <c r="BD2077" s="5"/>
      <c r="BE2077" s="5"/>
      <c r="BF2077" s="5"/>
      <c r="BG2077" s="5"/>
      <c r="BH2077" s="5"/>
      <c r="BI2077" s="5"/>
      <c r="BJ2077" s="5"/>
      <c r="BK2077" s="5"/>
      <c r="BL2077" s="5"/>
      <c r="BM2077" s="5"/>
    </row>
    <row r="2078" spans="55:65" ht="12.75">
      <c r="BC2078" s="5"/>
      <c r="BD2078" s="5"/>
      <c r="BE2078" s="5"/>
      <c r="BF2078" s="5"/>
      <c r="BG2078" s="5"/>
      <c r="BH2078" s="5"/>
      <c r="BI2078" s="5"/>
      <c r="BJ2078" s="5"/>
      <c r="BK2078" s="5"/>
      <c r="BL2078" s="5"/>
      <c r="BM2078" s="5"/>
    </row>
    <row r="2079" spans="55:65" ht="12.75">
      <c r="BC2079" s="5"/>
      <c r="BD2079" s="5"/>
      <c r="BE2079" s="5"/>
      <c r="BF2079" s="5"/>
      <c r="BG2079" s="5"/>
      <c r="BH2079" s="5"/>
      <c r="BI2079" s="5"/>
      <c r="BJ2079" s="5"/>
      <c r="BK2079" s="5"/>
      <c r="BL2079" s="5"/>
      <c r="BM2079" s="5"/>
    </row>
    <row r="2080" spans="55:65" ht="12.75">
      <c r="BC2080" s="5"/>
      <c r="BD2080" s="5"/>
      <c r="BE2080" s="5"/>
      <c r="BF2080" s="5"/>
      <c r="BG2080" s="5"/>
      <c r="BH2080" s="5"/>
      <c r="BI2080" s="5"/>
      <c r="BJ2080" s="5"/>
      <c r="BK2080" s="5"/>
      <c r="BL2080" s="5"/>
      <c r="BM2080" s="5"/>
    </row>
    <row r="2081" spans="55:65" ht="12.75">
      <c r="BC2081" s="5"/>
      <c r="BD2081" s="5"/>
      <c r="BE2081" s="5"/>
      <c r="BF2081" s="5"/>
      <c r="BG2081" s="5"/>
      <c r="BH2081" s="5"/>
      <c r="BI2081" s="5"/>
      <c r="BJ2081" s="5"/>
      <c r="BK2081" s="5"/>
      <c r="BL2081" s="5"/>
      <c r="BM2081" s="5"/>
    </row>
    <row r="2082" spans="55:65" ht="12.75">
      <c r="BC2082" s="5"/>
      <c r="BD2082" s="5"/>
      <c r="BE2082" s="5"/>
      <c r="BF2082" s="5"/>
      <c r="BG2082" s="5"/>
      <c r="BH2082" s="5"/>
      <c r="BI2082" s="5"/>
      <c r="BJ2082" s="5"/>
      <c r="BK2082" s="5"/>
      <c r="BL2082" s="5"/>
      <c r="BM2082" s="5"/>
    </row>
    <row r="2083" spans="55:65" ht="12.75">
      <c r="BC2083" s="5"/>
      <c r="BD2083" s="5"/>
      <c r="BE2083" s="5"/>
      <c r="BF2083" s="5"/>
      <c r="BG2083" s="5"/>
      <c r="BH2083" s="5"/>
      <c r="BI2083" s="5"/>
      <c r="BJ2083" s="5"/>
      <c r="BK2083" s="5"/>
      <c r="BL2083" s="5"/>
      <c r="BM2083" s="5"/>
    </row>
    <row r="2084" spans="55:65" ht="12.75">
      <c r="BC2084" s="5"/>
      <c r="BD2084" s="5"/>
      <c r="BE2084" s="5"/>
      <c r="BF2084" s="5"/>
      <c r="BG2084" s="5"/>
      <c r="BH2084" s="5"/>
      <c r="BI2084" s="5"/>
      <c r="BJ2084" s="5"/>
      <c r="BK2084" s="5"/>
      <c r="BL2084" s="5"/>
      <c r="BM2084" s="5"/>
    </row>
    <row r="2085" spans="55:65" ht="12.75">
      <c r="BC2085" s="5"/>
      <c r="BD2085" s="5"/>
      <c r="BE2085" s="5"/>
      <c r="BF2085" s="5"/>
      <c r="BG2085" s="5"/>
      <c r="BH2085" s="5"/>
      <c r="BI2085" s="5"/>
      <c r="BJ2085" s="5"/>
      <c r="BK2085" s="5"/>
      <c r="BL2085" s="5"/>
      <c r="BM2085" s="5"/>
    </row>
    <row r="2086" spans="55:65" ht="12.75">
      <c r="BC2086" s="5"/>
      <c r="BD2086" s="5"/>
      <c r="BE2086" s="5"/>
      <c r="BF2086" s="5"/>
      <c r="BG2086" s="5"/>
      <c r="BH2086" s="5"/>
      <c r="BI2086" s="5"/>
      <c r="BJ2086" s="5"/>
      <c r="BK2086" s="5"/>
      <c r="BL2086" s="5"/>
      <c r="BM2086" s="5"/>
    </row>
    <row r="2087" spans="55:65" ht="12.75">
      <c r="BC2087" s="5"/>
      <c r="BD2087" s="5"/>
      <c r="BE2087" s="5"/>
      <c r="BF2087" s="5"/>
      <c r="BG2087" s="5"/>
      <c r="BH2087" s="5"/>
      <c r="BI2087" s="5"/>
      <c r="BJ2087" s="5"/>
      <c r="BK2087" s="5"/>
      <c r="BL2087" s="5"/>
      <c r="BM2087" s="5"/>
    </row>
    <row r="2088" spans="55:65" ht="12.75">
      <c r="BC2088" s="5"/>
      <c r="BD2088" s="5"/>
      <c r="BE2088" s="5"/>
      <c r="BF2088" s="5"/>
      <c r="BG2088" s="5"/>
      <c r="BH2088" s="5"/>
      <c r="BI2088" s="5"/>
      <c r="BJ2088" s="5"/>
      <c r="BK2088" s="5"/>
      <c r="BL2088" s="5"/>
      <c r="BM2088" s="5"/>
    </row>
    <row r="2089" spans="55:65" ht="12.75">
      <c r="BC2089" s="5"/>
      <c r="BD2089" s="5"/>
      <c r="BE2089" s="5"/>
      <c r="BF2089" s="5"/>
      <c r="BG2089" s="5"/>
      <c r="BH2089" s="5"/>
      <c r="BI2089" s="5"/>
      <c r="BJ2089" s="5"/>
      <c r="BK2089" s="5"/>
      <c r="BL2089" s="5"/>
      <c r="BM2089" s="5"/>
    </row>
    <row r="2090" spans="55:65" ht="12.75">
      <c r="BC2090" s="5"/>
      <c r="BD2090" s="5"/>
      <c r="BE2090" s="5"/>
      <c r="BF2090" s="5"/>
      <c r="BG2090" s="5"/>
      <c r="BH2090" s="5"/>
      <c r="BI2090" s="5"/>
      <c r="BJ2090" s="5"/>
      <c r="BK2090" s="5"/>
      <c r="BL2090" s="5"/>
      <c r="BM2090" s="5"/>
    </row>
    <row r="2091" spans="55:65" ht="12.75">
      <c r="BC2091" s="5"/>
      <c r="BD2091" s="5"/>
      <c r="BE2091" s="5"/>
      <c r="BF2091" s="5"/>
      <c r="BG2091" s="5"/>
      <c r="BH2091" s="5"/>
      <c r="BI2091" s="5"/>
      <c r="BJ2091" s="5"/>
      <c r="BK2091" s="5"/>
      <c r="BL2091" s="5"/>
      <c r="BM2091" s="5"/>
    </row>
    <row r="2092" spans="55:65" ht="12.75">
      <c r="BC2092" s="5"/>
      <c r="BD2092" s="5"/>
      <c r="BE2092" s="5"/>
      <c r="BF2092" s="5"/>
      <c r="BG2092" s="5"/>
      <c r="BH2092" s="5"/>
      <c r="BI2092" s="5"/>
      <c r="BJ2092" s="5"/>
      <c r="BK2092" s="5"/>
      <c r="BL2092" s="5"/>
      <c r="BM2092" s="5"/>
    </row>
    <row r="2093" spans="55:65" ht="12.75">
      <c r="BC2093" s="5"/>
      <c r="BD2093" s="5"/>
      <c r="BE2093" s="5"/>
      <c r="BF2093" s="5"/>
      <c r="BG2093" s="5"/>
      <c r="BH2093" s="5"/>
      <c r="BI2093" s="5"/>
      <c r="BJ2093" s="5"/>
      <c r="BK2093" s="5"/>
      <c r="BL2093" s="5"/>
      <c r="BM2093" s="5"/>
    </row>
    <row r="2094" spans="55:65" ht="12.75">
      <c r="BC2094" s="5"/>
      <c r="BD2094" s="5"/>
      <c r="BE2094" s="5"/>
      <c r="BF2094" s="5"/>
      <c r="BG2094" s="5"/>
      <c r="BH2094" s="5"/>
      <c r="BI2094" s="5"/>
      <c r="BJ2094" s="5"/>
      <c r="BK2094" s="5"/>
      <c r="BL2094" s="5"/>
      <c r="BM2094" s="5"/>
    </row>
    <row r="2095" spans="55:65" ht="12.75">
      <c r="BC2095" s="5"/>
      <c r="BD2095" s="5"/>
      <c r="BE2095" s="5"/>
      <c r="BF2095" s="5"/>
      <c r="BG2095" s="5"/>
      <c r="BH2095" s="5"/>
      <c r="BI2095" s="5"/>
      <c r="BJ2095" s="5"/>
      <c r="BK2095" s="5"/>
      <c r="BL2095" s="5"/>
      <c r="BM2095" s="5"/>
    </row>
    <row r="2096" spans="55:65" ht="12.75">
      <c r="BC2096" s="5"/>
      <c r="BD2096" s="5"/>
      <c r="BE2096" s="5"/>
      <c r="BF2096" s="5"/>
      <c r="BG2096" s="5"/>
      <c r="BH2096" s="5"/>
      <c r="BI2096" s="5"/>
      <c r="BJ2096" s="5"/>
      <c r="BK2096" s="5"/>
      <c r="BL2096" s="5"/>
      <c r="BM2096" s="5"/>
    </row>
    <row r="2097" spans="55:65" ht="12.75">
      <c r="BC2097" s="5"/>
      <c r="BD2097" s="5"/>
      <c r="BE2097" s="5"/>
      <c r="BF2097" s="5"/>
      <c r="BG2097" s="5"/>
      <c r="BH2097" s="5"/>
      <c r="BI2097" s="5"/>
      <c r="BJ2097" s="5"/>
      <c r="BK2097" s="5"/>
      <c r="BL2097" s="5"/>
      <c r="BM2097" s="5"/>
    </row>
    <row r="2098" spans="55:65" ht="12.75">
      <c r="BC2098" s="5"/>
      <c r="BD2098" s="5"/>
      <c r="BE2098" s="5"/>
      <c r="BF2098" s="5"/>
      <c r="BG2098" s="5"/>
      <c r="BH2098" s="5"/>
      <c r="BI2098" s="5"/>
      <c r="BJ2098" s="5"/>
      <c r="BK2098" s="5"/>
      <c r="BL2098" s="5"/>
      <c r="BM2098" s="5"/>
    </row>
    <row r="2099" spans="55:65" ht="12.75">
      <c r="BC2099" s="5"/>
      <c r="BD2099" s="5"/>
      <c r="BE2099" s="5"/>
      <c r="BF2099" s="5"/>
      <c r="BG2099" s="5"/>
      <c r="BH2099" s="5"/>
      <c r="BI2099" s="5"/>
      <c r="BJ2099" s="5"/>
      <c r="BK2099" s="5"/>
      <c r="BL2099" s="5"/>
      <c r="BM2099" s="5"/>
    </row>
    <row r="2100" spans="55:65" ht="12.75">
      <c r="BC2100" s="5"/>
      <c r="BD2100" s="5"/>
      <c r="BE2100" s="5"/>
      <c r="BF2100" s="5"/>
      <c r="BG2100" s="5"/>
      <c r="BH2100" s="5"/>
      <c r="BI2100" s="5"/>
      <c r="BJ2100" s="5"/>
      <c r="BK2100" s="5"/>
      <c r="BL2100" s="5"/>
      <c r="BM2100" s="5"/>
    </row>
    <row r="2101" spans="55:65" ht="12.75">
      <c r="BC2101" s="5"/>
      <c r="BD2101" s="5"/>
      <c r="BE2101" s="5"/>
      <c r="BF2101" s="5"/>
      <c r="BG2101" s="5"/>
      <c r="BH2101" s="5"/>
      <c r="BI2101" s="5"/>
      <c r="BJ2101" s="5"/>
      <c r="BK2101" s="5"/>
      <c r="BL2101" s="5"/>
      <c r="BM2101" s="5"/>
    </row>
    <row r="2102" spans="55:65" ht="12.75">
      <c r="BC2102" s="5"/>
      <c r="BD2102" s="5"/>
      <c r="BE2102" s="5"/>
      <c r="BF2102" s="5"/>
      <c r="BG2102" s="5"/>
      <c r="BH2102" s="5"/>
      <c r="BI2102" s="5"/>
      <c r="BJ2102" s="5"/>
      <c r="BK2102" s="5"/>
      <c r="BL2102" s="5"/>
      <c r="BM2102" s="5"/>
    </row>
    <row r="2103" spans="55:65" ht="12.75">
      <c r="BC2103" s="5"/>
      <c r="BD2103" s="5"/>
      <c r="BE2103" s="5"/>
      <c r="BF2103" s="5"/>
      <c r="BG2103" s="5"/>
      <c r="BH2103" s="5"/>
      <c r="BI2103" s="5"/>
      <c r="BJ2103" s="5"/>
      <c r="BK2103" s="5"/>
      <c r="BL2103" s="5"/>
      <c r="BM2103" s="5"/>
    </row>
    <row r="2104" spans="55:65" ht="12.75">
      <c r="BC2104" s="5"/>
      <c r="BD2104" s="5"/>
      <c r="BE2104" s="5"/>
      <c r="BF2104" s="5"/>
      <c r="BG2104" s="5"/>
      <c r="BH2104" s="5"/>
      <c r="BI2104" s="5"/>
      <c r="BJ2104" s="5"/>
      <c r="BK2104" s="5"/>
      <c r="BL2104" s="5"/>
      <c r="BM2104" s="5"/>
    </row>
    <row r="2105" spans="55:65" ht="12.75">
      <c r="BC2105" s="5"/>
      <c r="BD2105" s="5"/>
      <c r="BE2105" s="5"/>
      <c r="BF2105" s="5"/>
      <c r="BG2105" s="5"/>
      <c r="BH2105" s="5"/>
      <c r="BI2105" s="5"/>
      <c r="BJ2105" s="5"/>
      <c r="BK2105" s="5"/>
      <c r="BL2105" s="5"/>
      <c r="BM2105" s="5"/>
    </row>
    <row r="2106" spans="55:65" ht="12.75">
      <c r="BC2106" s="5"/>
      <c r="BD2106" s="5"/>
      <c r="BE2106" s="5"/>
      <c r="BF2106" s="5"/>
      <c r="BG2106" s="5"/>
      <c r="BH2106" s="5"/>
      <c r="BI2106" s="5"/>
      <c r="BJ2106" s="5"/>
      <c r="BK2106" s="5"/>
      <c r="BL2106" s="5"/>
      <c r="BM2106" s="5"/>
    </row>
    <row r="2107" spans="55:65" ht="12.75">
      <c r="BC2107" s="5"/>
      <c r="BD2107" s="5"/>
      <c r="BE2107" s="5"/>
      <c r="BF2107" s="5"/>
      <c r="BG2107" s="5"/>
      <c r="BH2107" s="5"/>
      <c r="BI2107" s="5"/>
      <c r="BJ2107" s="5"/>
      <c r="BK2107" s="5"/>
      <c r="BL2107" s="5"/>
      <c r="BM2107" s="5"/>
    </row>
    <row r="2108" spans="55:65" ht="12.75">
      <c r="BC2108" s="5"/>
      <c r="BD2108" s="5"/>
      <c r="BE2108" s="5"/>
      <c r="BF2108" s="5"/>
      <c r="BG2108" s="5"/>
      <c r="BH2108" s="5"/>
      <c r="BI2108" s="5"/>
      <c r="BJ2108" s="5"/>
      <c r="BK2108" s="5"/>
      <c r="BL2108" s="5"/>
      <c r="BM2108" s="5"/>
    </row>
    <row r="2109" spans="55:65" ht="12.75">
      <c r="BC2109" s="5"/>
      <c r="BD2109" s="5"/>
      <c r="BE2109" s="5"/>
      <c r="BF2109" s="5"/>
      <c r="BG2109" s="5"/>
      <c r="BH2109" s="5"/>
      <c r="BI2109" s="5"/>
      <c r="BJ2109" s="5"/>
      <c r="BK2109" s="5"/>
      <c r="BL2109" s="5"/>
      <c r="BM2109" s="5"/>
    </row>
    <row r="2110" spans="55:65" ht="12.75">
      <c r="BC2110" s="5"/>
      <c r="BD2110" s="5"/>
      <c r="BE2110" s="5"/>
      <c r="BF2110" s="5"/>
      <c r="BG2110" s="5"/>
      <c r="BH2110" s="5"/>
      <c r="BI2110" s="5"/>
      <c r="BJ2110" s="5"/>
      <c r="BK2110" s="5"/>
      <c r="BL2110" s="5"/>
      <c r="BM2110" s="5"/>
    </row>
    <row r="2111" spans="55:65" ht="12.75">
      <c r="BC2111" s="5"/>
      <c r="BD2111" s="5"/>
      <c r="BE2111" s="5"/>
      <c r="BF2111" s="5"/>
      <c r="BG2111" s="5"/>
      <c r="BH2111" s="5"/>
      <c r="BI2111" s="5"/>
      <c r="BJ2111" s="5"/>
      <c r="BK2111" s="5"/>
      <c r="BL2111" s="5"/>
      <c r="BM2111" s="5"/>
    </row>
    <row r="2112" spans="55:65" ht="12.75">
      <c r="BC2112" s="5"/>
      <c r="BD2112" s="5"/>
      <c r="BE2112" s="5"/>
      <c r="BF2112" s="5"/>
      <c r="BG2112" s="5"/>
      <c r="BH2112" s="5"/>
      <c r="BI2112" s="5"/>
      <c r="BJ2112" s="5"/>
      <c r="BK2112" s="5"/>
      <c r="BL2112" s="5"/>
      <c r="BM2112" s="5"/>
    </row>
    <row r="2113" spans="55:65" ht="12.75">
      <c r="BC2113" s="5"/>
      <c r="BD2113" s="5"/>
      <c r="BE2113" s="5"/>
      <c r="BF2113" s="5"/>
      <c r="BG2113" s="5"/>
      <c r="BH2113" s="5"/>
      <c r="BI2113" s="5"/>
      <c r="BJ2113" s="5"/>
      <c r="BK2113" s="5"/>
      <c r="BL2113" s="5"/>
      <c r="BM2113" s="5"/>
    </row>
    <row r="2114" spans="55:65" ht="12.75">
      <c r="BC2114" s="5"/>
      <c r="BD2114" s="5"/>
      <c r="BE2114" s="5"/>
      <c r="BF2114" s="5"/>
      <c r="BG2114" s="5"/>
      <c r="BH2114" s="5"/>
      <c r="BI2114" s="5"/>
      <c r="BJ2114" s="5"/>
      <c r="BK2114" s="5"/>
      <c r="BL2114" s="5"/>
      <c r="BM2114" s="5"/>
    </row>
    <row r="2115" spans="55:65" ht="12.75">
      <c r="BC2115" s="5"/>
      <c r="BD2115" s="5"/>
      <c r="BE2115" s="5"/>
      <c r="BF2115" s="5"/>
      <c r="BG2115" s="5"/>
      <c r="BH2115" s="5"/>
      <c r="BI2115" s="5"/>
      <c r="BJ2115" s="5"/>
      <c r="BK2115" s="5"/>
      <c r="BL2115" s="5"/>
      <c r="BM2115" s="5"/>
    </row>
    <row r="2116" spans="55:65" ht="12.75">
      <c r="BC2116" s="5"/>
      <c r="BD2116" s="5"/>
      <c r="BE2116" s="5"/>
      <c r="BF2116" s="5"/>
      <c r="BG2116" s="5"/>
      <c r="BH2116" s="5"/>
      <c r="BI2116" s="5"/>
      <c r="BJ2116" s="5"/>
      <c r="BK2116" s="5"/>
      <c r="BL2116" s="5"/>
      <c r="BM2116" s="5"/>
    </row>
    <row r="2117" spans="55:65" ht="12.75">
      <c r="BC2117" s="5"/>
      <c r="BD2117" s="5"/>
      <c r="BE2117" s="5"/>
      <c r="BF2117" s="5"/>
      <c r="BG2117" s="5"/>
      <c r="BH2117" s="5"/>
      <c r="BI2117" s="5"/>
      <c r="BJ2117" s="5"/>
      <c r="BK2117" s="5"/>
      <c r="BL2117" s="5"/>
      <c r="BM2117" s="5"/>
    </row>
    <row r="2118" spans="55:65" ht="12.75">
      <c r="BC2118" s="5"/>
      <c r="BD2118" s="5"/>
      <c r="BE2118" s="5"/>
      <c r="BF2118" s="5"/>
      <c r="BG2118" s="5"/>
      <c r="BH2118" s="5"/>
      <c r="BI2118" s="5"/>
      <c r="BJ2118" s="5"/>
      <c r="BK2118" s="5"/>
      <c r="BL2118" s="5"/>
      <c r="BM2118" s="5"/>
    </row>
    <row r="2119" spans="55:65" ht="12.75">
      <c r="BC2119" s="5"/>
      <c r="BD2119" s="5"/>
      <c r="BE2119" s="5"/>
      <c r="BF2119" s="5"/>
      <c r="BG2119" s="5"/>
      <c r="BH2119" s="5"/>
      <c r="BI2119" s="5"/>
      <c r="BJ2119" s="5"/>
      <c r="BK2119" s="5"/>
      <c r="BL2119" s="5"/>
      <c r="BM2119" s="5"/>
    </row>
    <row r="2120" spans="55:65" ht="12.75">
      <c r="BC2120" s="5"/>
      <c r="BD2120" s="5"/>
      <c r="BE2120" s="5"/>
      <c r="BF2120" s="5"/>
      <c r="BG2120" s="5"/>
      <c r="BH2120" s="5"/>
      <c r="BI2120" s="5"/>
      <c r="BJ2120" s="5"/>
      <c r="BK2120" s="5"/>
      <c r="BL2120" s="5"/>
      <c r="BM2120" s="5"/>
    </row>
    <row r="2121" spans="55:65" ht="12.75">
      <c r="BC2121" s="5"/>
      <c r="BD2121" s="5"/>
      <c r="BE2121" s="5"/>
      <c r="BF2121" s="5"/>
      <c r="BG2121" s="5"/>
      <c r="BH2121" s="5"/>
      <c r="BI2121" s="5"/>
      <c r="BJ2121" s="5"/>
      <c r="BK2121" s="5"/>
      <c r="BL2121" s="5"/>
      <c r="BM2121" s="5"/>
    </row>
    <row r="2122" spans="55:65" ht="12.75">
      <c r="BC2122" s="5"/>
      <c r="BD2122" s="5"/>
      <c r="BE2122" s="5"/>
      <c r="BF2122" s="5"/>
      <c r="BG2122" s="5"/>
      <c r="BH2122" s="5"/>
      <c r="BI2122" s="5"/>
      <c r="BJ2122" s="5"/>
      <c r="BK2122" s="5"/>
      <c r="BL2122" s="5"/>
      <c r="BM2122" s="5"/>
    </row>
    <row r="2123" spans="55:65" ht="12.75">
      <c r="BC2123" s="5"/>
      <c r="BD2123" s="5"/>
      <c r="BE2123" s="5"/>
      <c r="BF2123" s="5"/>
      <c r="BG2123" s="5"/>
      <c r="BH2123" s="5"/>
      <c r="BI2123" s="5"/>
      <c r="BJ2123" s="5"/>
      <c r="BK2123" s="5"/>
      <c r="BL2123" s="5"/>
      <c r="BM2123" s="5"/>
    </row>
    <row r="2124" spans="55:65" ht="12.75">
      <c r="BC2124" s="5"/>
      <c r="BD2124" s="5"/>
      <c r="BE2124" s="5"/>
      <c r="BF2124" s="5"/>
      <c r="BG2124" s="5"/>
      <c r="BH2124" s="5"/>
      <c r="BI2124" s="5"/>
      <c r="BJ2124" s="5"/>
      <c r="BK2124" s="5"/>
      <c r="BL2124" s="5"/>
      <c r="BM2124" s="5"/>
    </row>
    <row r="2125" spans="55:65" ht="12.75">
      <c r="BC2125" s="5"/>
      <c r="BD2125" s="5"/>
      <c r="BE2125" s="5"/>
      <c r="BF2125" s="5"/>
      <c r="BG2125" s="5"/>
      <c r="BH2125" s="5"/>
      <c r="BI2125" s="5"/>
      <c r="BJ2125" s="5"/>
      <c r="BK2125" s="5"/>
      <c r="BL2125" s="5"/>
      <c r="BM2125" s="5"/>
    </row>
    <row r="2126" spans="55:65" ht="12.75">
      <c r="BC2126" s="5"/>
      <c r="BD2126" s="5"/>
      <c r="BE2126" s="5"/>
      <c r="BF2126" s="5"/>
      <c r="BG2126" s="5"/>
      <c r="BH2126" s="5"/>
      <c r="BI2126" s="5"/>
      <c r="BJ2126" s="5"/>
      <c r="BK2126" s="5"/>
      <c r="BL2126" s="5"/>
      <c r="BM2126" s="5"/>
    </row>
    <row r="2127" spans="55:65" ht="12.75">
      <c r="BC2127" s="5"/>
      <c r="BD2127" s="5"/>
      <c r="BE2127" s="5"/>
      <c r="BF2127" s="5"/>
      <c r="BG2127" s="5"/>
      <c r="BH2127" s="5"/>
      <c r="BI2127" s="5"/>
      <c r="BJ2127" s="5"/>
      <c r="BK2127" s="5"/>
      <c r="BL2127" s="5"/>
      <c r="BM2127" s="5"/>
    </row>
    <row r="2128" spans="55:65" ht="12.75">
      <c r="BC2128" s="5"/>
      <c r="BD2128" s="5"/>
      <c r="BE2128" s="5"/>
      <c r="BF2128" s="5"/>
      <c r="BG2128" s="5"/>
      <c r="BH2128" s="5"/>
      <c r="BI2128" s="5"/>
      <c r="BJ2128" s="5"/>
      <c r="BK2128" s="5"/>
      <c r="BL2128" s="5"/>
      <c r="BM2128" s="5"/>
    </row>
    <row r="2129" spans="55:65" ht="12.75">
      <c r="BC2129" s="5"/>
      <c r="BD2129" s="5"/>
      <c r="BE2129" s="5"/>
      <c r="BF2129" s="5"/>
      <c r="BG2129" s="5"/>
      <c r="BH2129" s="5"/>
      <c r="BI2129" s="5"/>
      <c r="BJ2129" s="5"/>
      <c r="BK2129" s="5"/>
      <c r="BL2129" s="5"/>
      <c r="BM2129" s="5"/>
    </row>
    <row r="2130" spans="55:65" ht="12.75">
      <c r="BC2130" s="5"/>
      <c r="BD2130" s="5"/>
      <c r="BE2130" s="5"/>
      <c r="BF2130" s="5"/>
      <c r="BG2130" s="5"/>
      <c r="BH2130" s="5"/>
      <c r="BI2130" s="5"/>
      <c r="BJ2130" s="5"/>
      <c r="BK2130" s="5"/>
      <c r="BL2130" s="5"/>
      <c r="BM2130" s="5"/>
    </row>
    <row r="2131" spans="55:65" ht="12.75">
      <c r="BC2131" s="5"/>
      <c r="BD2131" s="5"/>
      <c r="BE2131" s="5"/>
      <c r="BF2131" s="5"/>
      <c r="BG2131" s="5"/>
      <c r="BH2131" s="5"/>
      <c r="BI2131" s="5"/>
      <c r="BJ2131" s="5"/>
      <c r="BK2131" s="5"/>
      <c r="BL2131" s="5"/>
      <c r="BM2131" s="5"/>
    </row>
    <row r="2132" spans="55:65" ht="12.75">
      <c r="BC2132" s="5"/>
      <c r="BD2132" s="5"/>
      <c r="BE2132" s="5"/>
      <c r="BF2132" s="5"/>
      <c r="BG2132" s="5"/>
      <c r="BH2132" s="5"/>
      <c r="BI2132" s="5"/>
      <c r="BJ2132" s="5"/>
      <c r="BK2132" s="5"/>
      <c r="BL2132" s="5"/>
      <c r="BM2132" s="5"/>
    </row>
    <row r="2133" spans="55:65" ht="12.75">
      <c r="BC2133" s="5"/>
      <c r="BD2133" s="5"/>
      <c r="BE2133" s="5"/>
      <c r="BF2133" s="5"/>
      <c r="BG2133" s="5"/>
      <c r="BH2133" s="5"/>
      <c r="BI2133" s="5"/>
      <c r="BJ2133" s="5"/>
      <c r="BK2133" s="5"/>
      <c r="BL2133" s="5"/>
      <c r="BM2133" s="5"/>
    </row>
    <row r="2134" spans="55:65" ht="12.75">
      <c r="BC2134" s="5"/>
      <c r="BD2134" s="5"/>
      <c r="BE2134" s="5"/>
      <c r="BF2134" s="5"/>
      <c r="BG2134" s="5"/>
      <c r="BH2134" s="5"/>
      <c r="BI2134" s="5"/>
      <c r="BJ2134" s="5"/>
      <c r="BK2134" s="5"/>
      <c r="BL2134" s="5"/>
      <c r="BM2134" s="5"/>
    </row>
    <row r="2135" spans="55:65" ht="12.75">
      <c r="BC2135" s="5"/>
      <c r="BD2135" s="5"/>
      <c r="BE2135" s="5"/>
      <c r="BF2135" s="5"/>
      <c r="BG2135" s="5"/>
      <c r="BH2135" s="5"/>
      <c r="BI2135" s="5"/>
      <c r="BJ2135" s="5"/>
      <c r="BK2135" s="5"/>
      <c r="BL2135" s="5"/>
      <c r="BM2135" s="5"/>
    </row>
    <row r="2136" spans="55:65" ht="12.75">
      <c r="BC2136" s="5"/>
      <c r="BD2136" s="5"/>
      <c r="BE2136" s="5"/>
      <c r="BF2136" s="5"/>
      <c r="BG2136" s="5"/>
      <c r="BH2136" s="5"/>
      <c r="BI2136" s="5"/>
      <c r="BJ2136" s="5"/>
      <c r="BK2136" s="5"/>
      <c r="BL2136" s="5"/>
      <c r="BM2136" s="5"/>
    </row>
    <row r="2137" spans="55:65" ht="12.75">
      <c r="BC2137" s="5"/>
      <c r="BD2137" s="5"/>
      <c r="BE2137" s="5"/>
      <c r="BF2137" s="5"/>
      <c r="BG2137" s="5"/>
      <c r="BH2137" s="5"/>
      <c r="BI2137" s="5"/>
      <c r="BJ2137" s="5"/>
      <c r="BK2137" s="5"/>
      <c r="BL2137" s="5"/>
      <c r="BM2137" s="5"/>
    </row>
    <row r="2138" spans="55:65" ht="12.75">
      <c r="BC2138" s="5"/>
      <c r="BD2138" s="5"/>
      <c r="BE2138" s="5"/>
      <c r="BF2138" s="5"/>
      <c r="BG2138" s="5"/>
      <c r="BH2138" s="5"/>
      <c r="BI2138" s="5"/>
      <c r="BJ2138" s="5"/>
      <c r="BK2138" s="5"/>
      <c r="BL2138" s="5"/>
      <c r="BM2138" s="5"/>
    </row>
    <row r="2139" spans="55:65" ht="12.75">
      <c r="BC2139" s="5"/>
      <c r="BD2139" s="5"/>
      <c r="BE2139" s="5"/>
      <c r="BF2139" s="5"/>
      <c r="BG2139" s="5"/>
      <c r="BH2139" s="5"/>
      <c r="BI2139" s="5"/>
      <c r="BJ2139" s="5"/>
      <c r="BK2139" s="5"/>
      <c r="BL2139" s="5"/>
      <c r="BM2139" s="5"/>
    </row>
    <row r="2140" spans="55:65" ht="12.75">
      <c r="BC2140" s="5"/>
      <c r="BD2140" s="5"/>
      <c r="BE2140" s="5"/>
      <c r="BF2140" s="5"/>
      <c r="BG2140" s="5"/>
      <c r="BH2140" s="5"/>
      <c r="BI2140" s="5"/>
      <c r="BJ2140" s="5"/>
      <c r="BK2140" s="5"/>
      <c r="BL2140" s="5"/>
      <c r="BM2140" s="5"/>
    </row>
    <row r="2141" spans="55:65" ht="12.75">
      <c r="BC2141" s="5"/>
      <c r="BD2141" s="5"/>
      <c r="BE2141" s="5"/>
      <c r="BF2141" s="5"/>
      <c r="BG2141" s="5"/>
      <c r="BH2141" s="5"/>
      <c r="BI2141" s="5"/>
      <c r="BJ2141" s="5"/>
      <c r="BK2141" s="5"/>
      <c r="BL2141" s="5"/>
      <c r="BM2141" s="5"/>
    </row>
    <row r="2142" spans="55:65" ht="12.75">
      <c r="BC2142" s="5"/>
      <c r="BD2142" s="5"/>
      <c r="BE2142" s="5"/>
      <c r="BF2142" s="5"/>
      <c r="BG2142" s="5"/>
      <c r="BH2142" s="5"/>
      <c r="BI2142" s="5"/>
      <c r="BJ2142" s="5"/>
      <c r="BK2142" s="5"/>
      <c r="BL2142" s="5"/>
      <c r="BM2142" s="5"/>
    </row>
    <row r="2143" spans="55:65" ht="12.75">
      <c r="BC2143" s="5"/>
      <c r="BD2143" s="5"/>
      <c r="BE2143" s="5"/>
      <c r="BF2143" s="5"/>
      <c r="BG2143" s="5"/>
      <c r="BH2143" s="5"/>
      <c r="BI2143" s="5"/>
      <c r="BJ2143" s="5"/>
      <c r="BK2143" s="5"/>
      <c r="BL2143" s="5"/>
      <c r="BM2143" s="5"/>
    </row>
    <row r="2144" spans="55:65" ht="12.75">
      <c r="BC2144" s="5"/>
      <c r="BD2144" s="5"/>
      <c r="BE2144" s="5"/>
      <c r="BF2144" s="5"/>
      <c r="BG2144" s="5"/>
      <c r="BH2144" s="5"/>
      <c r="BI2144" s="5"/>
      <c r="BJ2144" s="5"/>
      <c r="BK2144" s="5"/>
      <c r="BL2144" s="5"/>
      <c r="BM2144" s="5"/>
    </row>
    <row r="2145" spans="55:65" ht="12.75">
      <c r="BC2145" s="5"/>
      <c r="BD2145" s="5"/>
      <c r="BE2145" s="5"/>
      <c r="BF2145" s="5"/>
      <c r="BG2145" s="5"/>
      <c r="BH2145" s="5"/>
      <c r="BI2145" s="5"/>
      <c r="BJ2145" s="5"/>
      <c r="BK2145" s="5"/>
      <c r="BL2145" s="5"/>
      <c r="BM2145" s="5"/>
    </row>
    <row r="2146" spans="55:65" ht="12.75">
      <c r="BC2146" s="5"/>
      <c r="BD2146" s="5"/>
      <c r="BE2146" s="5"/>
      <c r="BF2146" s="5"/>
      <c r="BG2146" s="5"/>
      <c r="BH2146" s="5"/>
      <c r="BI2146" s="5"/>
      <c r="BJ2146" s="5"/>
      <c r="BK2146" s="5"/>
      <c r="BL2146" s="5"/>
      <c r="BM2146" s="5"/>
    </row>
    <row r="2147" spans="55:65" ht="12.75">
      <c r="BC2147" s="5"/>
      <c r="BD2147" s="5"/>
      <c r="BE2147" s="5"/>
      <c r="BF2147" s="5"/>
      <c r="BG2147" s="5"/>
      <c r="BH2147" s="5"/>
      <c r="BI2147" s="5"/>
      <c r="BJ2147" s="5"/>
      <c r="BK2147" s="5"/>
      <c r="BL2147" s="5"/>
      <c r="BM2147" s="5"/>
    </row>
    <row r="2148" spans="55:65" ht="12.75">
      <c r="BC2148" s="5"/>
      <c r="BD2148" s="5"/>
      <c r="BE2148" s="5"/>
      <c r="BF2148" s="5"/>
      <c r="BG2148" s="5"/>
      <c r="BH2148" s="5"/>
      <c r="BI2148" s="5"/>
      <c r="BJ2148" s="5"/>
      <c r="BK2148" s="5"/>
      <c r="BL2148" s="5"/>
      <c r="BM2148" s="5"/>
    </row>
    <row r="2149" spans="55:65" ht="12.75">
      <c r="BC2149" s="5"/>
      <c r="BD2149" s="5"/>
      <c r="BE2149" s="5"/>
      <c r="BF2149" s="5"/>
      <c r="BG2149" s="5"/>
      <c r="BH2149" s="5"/>
      <c r="BI2149" s="5"/>
      <c r="BJ2149" s="5"/>
      <c r="BK2149" s="5"/>
      <c r="BL2149" s="5"/>
      <c r="BM2149" s="5"/>
    </row>
    <row r="2150" spans="55:65" ht="12.75">
      <c r="BC2150" s="5"/>
      <c r="BD2150" s="5"/>
      <c r="BE2150" s="5"/>
      <c r="BF2150" s="5"/>
      <c r="BG2150" s="5"/>
      <c r="BH2150" s="5"/>
      <c r="BI2150" s="5"/>
      <c r="BJ2150" s="5"/>
      <c r="BK2150" s="5"/>
      <c r="BL2150" s="5"/>
      <c r="BM2150" s="5"/>
    </row>
    <row r="2151" spans="55:65" ht="12.75">
      <c r="BC2151" s="5"/>
      <c r="BD2151" s="5"/>
      <c r="BE2151" s="5"/>
      <c r="BF2151" s="5"/>
      <c r="BG2151" s="5"/>
      <c r="BH2151" s="5"/>
      <c r="BI2151" s="5"/>
      <c r="BJ2151" s="5"/>
      <c r="BK2151" s="5"/>
      <c r="BL2151" s="5"/>
      <c r="BM2151" s="5"/>
    </row>
    <row r="2152" spans="55:65" ht="12.75">
      <c r="BC2152" s="5"/>
      <c r="BD2152" s="5"/>
      <c r="BE2152" s="5"/>
      <c r="BF2152" s="5"/>
      <c r="BG2152" s="5"/>
      <c r="BH2152" s="5"/>
      <c r="BI2152" s="5"/>
      <c r="BJ2152" s="5"/>
      <c r="BK2152" s="5"/>
      <c r="BL2152" s="5"/>
      <c r="BM2152" s="5"/>
    </row>
    <row r="2153" spans="55:65" ht="12.75">
      <c r="BC2153" s="5"/>
      <c r="BD2153" s="5"/>
      <c r="BE2153" s="5"/>
      <c r="BF2153" s="5"/>
      <c r="BG2153" s="5"/>
      <c r="BH2153" s="5"/>
      <c r="BI2153" s="5"/>
      <c r="BJ2153" s="5"/>
      <c r="BK2153" s="5"/>
      <c r="BL2153" s="5"/>
      <c r="BM2153" s="5"/>
    </row>
    <row r="2154" spans="55:65" ht="12.75">
      <c r="BC2154" s="5"/>
      <c r="BD2154" s="5"/>
      <c r="BE2154" s="5"/>
      <c r="BF2154" s="5"/>
      <c r="BG2154" s="5"/>
      <c r="BH2154" s="5"/>
      <c r="BI2154" s="5"/>
      <c r="BJ2154" s="5"/>
      <c r="BK2154" s="5"/>
      <c r="BL2154" s="5"/>
      <c r="BM2154" s="5"/>
    </row>
    <row r="2155" spans="55:65" ht="12.75">
      <c r="BC2155" s="5"/>
      <c r="BD2155" s="5"/>
      <c r="BE2155" s="5"/>
      <c r="BF2155" s="5"/>
      <c r="BG2155" s="5"/>
      <c r="BH2155" s="5"/>
      <c r="BI2155" s="5"/>
      <c r="BJ2155" s="5"/>
      <c r="BK2155" s="5"/>
      <c r="BL2155" s="5"/>
      <c r="BM2155" s="5"/>
    </row>
    <row r="2156" spans="55:65" ht="12.75">
      <c r="BC2156" s="5"/>
      <c r="BD2156" s="5"/>
      <c r="BE2156" s="5"/>
      <c r="BF2156" s="5"/>
      <c r="BG2156" s="5"/>
      <c r="BH2156" s="5"/>
      <c r="BI2156" s="5"/>
      <c r="BJ2156" s="5"/>
      <c r="BK2156" s="5"/>
      <c r="BL2156" s="5"/>
      <c r="BM2156" s="5"/>
    </row>
    <row r="2157" spans="55:65" ht="12.75">
      <c r="BC2157" s="5"/>
      <c r="BD2157" s="5"/>
      <c r="BE2157" s="5"/>
      <c r="BF2157" s="5"/>
      <c r="BG2157" s="5"/>
      <c r="BH2157" s="5"/>
      <c r="BI2157" s="5"/>
      <c r="BJ2157" s="5"/>
      <c r="BK2157" s="5"/>
      <c r="BL2157" s="5"/>
      <c r="BM2157" s="5"/>
    </row>
    <row r="2158" spans="55:65" ht="12.75">
      <c r="BC2158" s="5"/>
      <c r="BD2158" s="5"/>
      <c r="BE2158" s="5"/>
      <c r="BF2158" s="5"/>
      <c r="BG2158" s="5"/>
      <c r="BH2158" s="5"/>
      <c r="BI2158" s="5"/>
      <c r="BJ2158" s="5"/>
      <c r="BK2158" s="5"/>
      <c r="BL2158" s="5"/>
      <c r="BM2158" s="5"/>
    </row>
    <row r="2159" spans="55:65" ht="12.75">
      <c r="BC2159" s="5"/>
      <c r="BD2159" s="5"/>
      <c r="BE2159" s="5"/>
      <c r="BF2159" s="5"/>
      <c r="BG2159" s="5"/>
      <c r="BH2159" s="5"/>
      <c r="BI2159" s="5"/>
      <c r="BJ2159" s="5"/>
      <c r="BK2159" s="5"/>
      <c r="BL2159" s="5"/>
      <c r="BM2159" s="5"/>
    </row>
    <row r="2160" spans="55:65" ht="12.75">
      <c r="BC2160" s="5"/>
      <c r="BD2160" s="5"/>
      <c r="BE2160" s="5"/>
      <c r="BF2160" s="5"/>
      <c r="BG2160" s="5"/>
      <c r="BH2160" s="5"/>
      <c r="BI2160" s="5"/>
      <c r="BJ2160" s="5"/>
      <c r="BK2160" s="5"/>
      <c r="BL2160" s="5"/>
      <c r="BM2160" s="5"/>
    </row>
    <row r="2161" spans="55:65" ht="12.75">
      <c r="BC2161" s="5"/>
      <c r="BD2161" s="5"/>
      <c r="BE2161" s="5"/>
      <c r="BF2161" s="5"/>
      <c r="BG2161" s="5"/>
      <c r="BH2161" s="5"/>
      <c r="BI2161" s="5"/>
      <c r="BJ2161" s="5"/>
      <c r="BK2161" s="5"/>
      <c r="BL2161" s="5"/>
      <c r="BM2161" s="5"/>
    </row>
    <row r="2162" spans="55:65" ht="12.75">
      <c r="BC2162" s="5"/>
      <c r="BD2162" s="5"/>
      <c r="BE2162" s="5"/>
      <c r="BF2162" s="5"/>
      <c r="BG2162" s="5"/>
      <c r="BH2162" s="5"/>
      <c r="BI2162" s="5"/>
      <c r="BJ2162" s="5"/>
      <c r="BK2162" s="5"/>
      <c r="BL2162" s="5"/>
      <c r="BM2162" s="5"/>
    </row>
    <row r="2163" spans="55:65" ht="12.75">
      <c r="BC2163" s="5"/>
      <c r="BD2163" s="5"/>
      <c r="BE2163" s="5"/>
      <c r="BF2163" s="5"/>
      <c r="BG2163" s="5"/>
      <c r="BH2163" s="5"/>
      <c r="BI2163" s="5"/>
      <c r="BJ2163" s="5"/>
      <c r="BK2163" s="5"/>
      <c r="BL2163" s="5"/>
      <c r="BM2163" s="5"/>
    </row>
    <row r="2164" spans="55:65" ht="12.75">
      <c r="BC2164" s="5"/>
      <c r="BD2164" s="5"/>
      <c r="BE2164" s="5"/>
      <c r="BF2164" s="5"/>
      <c r="BG2164" s="5"/>
      <c r="BH2164" s="5"/>
      <c r="BI2164" s="5"/>
      <c r="BJ2164" s="5"/>
      <c r="BK2164" s="5"/>
      <c r="BL2164" s="5"/>
      <c r="BM2164" s="5"/>
    </row>
    <row r="2165" spans="55:65" ht="12.75">
      <c r="BC2165" s="5"/>
      <c r="BD2165" s="5"/>
      <c r="BE2165" s="5"/>
      <c r="BF2165" s="5"/>
      <c r="BG2165" s="5"/>
      <c r="BH2165" s="5"/>
      <c r="BI2165" s="5"/>
      <c r="BJ2165" s="5"/>
      <c r="BK2165" s="5"/>
      <c r="BL2165" s="5"/>
      <c r="BM2165" s="5"/>
    </row>
    <row r="2166" spans="55:65" ht="12.75">
      <c r="BC2166" s="5"/>
      <c r="BD2166" s="5"/>
      <c r="BE2166" s="5"/>
      <c r="BF2166" s="5"/>
      <c r="BG2166" s="5"/>
      <c r="BH2166" s="5"/>
      <c r="BI2166" s="5"/>
      <c r="BJ2166" s="5"/>
      <c r="BK2166" s="5"/>
      <c r="BL2166" s="5"/>
      <c r="BM2166" s="5"/>
    </row>
    <row r="2167" spans="55:65" ht="12.75">
      <c r="BC2167" s="5"/>
      <c r="BD2167" s="5"/>
      <c r="BE2167" s="5"/>
      <c r="BF2167" s="5"/>
      <c r="BG2167" s="5"/>
      <c r="BH2167" s="5"/>
      <c r="BI2167" s="5"/>
      <c r="BJ2167" s="5"/>
      <c r="BK2167" s="5"/>
      <c r="BL2167" s="5"/>
      <c r="BM2167" s="5"/>
    </row>
    <row r="2168" spans="55:65" ht="12.75">
      <c r="BC2168" s="5"/>
      <c r="BD2168" s="5"/>
      <c r="BE2168" s="5"/>
      <c r="BF2168" s="5"/>
      <c r="BG2168" s="5"/>
      <c r="BH2168" s="5"/>
      <c r="BI2168" s="5"/>
      <c r="BJ2168" s="5"/>
      <c r="BK2168" s="5"/>
      <c r="BL2168" s="5"/>
      <c r="BM2168" s="5"/>
    </row>
    <row r="2169" spans="55:65" ht="12.75">
      <c r="BC2169" s="5"/>
      <c r="BD2169" s="5"/>
      <c r="BE2169" s="5"/>
      <c r="BF2169" s="5"/>
      <c r="BG2169" s="5"/>
      <c r="BH2169" s="5"/>
      <c r="BI2169" s="5"/>
      <c r="BJ2169" s="5"/>
      <c r="BK2169" s="5"/>
      <c r="BL2169" s="5"/>
      <c r="BM2169" s="5"/>
    </row>
    <row r="2170" spans="55:65" ht="12.75">
      <c r="BC2170" s="5"/>
      <c r="BD2170" s="5"/>
      <c r="BE2170" s="5"/>
      <c r="BF2170" s="5"/>
      <c r="BG2170" s="5"/>
      <c r="BH2170" s="5"/>
      <c r="BI2170" s="5"/>
      <c r="BJ2170" s="5"/>
      <c r="BK2170" s="5"/>
      <c r="BL2170" s="5"/>
      <c r="BM2170" s="5"/>
    </row>
    <row r="2171" spans="55:65" ht="12.75">
      <c r="BC2171" s="5"/>
      <c r="BD2171" s="5"/>
      <c r="BE2171" s="5"/>
      <c r="BF2171" s="5"/>
      <c r="BG2171" s="5"/>
      <c r="BH2171" s="5"/>
      <c r="BI2171" s="5"/>
      <c r="BJ2171" s="5"/>
      <c r="BK2171" s="5"/>
      <c r="BL2171" s="5"/>
      <c r="BM2171" s="5"/>
    </row>
    <row r="2172" spans="55:65" ht="12.75">
      <c r="BC2172" s="5"/>
      <c r="BD2172" s="5"/>
      <c r="BE2172" s="5"/>
      <c r="BF2172" s="5"/>
      <c r="BG2172" s="5"/>
      <c r="BH2172" s="5"/>
      <c r="BI2172" s="5"/>
      <c r="BJ2172" s="5"/>
      <c r="BK2172" s="5"/>
      <c r="BL2172" s="5"/>
      <c r="BM2172" s="5"/>
    </row>
    <row r="2173" spans="55:65" ht="12.75">
      <c r="BC2173" s="5"/>
      <c r="BD2173" s="5"/>
      <c r="BE2173" s="5"/>
      <c r="BF2173" s="5"/>
      <c r="BG2173" s="5"/>
      <c r="BH2173" s="5"/>
      <c r="BI2173" s="5"/>
      <c r="BJ2173" s="5"/>
      <c r="BK2173" s="5"/>
      <c r="BL2173" s="5"/>
      <c r="BM2173" s="5"/>
    </row>
    <row r="2174" spans="55:65" ht="12.75">
      <c r="BC2174" s="5"/>
      <c r="BD2174" s="5"/>
      <c r="BE2174" s="5"/>
      <c r="BF2174" s="5"/>
      <c r="BG2174" s="5"/>
      <c r="BH2174" s="5"/>
      <c r="BI2174" s="5"/>
      <c r="BJ2174" s="5"/>
      <c r="BK2174" s="5"/>
      <c r="BL2174" s="5"/>
      <c r="BM2174" s="5"/>
    </row>
    <row r="2175" spans="55:65" ht="12.75">
      <c r="BC2175" s="5"/>
      <c r="BD2175" s="5"/>
      <c r="BE2175" s="5"/>
      <c r="BF2175" s="5"/>
      <c r="BG2175" s="5"/>
      <c r="BH2175" s="5"/>
      <c r="BI2175" s="5"/>
      <c r="BJ2175" s="5"/>
      <c r="BK2175" s="5"/>
      <c r="BL2175" s="5"/>
      <c r="BM2175" s="5"/>
    </row>
    <row r="2176" spans="55:65" ht="12.75">
      <c r="BC2176" s="5"/>
      <c r="BD2176" s="5"/>
      <c r="BE2176" s="5"/>
      <c r="BF2176" s="5"/>
      <c r="BG2176" s="5"/>
      <c r="BH2176" s="5"/>
      <c r="BI2176" s="5"/>
      <c r="BJ2176" s="5"/>
      <c r="BK2176" s="5"/>
      <c r="BL2176" s="5"/>
      <c r="BM2176" s="5"/>
    </row>
    <row r="2177" spans="55:65" ht="12.75">
      <c r="BC2177" s="5"/>
      <c r="BD2177" s="5"/>
      <c r="BE2177" s="5"/>
      <c r="BF2177" s="5"/>
      <c r="BG2177" s="5"/>
      <c r="BH2177" s="5"/>
      <c r="BI2177" s="5"/>
      <c r="BJ2177" s="5"/>
      <c r="BK2177" s="5"/>
      <c r="BL2177" s="5"/>
      <c r="BM2177" s="5"/>
    </row>
    <row r="2178" spans="55:65" ht="12.75">
      <c r="BC2178" s="5"/>
      <c r="BD2178" s="5"/>
      <c r="BE2178" s="5"/>
      <c r="BF2178" s="5"/>
      <c r="BG2178" s="5"/>
      <c r="BH2178" s="5"/>
      <c r="BI2178" s="5"/>
      <c r="BJ2178" s="5"/>
      <c r="BK2178" s="5"/>
      <c r="BL2178" s="5"/>
      <c r="BM2178" s="5"/>
    </row>
    <row r="2179" spans="55:65" ht="12.75">
      <c r="BC2179" s="5"/>
      <c r="BD2179" s="5"/>
      <c r="BE2179" s="5"/>
      <c r="BF2179" s="5"/>
      <c r="BG2179" s="5"/>
      <c r="BH2179" s="5"/>
      <c r="BI2179" s="5"/>
      <c r="BJ2179" s="5"/>
      <c r="BK2179" s="5"/>
      <c r="BL2179" s="5"/>
      <c r="BM2179" s="5"/>
    </row>
    <row r="2180" spans="55:65" ht="12.75">
      <c r="BC2180" s="5"/>
      <c r="BD2180" s="5"/>
      <c r="BE2180" s="5"/>
      <c r="BF2180" s="5"/>
      <c r="BG2180" s="5"/>
      <c r="BH2180" s="5"/>
      <c r="BI2180" s="5"/>
      <c r="BJ2180" s="5"/>
      <c r="BK2180" s="5"/>
      <c r="BL2180" s="5"/>
      <c r="BM2180" s="5"/>
    </row>
    <row r="2181" spans="55:65" ht="12.75">
      <c r="BC2181" s="5"/>
      <c r="BD2181" s="5"/>
      <c r="BE2181" s="5"/>
      <c r="BF2181" s="5"/>
      <c r="BG2181" s="5"/>
      <c r="BH2181" s="5"/>
      <c r="BI2181" s="5"/>
      <c r="BJ2181" s="5"/>
      <c r="BK2181" s="5"/>
      <c r="BL2181" s="5"/>
      <c r="BM2181" s="5"/>
    </row>
    <row r="2182" spans="55:65" ht="12.75">
      <c r="BC2182" s="5"/>
      <c r="BD2182" s="5"/>
      <c r="BE2182" s="5"/>
      <c r="BF2182" s="5"/>
      <c r="BG2182" s="5"/>
      <c r="BH2182" s="5"/>
      <c r="BI2182" s="5"/>
      <c r="BJ2182" s="5"/>
      <c r="BK2182" s="5"/>
      <c r="BL2182" s="5"/>
      <c r="BM2182" s="5"/>
    </row>
    <row r="2183" spans="55:65" ht="12.75">
      <c r="BC2183" s="5"/>
      <c r="BD2183" s="5"/>
      <c r="BE2183" s="5"/>
      <c r="BF2183" s="5"/>
      <c r="BG2183" s="5"/>
      <c r="BH2183" s="5"/>
      <c r="BI2183" s="5"/>
      <c r="BJ2183" s="5"/>
      <c r="BK2183" s="5"/>
      <c r="BL2183" s="5"/>
      <c r="BM2183" s="5"/>
    </row>
    <row r="2184" spans="55:65" ht="12.75">
      <c r="BC2184" s="5"/>
      <c r="BD2184" s="5"/>
      <c r="BE2184" s="5"/>
      <c r="BF2184" s="5"/>
      <c r="BG2184" s="5"/>
      <c r="BH2184" s="5"/>
      <c r="BI2184" s="5"/>
      <c r="BJ2184" s="5"/>
      <c r="BK2184" s="5"/>
      <c r="BL2184" s="5"/>
      <c r="BM2184" s="5"/>
    </row>
    <row r="2185" spans="55:65" ht="12.75">
      <c r="BC2185" s="5"/>
      <c r="BD2185" s="5"/>
      <c r="BE2185" s="5"/>
      <c r="BF2185" s="5"/>
      <c r="BG2185" s="5"/>
      <c r="BH2185" s="5"/>
      <c r="BI2185" s="5"/>
      <c r="BJ2185" s="5"/>
      <c r="BK2185" s="5"/>
      <c r="BL2185" s="5"/>
      <c r="BM2185" s="5"/>
    </row>
    <row r="2186" spans="55:65" ht="12.75">
      <c r="BC2186" s="5"/>
      <c r="BD2186" s="5"/>
      <c r="BE2186" s="5"/>
      <c r="BF2186" s="5"/>
      <c r="BG2186" s="5"/>
      <c r="BH2186" s="5"/>
      <c r="BI2186" s="5"/>
      <c r="BJ2186" s="5"/>
      <c r="BK2186" s="5"/>
      <c r="BL2186" s="5"/>
      <c r="BM2186" s="5"/>
    </row>
    <row r="2187" spans="55:65" ht="12.75">
      <c r="BC2187" s="5"/>
      <c r="BD2187" s="5"/>
      <c r="BE2187" s="5"/>
      <c r="BF2187" s="5"/>
      <c r="BG2187" s="5"/>
      <c r="BH2187" s="5"/>
      <c r="BI2187" s="5"/>
      <c r="BJ2187" s="5"/>
      <c r="BK2187" s="5"/>
      <c r="BL2187" s="5"/>
      <c r="BM2187" s="5"/>
    </row>
    <row r="2188" spans="55:65" ht="12.75">
      <c r="BC2188" s="5"/>
      <c r="BD2188" s="5"/>
      <c r="BE2188" s="5"/>
      <c r="BF2188" s="5"/>
      <c r="BG2188" s="5"/>
      <c r="BH2188" s="5"/>
      <c r="BI2188" s="5"/>
      <c r="BJ2188" s="5"/>
      <c r="BK2188" s="5"/>
      <c r="BL2188" s="5"/>
      <c r="BM2188" s="5"/>
    </row>
    <row r="2189" spans="55:65" ht="12.75">
      <c r="BC2189" s="5"/>
      <c r="BD2189" s="5"/>
      <c r="BE2189" s="5"/>
      <c r="BF2189" s="5"/>
      <c r="BG2189" s="5"/>
      <c r="BH2189" s="5"/>
      <c r="BI2189" s="5"/>
      <c r="BJ2189" s="5"/>
      <c r="BK2189" s="5"/>
      <c r="BL2189" s="5"/>
      <c r="BM2189" s="5"/>
    </row>
    <row r="2190" spans="55:65" ht="12.75">
      <c r="BC2190" s="5"/>
      <c r="BD2190" s="5"/>
      <c r="BE2190" s="5"/>
      <c r="BF2190" s="5"/>
      <c r="BG2190" s="5"/>
      <c r="BH2190" s="5"/>
      <c r="BI2190" s="5"/>
      <c r="BJ2190" s="5"/>
      <c r="BK2190" s="5"/>
      <c r="BL2190" s="5"/>
      <c r="BM2190" s="5"/>
    </row>
    <row r="2191" spans="55:65" ht="12.75">
      <c r="BC2191" s="5"/>
      <c r="BD2191" s="5"/>
      <c r="BE2191" s="5"/>
      <c r="BF2191" s="5"/>
      <c r="BG2191" s="5"/>
      <c r="BH2191" s="5"/>
      <c r="BI2191" s="5"/>
      <c r="BJ2191" s="5"/>
      <c r="BK2191" s="5"/>
      <c r="BL2191" s="5"/>
      <c r="BM2191" s="5"/>
    </row>
    <row r="2192" spans="55:65" ht="12.75">
      <c r="BC2192" s="5"/>
      <c r="BD2192" s="5"/>
      <c r="BE2192" s="5"/>
      <c r="BF2192" s="5"/>
      <c r="BG2192" s="5"/>
      <c r="BH2192" s="5"/>
      <c r="BI2192" s="5"/>
      <c r="BJ2192" s="5"/>
      <c r="BK2192" s="5"/>
      <c r="BL2192" s="5"/>
      <c r="BM2192" s="5"/>
    </row>
    <row r="2193" spans="55:65" ht="12.75">
      <c r="BC2193" s="5"/>
      <c r="BD2193" s="5"/>
      <c r="BE2193" s="5"/>
      <c r="BF2193" s="5"/>
      <c r="BG2193" s="5"/>
      <c r="BH2193" s="5"/>
      <c r="BI2193" s="5"/>
      <c r="BJ2193" s="5"/>
      <c r="BK2193" s="5"/>
      <c r="BL2193" s="5"/>
      <c r="BM2193" s="5"/>
    </row>
    <row r="2194" spans="55:65" ht="12.75">
      <c r="BC2194" s="5"/>
      <c r="BD2194" s="5"/>
      <c r="BE2194" s="5"/>
      <c r="BF2194" s="5"/>
      <c r="BG2194" s="5"/>
      <c r="BH2194" s="5"/>
      <c r="BI2194" s="5"/>
      <c r="BJ2194" s="5"/>
      <c r="BK2194" s="5"/>
      <c r="BL2194" s="5"/>
      <c r="BM2194" s="5"/>
    </row>
    <row r="2195" spans="55:65" ht="12.75">
      <c r="BC2195" s="5"/>
      <c r="BD2195" s="5"/>
      <c r="BE2195" s="5"/>
      <c r="BF2195" s="5"/>
      <c r="BG2195" s="5"/>
      <c r="BH2195" s="5"/>
      <c r="BI2195" s="5"/>
      <c r="BJ2195" s="5"/>
      <c r="BK2195" s="5"/>
      <c r="BL2195" s="5"/>
      <c r="BM2195" s="5"/>
    </row>
    <row r="2196" spans="55:65" ht="12.75">
      <c r="BC2196" s="5"/>
      <c r="BD2196" s="5"/>
      <c r="BE2196" s="5"/>
      <c r="BF2196" s="5"/>
      <c r="BG2196" s="5"/>
      <c r="BH2196" s="5"/>
      <c r="BI2196" s="5"/>
      <c r="BJ2196" s="5"/>
      <c r="BK2196" s="5"/>
      <c r="BL2196" s="5"/>
      <c r="BM2196" s="5"/>
    </row>
    <row r="2197" spans="55:65" ht="12.75">
      <c r="BC2197" s="5"/>
      <c r="BD2197" s="5"/>
      <c r="BE2197" s="5"/>
      <c r="BF2197" s="5"/>
      <c r="BG2197" s="5"/>
      <c r="BH2197" s="5"/>
      <c r="BI2197" s="5"/>
      <c r="BJ2197" s="5"/>
      <c r="BK2197" s="5"/>
      <c r="BL2197" s="5"/>
      <c r="BM2197" s="5"/>
    </row>
    <row r="2198" spans="55:65" ht="12.75">
      <c r="BC2198" s="5"/>
      <c r="BD2198" s="5"/>
      <c r="BE2198" s="5"/>
      <c r="BF2198" s="5"/>
      <c r="BG2198" s="5"/>
      <c r="BH2198" s="5"/>
      <c r="BI2198" s="5"/>
      <c r="BJ2198" s="5"/>
      <c r="BK2198" s="5"/>
      <c r="BL2198" s="5"/>
      <c r="BM2198" s="5"/>
    </row>
    <row r="2199" spans="55:65" ht="12.75">
      <c r="BC2199" s="5"/>
      <c r="BD2199" s="5"/>
      <c r="BE2199" s="5"/>
      <c r="BF2199" s="5"/>
      <c r="BG2199" s="5"/>
      <c r="BH2199" s="5"/>
      <c r="BI2199" s="5"/>
      <c r="BJ2199" s="5"/>
      <c r="BK2199" s="5"/>
      <c r="BL2199" s="5"/>
      <c r="BM2199" s="5"/>
    </row>
    <row r="2200" spans="55:65" ht="12.75">
      <c r="BC2200" s="5"/>
      <c r="BD2200" s="5"/>
      <c r="BE2200" s="5"/>
      <c r="BF2200" s="5"/>
      <c r="BG2200" s="5"/>
      <c r="BH2200" s="5"/>
      <c r="BI2200" s="5"/>
      <c r="BJ2200" s="5"/>
      <c r="BK2200" s="5"/>
      <c r="BL2200" s="5"/>
      <c r="BM2200" s="5"/>
    </row>
    <row r="2201" spans="55:65" ht="12.75">
      <c r="BC2201" s="5"/>
      <c r="BD2201" s="5"/>
      <c r="BE2201" s="5"/>
      <c r="BF2201" s="5"/>
      <c r="BG2201" s="5"/>
      <c r="BH2201" s="5"/>
      <c r="BI2201" s="5"/>
      <c r="BJ2201" s="5"/>
      <c r="BK2201" s="5"/>
      <c r="BL2201" s="5"/>
      <c r="BM2201" s="5"/>
    </row>
    <row r="2202" spans="55:65" ht="12.75">
      <c r="BC2202" s="5"/>
      <c r="BD2202" s="5"/>
      <c r="BE2202" s="5"/>
      <c r="BF2202" s="5"/>
      <c r="BG2202" s="5"/>
      <c r="BH2202" s="5"/>
      <c r="BI2202" s="5"/>
      <c r="BJ2202" s="5"/>
      <c r="BK2202" s="5"/>
      <c r="BL2202" s="5"/>
      <c r="BM2202" s="5"/>
    </row>
    <row r="2203" spans="55:65" ht="12.75">
      <c r="BC2203" s="5"/>
      <c r="BD2203" s="5"/>
      <c r="BE2203" s="5"/>
      <c r="BF2203" s="5"/>
      <c r="BG2203" s="5"/>
      <c r="BH2203" s="5"/>
      <c r="BI2203" s="5"/>
      <c r="BJ2203" s="5"/>
      <c r="BK2203" s="5"/>
      <c r="BL2203" s="5"/>
      <c r="BM2203" s="5"/>
    </row>
    <row r="2204" spans="55:65" ht="12.75">
      <c r="BC2204" s="5"/>
      <c r="BD2204" s="5"/>
      <c r="BE2204" s="5"/>
      <c r="BF2204" s="5"/>
      <c r="BG2204" s="5"/>
      <c r="BH2204" s="5"/>
      <c r="BI2204" s="5"/>
      <c r="BJ2204" s="5"/>
      <c r="BK2204" s="5"/>
      <c r="BL2204" s="5"/>
      <c r="BM2204" s="5"/>
    </row>
    <row r="2205" spans="55:65" ht="12.75">
      <c r="BC2205" s="5"/>
      <c r="BD2205" s="5"/>
      <c r="BE2205" s="5"/>
      <c r="BF2205" s="5"/>
      <c r="BG2205" s="5"/>
      <c r="BH2205" s="5"/>
      <c r="BI2205" s="5"/>
      <c r="BJ2205" s="5"/>
      <c r="BK2205" s="5"/>
      <c r="BL2205" s="5"/>
      <c r="BM2205" s="5"/>
    </row>
    <row r="2206" spans="55:65" ht="12.75">
      <c r="BC2206" s="5"/>
      <c r="BD2206" s="5"/>
      <c r="BE2206" s="5"/>
      <c r="BF2206" s="5"/>
      <c r="BG2206" s="5"/>
      <c r="BH2206" s="5"/>
      <c r="BI2206" s="5"/>
      <c r="BJ2206" s="5"/>
      <c r="BK2206" s="5"/>
      <c r="BL2206" s="5"/>
      <c r="BM2206" s="5"/>
    </row>
    <row r="2207" spans="55:65" ht="12.75">
      <c r="BC2207" s="5"/>
      <c r="BD2207" s="5"/>
      <c r="BE2207" s="5"/>
      <c r="BF2207" s="5"/>
      <c r="BG2207" s="5"/>
      <c r="BH2207" s="5"/>
      <c r="BI2207" s="5"/>
      <c r="BJ2207" s="5"/>
      <c r="BK2207" s="5"/>
      <c r="BL2207" s="5"/>
      <c r="BM2207" s="5"/>
    </row>
    <row r="2208" spans="55:65" ht="12.75">
      <c r="BC2208" s="5"/>
      <c r="BD2208" s="5"/>
      <c r="BE2208" s="5"/>
      <c r="BF2208" s="5"/>
      <c r="BG2208" s="5"/>
      <c r="BH2208" s="5"/>
      <c r="BI2208" s="5"/>
      <c r="BJ2208" s="5"/>
      <c r="BK2208" s="5"/>
      <c r="BL2208" s="5"/>
      <c r="BM2208" s="5"/>
    </row>
    <row r="2209" spans="55:65" ht="12.75">
      <c r="BC2209" s="5"/>
      <c r="BD2209" s="5"/>
      <c r="BE2209" s="5"/>
      <c r="BF2209" s="5"/>
      <c r="BG2209" s="5"/>
      <c r="BH2209" s="5"/>
      <c r="BI2209" s="5"/>
      <c r="BJ2209" s="5"/>
      <c r="BK2209" s="5"/>
      <c r="BL2209" s="5"/>
      <c r="BM2209" s="5"/>
    </row>
    <row r="2210" spans="55:65" ht="12.75">
      <c r="BC2210" s="5"/>
      <c r="BD2210" s="5"/>
      <c r="BE2210" s="5"/>
      <c r="BF2210" s="5"/>
      <c r="BG2210" s="5"/>
      <c r="BH2210" s="5"/>
      <c r="BI2210" s="5"/>
      <c r="BJ2210" s="5"/>
      <c r="BK2210" s="5"/>
      <c r="BL2210" s="5"/>
      <c r="BM2210" s="5"/>
    </row>
    <row r="2211" spans="55:65" ht="12.75">
      <c r="BC2211" s="5"/>
      <c r="BD2211" s="5"/>
      <c r="BE2211" s="5"/>
      <c r="BF2211" s="5"/>
      <c r="BG2211" s="5"/>
      <c r="BH2211" s="5"/>
      <c r="BI2211" s="5"/>
      <c r="BJ2211" s="5"/>
      <c r="BK2211" s="5"/>
      <c r="BL2211" s="5"/>
      <c r="BM2211" s="5"/>
    </row>
    <row r="2212" spans="55:65" ht="12.75">
      <c r="BC2212" s="5"/>
      <c r="BD2212" s="5"/>
      <c r="BE2212" s="5"/>
      <c r="BF2212" s="5"/>
      <c r="BG2212" s="5"/>
      <c r="BH2212" s="5"/>
      <c r="BI2212" s="5"/>
      <c r="BJ2212" s="5"/>
      <c r="BK2212" s="5"/>
      <c r="BL2212" s="5"/>
      <c r="BM2212" s="5"/>
    </row>
    <row r="2213" spans="55:65" ht="12.75">
      <c r="BC2213" s="5"/>
      <c r="BD2213" s="5"/>
      <c r="BE2213" s="5"/>
      <c r="BF2213" s="5"/>
      <c r="BG2213" s="5"/>
      <c r="BH2213" s="5"/>
      <c r="BI2213" s="5"/>
      <c r="BJ2213" s="5"/>
      <c r="BK2213" s="5"/>
      <c r="BL2213" s="5"/>
      <c r="BM2213" s="5"/>
    </row>
    <row r="2214" spans="55:65" ht="12.75">
      <c r="BC2214" s="5"/>
      <c r="BD2214" s="5"/>
      <c r="BE2214" s="5"/>
      <c r="BF2214" s="5"/>
      <c r="BG2214" s="5"/>
      <c r="BH2214" s="5"/>
      <c r="BI2214" s="5"/>
      <c r="BJ2214" s="5"/>
      <c r="BK2214" s="5"/>
      <c r="BL2214" s="5"/>
      <c r="BM2214" s="5"/>
    </row>
    <row r="2215" spans="55:65" ht="12.75">
      <c r="BC2215" s="5"/>
      <c r="BD2215" s="5"/>
      <c r="BE2215" s="5"/>
      <c r="BF2215" s="5"/>
      <c r="BG2215" s="5"/>
      <c r="BH2215" s="5"/>
      <c r="BI2215" s="5"/>
      <c r="BJ2215" s="5"/>
      <c r="BK2215" s="5"/>
      <c r="BL2215" s="5"/>
      <c r="BM2215" s="5"/>
    </row>
    <row r="2216" spans="55:65" ht="12.75">
      <c r="BC2216" s="5"/>
      <c r="BD2216" s="5"/>
      <c r="BE2216" s="5"/>
      <c r="BF2216" s="5"/>
      <c r="BG2216" s="5"/>
      <c r="BH2216" s="5"/>
      <c r="BI2216" s="5"/>
      <c r="BJ2216" s="5"/>
      <c r="BK2216" s="5"/>
      <c r="BL2216" s="5"/>
      <c r="BM2216" s="5"/>
    </row>
    <row r="2217" spans="55:65" ht="12.75">
      <c r="BC2217" s="5"/>
      <c r="BD2217" s="5"/>
      <c r="BE2217" s="5"/>
      <c r="BF2217" s="5"/>
      <c r="BG2217" s="5"/>
      <c r="BH2217" s="5"/>
      <c r="BI2217" s="5"/>
      <c r="BJ2217" s="5"/>
      <c r="BK2217" s="5"/>
      <c r="BL2217" s="5"/>
      <c r="BM2217" s="5"/>
    </row>
    <row r="2218" spans="55:65" ht="12.75">
      <c r="BC2218" s="5"/>
      <c r="BD2218" s="5"/>
      <c r="BE2218" s="5"/>
      <c r="BF2218" s="5"/>
      <c r="BG2218" s="5"/>
      <c r="BH2218" s="5"/>
      <c r="BI2218" s="5"/>
      <c r="BJ2218" s="5"/>
      <c r="BK2218" s="5"/>
      <c r="BL2218" s="5"/>
      <c r="BM2218" s="5"/>
    </row>
    <row r="2219" spans="55:65" ht="12.75">
      <c r="BC2219" s="5"/>
      <c r="BD2219" s="5"/>
      <c r="BE2219" s="5"/>
      <c r="BF2219" s="5"/>
      <c r="BG2219" s="5"/>
      <c r="BH2219" s="5"/>
      <c r="BI2219" s="5"/>
      <c r="BJ2219" s="5"/>
      <c r="BK2219" s="5"/>
      <c r="BL2219" s="5"/>
      <c r="BM2219" s="5"/>
    </row>
    <row r="2220" spans="55:65" ht="12.75">
      <c r="BC2220" s="5"/>
      <c r="BD2220" s="5"/>
      <c r="BE2220" s="5"/>
      <c r="BF2220" s="5"/>
      <c r="BG2220" s="5"/>
      <c r="BH2220" s="5"/>
      <c r="BI2220" s="5"/>
      <c r="BJ2220" s="5"/>
      <c r="BK2220" s="5"/>
      <c r="BL2220" s="5"/>
      <c r="BM2220" s="5"/>
    </row>
    <row r="2221" spans="55:65" ht="12.75">
      <c r="BC2221" s="5"/>
      <c r="BD2221" s="5"/>
      <c r="BE2221" s="5"/>
      <c r="BF2221" s="5"/>
      <c r="BG2221" s="5"/>
      <c r="BH2221" s="5"/>
      <c r="BI2221" s="5"/>
      <c r="BJ2221" s="5"/>
      <c r="BK2221" s="5"/>
      <c r="BL2221" s="5"/>
      <c r="BM2221" s="5"/>
    </row>
    <row r="2222" spans="55:65" ht="12.75">
      <c r="BC2222" s="5"/>
      <c r="BD2222" s="5"/>
      <c r="BE2222" s="5"/>
      <c r="BF2222" s="5"/>
      <c r="BG2222" s="5"/>
      <c r="BH2222" s="5"/>
      <c r="BI2222" s="5"/>
      <c r="BJ2222" s="5"/>
      <c r="BK2222" s="5"/>
      <c r="BL2222" s="5"/>
      <c r="BM2222" s="5"/>
    </row>
    <row r="2223" spans="55:65" ht="12.75">
      <c r="BC2223" s="5"/>
      <c r="BD2223" s="5"/>
      <c r="BE2223" s="5"/>
      <c r="BF2223" s="5"/>
      <c r="BG2223" s="5"/>
      <c r="BH2223" s="5"/>
      <c r="BI2223" s="5"/>
      <c r="BJ2223" s="5"/>
      <c r="BK2223" s="5"/>
      <c r="BL2223" s="5"/>
      <c r="BM2223" s="5"/>
    </row>
    <row r="2224" spans="55:65" ht="12.75">
      <c r="BC2224" s="5"/>
      <c r="BD2224" s="5"/>
      <c r="BE2224" s="5"/>
      <c r="BF2224" s="5"/>
      <c r="BG2224" s="5"/>
      <c r="BH2224" s="5"/>
      <c r="BI2224" s="5"/>
      <c r="BJ2224" s="5"/>
      <c r="BK2224" s="5"/>
      <c r="BL2224" s="5"/>
      <c r="BM2224" s="5"/>
    </row>
    <row r="2225" spans="55:65" ht="12.75">
      <c r="BC2225" s="5"/>
      <c r="BD2225" s="5"/>
      <c r="BE2225" s="5"/>
      <c r="BF2225" s="5"/>
      <c r="BG2225" s="5"/>
      <c r="BH2225" s="5"/>
      <c r="BI2225" s="5"/>
      <c r="BJ2225" s="5"/>
      <c r="BK2225" s="5"/>
      <c r="BL2225" s="5"/>
      <c r="BM2225" s="5"/>
    </row>
    <row r="2226" spans="55:65" ht="12.75">
      <c r="BC2226" s="5"/>
      <c r="BD2226" s="5"/>
      <c r="BE2226" s="5"/>
      <c r="BF2226" s="5"/>
      <c r="BG2226" s="5"/>
      <c r="BH2226" s="5"/>
      <c r="BI2226" s="5"/>
      <c r="BJ2226" s="5"/>
      <c r="BK2226" s="5"/>
      <c r="BL2226" s="5"/>
      <c r="BM2226" s="5"/>
    </row>
    <row r="2227" spans="55:65" ht="12.75">
      <c r="BC2227" s="5"/>
      <c r="BD2227" s="5"/>
      <c r="BE2227" s="5"/>
      <c r="BF2227" s="5"/>
      <c r="BG2227" s="5"/>
      <c r="BH2227" s="5"/>
      <c r="BI2227" s="5"/>
      <c r="BJ2227" s="5"/>
      <c r="BK2227" s="5"/>
      <c r="BL2227" s="5"/>
      <c r="BM2227" s="5"/>
    </row>
    <row r="2228" spans="55:65" ht="12.75">
      <c r="BC2228" s="5"/>
      <c r="BD2228" s="5"/>
      <c r="BE2228" s="5"/>
      <c r="BF2228" s="5"/>
      <c r="BG2228" s="5"/>
      <c r="BH2228" s="5"/>
      <c r="BI2228" s="5"/>
      <c r="BJ2228" s="5"/>
      <c r="BK2228" s="5"/>
      <c r="BL2228" s="5"/>
      <c r="BM2228" s="5"/>
    </row>
    <row r="2229" spans="55:65" ht="12.75">
      <c r="BC2229" s="5"/>
      <c r="BD2229" s="5"/>
      <c r="BE2229" s="5"/>
      <c r="BF2229" s="5"/>
      <c r="BG2229" s="5"/>
      <c r="BH2229" s="5"/>
      <c r="BI2229" s="5"/>
      <c r="BJ2229" s="5"/>
      <c r="BK2229" s="5"/>
      <c r="BL2229" s="5"/>
      <c r="BM2229" s="5"/>
    </row>
    <row r="2230" spans="55:65" ht="12.75">
      <c r="BC2230" s="5"/>
      <c r="BD2230" s="5"/>
      <c r="BE2230" s="5"/>
      <c r="BF2230" s="5"/>
      <c r="BG2230" s="5"/>
      <c r="BH2230" s="5"/>
      <c r="BI2230" s="5"/>
      <c r="BJ2230" s="5"/>
      <c r="BK2230" s="5"/>
      <c r="BL2230" s="5"/>
      <c r="BM2230" s="5"/>
    </row>
    <row r="2231" spans="55:65" ht="12.75">
      <c r="BC2231" s="5"/>
      <c r="BD2231" s="5"/>
      <c r="BE2231" s="5"/>
      <c r="BF2231" s="5"/>
      <c r="BG2231" s="5"/>
      <c r="BH2231" s="5"/>
      <c r="BI2231" s="5"/>
      <c r="BJ2231" s="5"/>
      <c r="BK2231" s="5"/>
      <c r="BL2231" s="5"/>
      <c r="BM2231" s="5"/>
    </row>
    <row r="2232" spans="55:65" ht="12.75">
      <c r="BC2232" s="5"/>
      <c r="BD2232" s="5"/>
      <c r="BE2232" s="5"/>
      <c r="BF2232" s="5"/>
      <c r="BG2232" s="5"/>
      <c r="BH2232" s="5"/>
      <c r="BI2232" s="5"/>
      <c r="BJ2232" s="5"/>
      <c r="BK2232" s="5"/>
      <c r="BL2232" s="5"/>
      <c r="BM2232" s="5"/>
    </row>
    <row r="2233" spans="55:65" ht="12.75">
      <c r="BC2233" s="5"/>
      <c r="BD2233" s="5"/>
      <c r="BE2233" s="5"/>
      <c r="BF2233" s="5"/>
      <c r="BG2233" s="5"/>
      <c r="BH2233" s="5"/>
      <c r="BI2233" s="5"/>
      <c r="BJ2233" s="5"/>
      <c r="BK2233" s="5"/>
      <c r="BL2233" s="5"/>
      <c r="BM2233" s="5"/>
    </row>
    <row r="2234" spans="55:65" ht="12.75">
      <c r="BC2234" s="5"/>
      <c r="BD2234" s="5"/>
      <c r="BE2234" s="5"/>
      <c r="BF2234" s="5"/>
      <c r="BG2234" s="5"/>
      <c r="BH2234" s="5"/>
      <c r="BI2234" s="5"/>
      <c r="BJ2234" s="5"/>
      <c r="BK2234" s="5"/>
      <c r="BL2234" s="5"/>
      <c r="BM2234" s="5"/>
    </row>
    <row r="2235" spans="55:65" ht="12.75">
      <c r="BC2235" s="5"/>
      <c r="BD2235" s="5"/>
      <c r="BE2235" s="5"/>
      <c r="BF2235" s="5"/>
      <c r="BG2235" s="5"/>
      <c r="BH2235" s="5"/>
      <c r="BI2235" s="5"/>
      <c r="BJ2235" s="5"/>
      <c r="BK2235" s="5"/>
      <c r="BL2235" s="5"/>
      <c r="BM2235" s="5"/>
    </row>
    <row r="2236" spans="55:65" ht="12.75">
      <c r="BC2236" s="5"/>
      <c r="BD2236" s="5"/>
      <c r="BE2236" s="5"/>
      <c r="BF2236" s="5"/>
      <c r="BG2236" s="5"/>
      <c r="BH2236" s="5"/>
      <c r="BI2236" s="5"/>
      <c r="BJ2236" s="5"/>
      <c r="BK2236" s="5"/>
      <c r="BL2236" s="5"/>
      <c r="BM2236" s="5"/>
    </row>
    <row r="2237" spans="55:65" ht="12.75">
      <c r="BC2237" s="5"/>
      <c r="BD2237" s="5"/>
      <c r="BE2237" s="5"/>
      <c r="BF2237" s="5"/>
      <c r="BG2237" s="5"/>
      <c r="BH2237" s="5"/>
      <c r="BI2237" s="5"/>
      <c r="BJ2237" s="5"/>
      <c r="BK2237" s="5"/>
      <c r="BL2237" s="5"/>
      <c r="BM2237" s="5"/>
    </row>
    <row r="2238" spans="55:65" ht="12.75">
      <c r="BC2238" s="5"/>
      <c r="BD2238" s="5"/>
      <c r="BE2238" s="5"/>
      <c r="BF2238" s="5"/>
      <c r="BG2238" s="5"/>
      <c r="BH2238" s="5"/>
      <c r="BI2238" s="5"/>
      <c r="BJ2238" s="5"/>
      <c r="BK2238" s="5"/>
      <c r="BL2238" s="5"/>
      <c r="BM2238" s="5"/>
    </row>
    <row r="2239" spans="55:65" ht="12.75">
      <c r="BC2239" s="5"/>
      <c r="BD2239" s="5"/>
      <c r="BE2239" s="5"/>
      <c r="BF2239" s="5"/>
      <c r="BG2239" s="5"/>
      <c r="BH2239" s="5"/>
      <c r="BI2239" s="5"/>
      <c r="BJ2239" s="5"/>
      <c r="BK2239" s="5"/>
      <c r="BL2239" s="5"/>
      <c r="BM2239" s="5"/>
    </row>
    <row r="2240" spans="55:65" ht="12.75">
      <c r="BC2240" s="5"/>
      <c r="BD2240" s="5"/>
      <c r="BE2240" s="5"/>
      <c r="BF2240" s="5"/>
      <c r="BG2240" s="5"/>
      <c r="BH2240" s="5"/>
      <c r="BI2240" s="5"/>
      <c r="BJ2240" s="5"/>
      <c r="BK2240" s="5"/>
      <c r="BL2240" s="5"/>
      <c r="BM2240" s="5"/>
    </row>
    <row r="2241" spans="55:65" ht="12.75">
      <c r="BC2241" s="5"/>
      <c r="BD2241" s="5"/>
      <c r="BE2241" s="5"/>
      <c r="BF2241" s="5"/>
      <c r="BG2241" s="5"/>
      <c r="BH2241" s="5"/>
      <c r="BI2241" s="5"/>
      <c r="BJ2241" s="5"/>
      <c r="BK2241" s="5"/>
      <c r="BL2241" s="5"/>
      <c r="BM2241" s="5"/>
    </row>
    <row r="2242" spans="55:65" ht="12.75">
      <c r="BC2242" s="5"/>
      <c r="BD2242" s="5"/>
      <c r="BE2242" s="5"/>
      <c r="BF2242" s="5"/>
      <c r="BG2242" s="5"/>
      <c r="BH2242" s="5"/>
      <c r="BI2242" s="5"/>
      <c r="BJ2242" s="5"/>
      <c r="BK2242" s="5"/>
      <c r="BL2242" s="5"/>
      <c r="BM2242" s="5"/>
    </row>
    <row r="2243" spans="55:65" ht="12.75">
      <c r="BC2243" s="5"/>
      <c r="BD2243" s="5"/>
      <c r="BE2243" s="5"/>
      <c r="BF2243" s="5"/>
      <c r="BG2243" s="5"/>
      <c r="BH2243" s="5"/>
      <c r="BI2243" s="5"/>
      <c r="BJ2243" s="5"/>
      <c r="BK2243" s="5"/>
      <c r="BL2243" s="5"/>
      <c r="BM2243" s="5"/>
    </row>
    <row r="2244" spans="55:65" ht="12.75">
      <c r="BC2244" s="5"/>
      <c r="BD2244" s="5"/>
      <c r="BE2244" s="5"/>
      <c r="BF2244" s="5"/>
      <c r="BG2244" s="5"/>
      <c r="BH2244" s="5"/>
      <c r="BI2244" s="5"/>
      <c r="BJ2244" s="5"/>
      <c r="BK2244" s="5"/>
      <c r="BL2244" s="5"/>
      <c r="BM2244" s="5"/>
    </row>
    <row r="2245" spans="55:65" ht="12.75">
      <c r="BC2245" s="5"/>
      <c r="BD2245" s="5"/>
      <c r="BE2245" s="5"/>
      <c r="BF2245" s="5"/>
      <c r="BG2245" s="5"/>
      <c r="BH2245" s="5"/>
      <c r="BI2245" s="5"/>
      <c r="BJ2245" s="5"/>
      <c r="BK2245" s="5"/>
      <c r="BL2245" s="5"/>
      <c r="BM2245" s="5"/>
    </row>
    <row r="2246" spans="55:65" ht="12.75">
      <c r="BC2246" s="5"/>
      <c r="BD2246" s="5"/>
      <c r="BE2246" s="5"/>
      <c r="BF2246" s="5"/>
      <c r="BG2246" s="5"/>
      <c r="BH2246" s="5"/>
      <c r="BI2246" s="5"/>
      <c r="BJ2246" s="5"/>
      <c r="BK2246" s="5"/>
      <c r="BL2246" s="5"/>
      <c r="BM2246" s="5"/>
    </row>
    <row r="2247" spans="55:65" ht="12.75">
      <c r="BC2247" s="5"/>
      <c r="BD2247" s="5"/>
      <c r="BE2247" s="5"/>
      <c r="BF2247" s="5"/>
      <c r="BG2247" s="5"/>
      <c r="BH2247" s="5"/>
      <c r="BI2247" s="5"/>
      <c r="BJ2247" s="5"/>
      <c r="BK2247" s="5"/>
      <c r="BL2247" s="5"/>
      <c r="BM2247" s="5"/>
    </row>
    <row r="2248" spans="55:65" ht="12.75">
      <c r="BC2248" s="5"/>
      <c r="BD2248" s="5"/>
      <c r="BE2248" s="5"/>
      <c r="BF2248" s="5"/>
      <c r="BG2248" s="5"/>
      <c r="BH2248" s="5"/>
      <c r="BI2248" s="5"/>
      <c r="BJ2248" s="5"/>
      <c r="BK2248" s="5"/>
      <c r="BL2248" s="5"/>
      <c r="BM2248" s="5"/>
    </row>
    <row r="2249" spans="55:65" ht="12.75">
      <c r="BC2249" s="5"/>
      <c r="BD2249" s="5"/>
      <c r="BE2249" s="5"/>
      <c r="BF2249" s="5"/>
      <c r="BG2249" s="5"/>
      <c r="BH2249" s="5"/>
      <c r="BI2249" s="5"/>
      <c r="BJ2249" s="5"/>
      <c r="BK2249" s="5"/>
      <c r="BL2249" s="5"/>
      <c r="BM2249" s="5"/>
    </row>
    <row r="2250" spans="55:65" ht="12.75">
      <c r="BC2250" s="5"/>
      <c r="BD2250" s="5"/>
      <c r="BE2250" s="5"/>
      <c r="BF2250" s="5"/>
      <c r="BG2250" s="5"/>
      <c r="BH2250" s="5"/>
      <c r="BI2250" s="5"/>
      <c r="BJ2250" s="5"/>
      <c r="BK2250" s="5"/>
      <c r="BL2250" s="5"/>
      <c r="BM2250" s="5"/>
    </row>
    <row r="2251" spans="55:65" ht="12.75">
      <c r="BC2251" s="5"/>
      <c r="BD2251" s="5"/>
      <c r="BE2251" s="5"/>
      <c r="BF2251" s="5"/>
      <c r="BG2251" s="5"/>
      <c r="BH2251" s="5"/>
      <c r="BI2251" s="5"/>
      <c r="BJ2251" s="5"/>
      <c r="BK2251" s="5"/>
      <c r="BL2251" s="5"/>
      <c r="BM2251" s="5"/>
    </row>
    <row r="2252" spans="55:65" ht="12.75">
      <c r="BC2252" s="5"/>
      <c r="BD2252" s="5"/>
      <c r="BE2252" s="5"/>
      <c r="BF2252" s="5"/>
      <c r="BG2252" s="5"/>
      <c r="BH2252" s="5"/>
      <c r="BI2252" s="5"/>
      <c r="BJ2252" s="5"/>
      <c r="BK2252" s="5"/>
      <c r="BL2252" s="5"/>
      <c r="BM2252" s="5"/>
    </row>
    <row r="2253" spans="55:65" ht="12.75">
      <c r="BC2253" s="5"/>
      <c r="BD2253" s="5"/>
      <c r="BE2253" s="5"/>
      <c r="BF2253" s="5"/>
      <c r="BG2253" s="5"/>
      <c r="BH2253" s="5"/>
      <c r="BI2253" s="5"/>
      <c r="BJ2253" s="5"/>
      <c r="BK2253" s="5"/>
      <c r="BL2253" s="5"/>
      <c r="BM2253" s="5"/>
    </row>
    <row r="2254" spans="55:65" ht="12.75">
      <c r="BC2254" s="5"/>
      <c r="BD2254" s="5"/>
      <c r="BE2254" s="5"/>
      <c r="BF2254" s="5"/>
      <c r="BG2254" s="5"/>
      <c r="BH2254" s="5"/>
      <c r="BI2254" s="5"/>
      <c r="BJ2254" s="5"/>
      <c r="BK2254" s="5"/>
      <c r="BL2254" s="5"/>
      <c r="BM2254" s="5"/>
    </row>
    <row r="2255" spans="55:65" ht="12.75">
      <c r="BC2255" s="5"/>
      <c r="BD2255" s="5"/>
      <c r="BE2255" s="5"/>
      <c r="BF2255" s="5"/>
      <c r="BG2255" s="5"/>
      <c r="BH2255" s="5"/>
      <c r="BI2255" s="5"/>
      <c r="BJ2255" s="5"/>
      <c r="BK2255" s="5"/>
      <c r="BL2255" s="5"/>
      <c r="BM2255" s="5"/>
    </row>
    <row r="2256" spans="55:65" ht="12.75">
      <c r="BC2256" s="5"/>
      <c r="BD2256" s="5"/>
      <c r="BE2256" s="5"/>
      <c r="BF2256" s="5"/>
      <c r="BG2256" s="5"/>
      <c r="BH2256" s="5"/>
      <c r="BI2256" s="5"/>
      <c r="BJ2256" s="5"/>
      <c r="BK2256" s="5"/>
      <c r="BL2256" s="5"/>
      <c r="BM2256" s="5"/>
    </row>
    <row r="2257" spans="55:65" ht="12.75">
      <c r="BC2257" s="5"/>
      <c r="BD2257" s="5"/>
      <c r="BE2257" s="5"/>
      <c r="BF2257" s="5"/>
      <c r="BG2257" s="5"/>
      <c r="BH2257" s="5"/>
      <c r="BI2257" s="5"/>
      <c r="BJ2257" s="5"/>
      <c r="BK2257" s="5"/>
      <c r="BL2257" s="5"/>
      <c r="BM2257" s="5"/>
    </row>
    <row r="2258" spans="55:65" ht="12.75">
      <c r="BC2258" s="5"/>
      <c r="BD2258" s="5"/>
      <c r="BE2258" s="5"/>
      <c r="BF2258" s="5"/>
      <c r="BG2258" s="5"/>
      <c r="BH2258" s="5"/>
      <c r="BI2258" s="5"/>
      <c r="BJ2258" s="5"/>
      <c r="BK2258" s="5"/>
      <c r="BL2258" s="5"/>
      <c r="BM2258" s="5"/>
    </row>
    <row r="2259" spans="55:65" ht="12.75">
      <c r="BC2259" s="5"/>
      <c r="BD2259" s="5"/>
      <c r="BE2259" s="5"/>
      <c r="BF2259" s="5"/>
      <c r="BG2259" s="5"/>
      <c r="BH2259" s="5"/>
      <c r="BI2259" s="5"/>
      <c r="BJ2259" s="5"/>
      <c r="BK2259" s="5"/>
      <c r="BL2259" s="5"/>
      <c r="BM2259" s="5"/>
    </row>
    <row r="2260" spans="55:65" ht="12.75">
      <c r="BC2260" s="5"/>
      <c r="BD2260" s="5"/>
      <c r="BE2260" s="5"/>
      <c r="BF2260" s="5"/>
      <c r="BG2260" s="5"/>
      <c r="BH2260" s="5"/>
      <c r="BI2260" s="5"/>
      <c r="BJ2260" s="5"/>
      <c r="BK2260" s="5"/>
      <c r="BL2260" s="5"/>
      <c r="BM2260" s="5"/>
    </row>
    <row r="2261" spans="55:65" ht="12.75">
      <c r="BC2261" s="5"/>
      <c r="BD2261" s="5"/>
      <c r="BE2261" s="5"/>
      <c r="BF2261" s="5"/>
      <c r="BG2261" s="5"/>
      <c r="BH2261" s="5"/>
      <c r="BI2261" s="5"/>
      <c r="BJ2261" s="5"/>
      <c r="BK2261" s="5"/>
      <c r="BL2261" s="5"/>
      <c r="BM2261" s="5"/>
    </row>
    <row r="2262" spans="55:65" ht="12.75">
      <c r="BC2262" s="5"/>
      <c r="BD2262" s="5"/>
      <c r="BE2262" s="5"/>
      <c r="BF2262" s="5"/>
      <c r="BG2262" s="5"/>
      <c r="BH2262" s="5"/>
      <c r="BI2262" s="5"/>
      <c r="BJ2262" s="5"/>
      <c r="BK2262" s="5"/>
      <c r="BL2262" s="5"/>
      <c r="BM2262" s="5"/>
    </row>
    <row r="2263" spans="55:65" ht="12.75">
      <c r="BC2263" s="5"/>
      <c r="BD2263" s="5"/>
      <c r="BE2263" s="5"/>
      <c r="BF2263" s="5"/>
      <c r="BG2263" s="5"/>
      <c r="BH2263" s="5"/>
      <c r="BI2263" s="5"/>
      <c r="BJ2263" s="5"/>
      <c r="BK2263" s="5"/>
      <c r="BL2263" s="5"/>
      <c r="BM2263" s="5"/>
    </row>
    <row r="2264" spans="55:65" ht="12.75">
      <c r="BC2264" s="5"/>
      <c r="BD2264" s="5"/>
      <c r="BE2264" s="5"/>
      <c r="BF2264" s="5"/>
      <c r="BG2264" s="5"/>
      <c r="BH2264" s="5"/>
      <c r="BI2264" s="5"/>
      <c r="BJ2264" s="5"/>
      <c r="BK2264" s="5"/>
      <c r="BL2264" s="5"/>
      <c r="BM2264" s="5"/>
    </row>
    <row r="2265" spans="55:65" ht="12.75">
      <c r="BC2265" s="5"/>
      <c r="BD2265" s="5"/>
      <c r="BE2265" s="5"/>
      <c r="BF2265" s="5"/>
      <c r="BG2265" s="5"/>
      <c r="BH2265" s="5"/>
      <c r="BI2265" s="5"/>
      <c r="BJ2265" s="5"/>
      <c r="BK2265" s="5"/>
      <c r="BL2265" s="5"/>
      <c r="BM2265" s="5"/>
    </row>
    <row r="2266" spans="55:65" ht="12.75">
      <c r="BC2266" s="5"/>
      <c r="BD2266" s="5"/>
      <c r="BE2266" s="5"/>
      <c r="BF2266" s="5"/>
      <c r="BG2266" s="5"/>
      <c r="BH2266" s="5"/>
      <c r="BI2266" s="5"/>
      <c r="BJ2266" s="5"/>
      <c r="BK2266" s="5"/>
      <c r="BL2266" s="5"/>
      <c r="BM2266" s="5"/>
    </row>
    <row r="2267" spans="55:65" ht="12.75">
      <c r="BC2267" s="5"/>
      <c r="BD2267" s="5"/>
      <c r="BE2267" s="5"/>
      <c r="BF2267" s="5"/>
      <c r="BG2267" s="5"/>
      <c r="BH2267" s="5"/>
      <c r="BI2267" s="5"/>
      <c r="BJ2267" s="5"/>
      <c r="BK2267" s="5"/>
      <c r="BL2267" s="5"/>
      <c r="BM2267" s="5"/>
    </row>
    <row r="2268" spans="55:65" ht="12.75">
      <c r="BC2268" s="5"/>
      <c r="BD2268" s="5"/>
      <c r="BE2268" s="5"/>
      <c r="BF2268" s="5"/>
      <c r="BG2268" s="5"/>
      <c r="BH2268" s="5"/>
      <c r="BI2268" s="5"/>
      <c r="BJ2268" s="5"/>
      <c r="BK2268" s="5"/>
      <c r="BL2268" s="5"/>
      <c r="BM2268" s="5"/>
    </row>
    <row r="2269" spans="55:65" ht="12.75">
      <c r="BC2269" s="5"/>
      <c r="BD2269" s="5"/>
      <c r="BE2269" s="5"/>
      <c r="BF2269" s="5"/>
      <c r="BG2269" s="5"/>
      <c r="BH2269" s="5"/>
      <c r="BI2269" s="5"/>
      <c r="BJ2269" s="5"/>
      <c r="BK2269" s="5"/>
      <c r="BL2269" s="5"/>
      <c r="BM2269" s="5"/>
    </row>
    <row r="2270" spans="55:65" ht="12.75">
      <c r="BC2270" s="5"/>
      <c r="BD2270" s="5"/>
      <c r="BE2270" s="5"/>
      <c r="BF2270" s="5"/>
      <c r="BG2270" s="5"/>
      <c r="BH2270" s="5"/>
      <c r="BI2270" s="5"/>
      <c r="BJ2270" s="5"/>
      <c r="BK2270" s="5"/>
      <c r="BL2270" s="5"/>
      <c r="BM2270" s="5"/>
    </row>
    <row r="2271" spans="55:65" ht="12.75">
      <c r="BC2271" s="5"/>
      <c r="BD2271" s="5"/>
      <c r="BE2271" s="5"/>
      <c r="BF2271" s="5"/>
      <c r="BG2271" s="5"/>
      <c r="BH2271" s="5"/>
      <c r="BI2271" s="5"/>
      <c r="BJ2271" s="5"/>
      <c r="BK2271" s="5"/>
      <c r="BL2271" s="5"/>
      <c r="BM2271" s="5"/>
    </row>
    <row r="2272" spans="55:65" ht="12.75">
      <c r="BC2272" s="5"/>
      <c r="BD2272" s="5"/>
      <c r="BE2272" s="5"/>
      <c r="BF2272" s="5"/>
      <c r="BG2272" s="5"/>
      <c r="BH2272" s="5"/>
      <c r="BI2272" s="5"/>
      <c r="BJ2272" s="5"/>
      <c r="BK2272" s="5"/>
      <c r="BL2272" s="5"/>
      <c r="BM2272" s="5"/>
    </row>
    <row r="2273" spans="55:65" ht="12.75">
      <c r="BC2273" s="5"/>
      <c r="BD2273" s="5"/>
      <c r="BE2273" s="5"/>
      <c r="BF2273" s="5"/>
      <c r="BG2273" s="5"/>
      <c r="BH2273" s="5"/>
      <c r="BI2273" s="5"/>
      <c r="BJ2273" s="5"/>
      <c r="BK2273" s="5"/>
      <c r="BL2273" s="5"/>
      <c r="BM2273" s="5"/>
    </row>
    <row r="2274" spans="55:65" ht="12.75">
      <c r="BC2274" s="5"/>
      <c r="BD2274" s="5"/>
      <c r="BE2274" s="5"/>
      <c r="BF2274" s="5"/>
      <c r="BG2274" s="5"/>
      <c r="BH2274" s="5"/>
      <c r="BI2274" s="5"/>
      <c r="BJ2274" s="5"/>
      <c r="BK2274" s="5"/>
      <c r="BL2274" s="5"/>
      <c r="BM2274" s="5"/>
    </row>
    <row r="2275" spans="55:65" ht="12.75">
      <c r="BC2275" s="5"/>
      <c r="BD2275" s="5"/>
      <c r="BE2275" s="5"/>
      <c r="BF2275" s="5"/>
      <c r="BG2275" s="5"/>
      <c r="BH2275" s="5"/>
      <c r="BI2275" s="5"/>
      <c r="BJ2275" s="5"/>
      <c r="BK2275" s="5"/>
      <c r="BL2275" s="5"/>
      <c r="BM2275" s="5"/>
    </row>
    <row r="2276" spans="55:65" ht="12.75">
      <c r="BC2276" s="5"/>
      <c r="BD2276" s="5"/>
      <c r="BE2276" s="5"/>
      <c r="BF2276" s="5"/>
      <c r="BG2276" s="5"/>
      <c r="BH2276" s="5"/>
      <c r="BI2276" s="5"/>
      <c r="BJ2276" s="5"/>
      <c r="BK2276" s="5"/>
      <c r="BL2276" s="5"/>
      <c r="BM2276" s="5"/>
    </row>
    <row r="2277" spans="55:65" ht="12.75">
      <c r="BC2277" s="5"/>
      <c r="BD2277" s="5"/>
      <c r="BE2277" s="5"/>
      <c r="BF2277" s="5"/>
      <c r="BG2277" s="5"/>
      <c r="BH2277" s="5"/>
      <c r="BI2277" s="5"/>
      <c r="BJ2277" s="5"/>
      <c r="BK2277" s="5"/>
      <c r="BL2277" s="5"/>
      <c r="BM2277" s="5"/>
    </row>
    <row r="2278" spans="55:65" ht="12.75">
      <c r="BC2278" s="5"/>
      <c r="BD2278" s="5"/>
      <c r="BE2278" s="5"/>
      <c r="BF2278" s="5"/>
      <c r="BG2278" s="5"/>
      <c r="BH2278" s="5"/>
      <c r="BI2278" s="5"/>
      <c r="BJ2278" s="5"/>
      <c r="BK2278" s="5"/>
      <c r="BL2278" s="5"/>
      <c r="BM2278" s="5"/>
    </row>
    <row r="2279" spans="55:65" ht="12.75">
      <c r="BC2279" s="5"/>
      <c r="BD2279" s="5"/>
      <c r="BE2279" s="5"/>
      <c r="BF2279" s="5"/>
      <c r="BG2279" s="5"/>
      <c r="BH2279" s="5"/>
      <c r="BI2279" s="5"/>
      <c r="BJ2279" s="5"/>
      <c r="BK2279" s="5"/>
      <c r="BL2279" s="5"/>
      <c r="BM2279" s="5"/>
    </row>
    <row r="2280" spans="55:65" ht="12.75">
      <c r="BC2280" s="5"/>
      <c r="BD2280" s="5"/>
      <c r="BE2280" s="5"/>
      <c r="BF2280" s="5"/>
      <c r="BG2280" s="5"/>
      <c r="BH2280" s="5"/>
      <c r="BI2280" s="5"/>
      <c r="BJ2280" s="5"/>
      <c r="BK2280" s="5"/>
      <c r="BL2280" s="5"/>
      <c r="BM2280" s="5"/>
    </row>
    <row r="2281" spans="55:65" ht="12.75">
      <c r="BC2281" s="5"/>
      <c r="BD2281" s="5"/>
      <c r="BE2281" s="5"/>
      <c r="BF2281" s="5"/>
      <c r="BG2281" s="5"/>
      <c r="BH2281" s="5"/>
      <c r="BI2281" s="5"/>
      <c r="BJ2281" s="5"/>
      <c r="BK2281" s="5"/>
      <c r="BL2281" s="5"/>
      <c r="BM2281" s="5"/>
    </row>
    <row r="2282" spans="55:65" ht="12.75">
      <c r="BC2282" s="5"/>
      <c r="BD2282" s="5"/>
      <c r="BE2282" s="5"/>
      <c r="BF2282" s="5"/>
      <c r="BG2282" s="5"/>
      <c r="BH2282" s="5"/>
      <c r="BI2282" s="5"/>
      <c r="BJ2282" s="5"/>
      <c r="BK2282" s="5"/>
      <c r="BL2282" s="5"/>
      <c r="BM2282" s="5"/>
    </row>
    <row r="2283" spans="55:65" ht="12.75">
      <c r="BC2283" s="5"/>
      <c r="BD2283" s="5"/>
      <c r="BE2283" s="5"/>
      <c r="BF2283" s="5"/>
      <c r="BG2283" s="5"/>
      <c r="BH2283" s="5"/>
      <c r="BI2283" s="5"/>
      <c r="BJ2283" s="5"/>
      <c r="BK2283" s="5"/>
      <c r="BL2283" s="5"/>
      <c r="BM2283" s="5"/>
    </row>
    <row r="2284" spans="55:65" ht="12.75">
      <c r="BC2284" s="5"/>
      <c r="BD2284" s="5"/>
      <c r="BE2284" s="5"/>
      <c r="BF2284" s="5"/>
      <c r="BG2284" s="5"/>
      <c r="BH2284" s="5"/>
      <c r="BI2284" s="5"/>
      <c r="BJ2284" s="5"/>
      <c r="BK2284" s="5"/>
      <c r="BL2284" s="5"/>
      <c r="BM2284" s="5"/>
    </row>
    <row r="2285" spans="55:65" ht="12.75">
      <c r="BC2285" s="5"/>
      <c r="BD2285" s="5"/>
      <c r="BE2285" s="5"/>
      <c r="BF2285" s="5"/>
      <c r="BG2285" s="5"/>
      <c r="BH2285" s="5"/>
      <c r="BI2285" s="5"/>
      <c r="BJ2285" s="5"/>
      <c r="BK2285" s="5"/>
      <c r="BL2285" s="5"/>
      <c r="BM2285" s="5"/>
    </row>
    <row r="2286" spans="55:65" ht="12.75">
      <c r="BC2286" s="5"/>
      <c r="BD2286" s="5"/>
      <c r="BE2286" s="5"/>
      <c r="BF2286" s="5"/>
      <c r="BG2286" s="5"/>
      <c r="BH2286" s="5"/>
      <c r="BI2286" s="5"/>
      <c r="BJ2286" s="5"/>
      <c r="BK2286" s="5"/>
      <c r="BL2286" s="5"/>
      <c r="BM2286" s="5"/>
    </row>
    <row r="2287" spans="55:65" ht="12.75">
      <c r="BC2287" s="5"/>
      <c r="BD2287" s="5"/>
      <c r="BE2287" s="5"/>
      <c r="BF2287" s="5"/>
      <c r="BG2287" s="5"/>
      <c r="BH2287" s="5"/>
      <c r="BI2287" s="5"/>
      <c r="BJ2287" s="5"/>
      <c r="BK2287" s="5"/>
      <c r="BL2287" s="5"/>
      <c r="BM2287" s="5"/>
    </row>
    <row r="2288" spans="55:65" ht="12.75">
      <c r="BC2288" s="5"/>
      <c r="BD2288" s="5"/>
      <c r="BE2288" s="5"/>
      <c r="BF2288" s="5"/>
      <c r="BG2288" s="5"/>
      <c r="BH2288" s="5"/>
      <c r="BI2288" s="5"/>
      <c r="BJ2288" s="5"/>
      <c r="BK2288" s="5"/>
      <c r="BL2288" s="5"/>
      <c r="BM2288" s="5"/>
    </row>
    <row r="2289" spans="55:65" ht="12.75">
      <c r="BC2289" s="5"/>
      <c r="BD2289" s="5"/>
      <c r="BE2289" s="5"/>
      <c r="BF2289" s="5"/>
      <c r="BG2289" s="5"/>
      <c r="BH2289" s="5"/>
      <c r="BI2289" s="5"/>
      <c r="BJ2289" s="5"/>
      <c r="BK2289" s="5"/>
      <c r="BL2289" s="5"/>
      <c r="BM2289" s="5"/>
    </row>
    <row r="2290" spans="55:65" ht="12.75">
      <c r="BC2290" s="5"/>
      <c r="BD2290" s="5"/>
      <c r="BE2290" s="5"/>
      <c r="BF2290" s="5"/>
      <c r="BG2290" s="5"/>
      <c r="BH2290" s="5"/>
      <c r="BI2290" s="5"/>
      <c r="BJ2290" s="5"/>
      <c r="BK2290" s="5"/>
      <c r="BL2290" s="5"/>
      <c r="BM2290" s="5"/>
    </row>
    <row r="2291" spans="55:65" ht="12.75">
      <c r="BC2291" s="5"/>
      <c r="BD2291" s="5"/>
      <c r="BE2291" s="5"/>
      <c r="BF2291" s="5"/>
      <c r="BG2291" s="5"/>
      <c r="BH2291" s="5"/>
      <c r="BI2291" s="5"/>
      <c r="BJ2291" s="5"/>
      <c r="BK2291" s="5"/>
      <c r="BL2291" s="5"/>
      <c r="BM2291" s="5"/>
    </row>
    <row r="2292" spans="55:65" ht="12.75">
      <c r="BC2292" s="5"/>
      <c r="BD2292" s="5"/>
      <c r="BE2292" s="5"/>
      <c r="BF2292" s="5"/>
      <c r="BG2292" s="5"/>
      <c r="BH2292" s="5"/>
      <c r="BI2292" s="5"/>
      <c r="BJ2292" s="5"/>
      <c r="BK2292" s="5"/>
      <c r="BL2292" s="5"/>
      <c r="BM2292" s="5"/>
    </row>
    <row r="2293" spans="55:65" ht="12.75">
      <c r="BC2293" s="5"/>
      <c r="BD2293" s="5"/>
      <c r="BE2293" s="5"/>
      <c r="BF2293" s="5"/>
      <c r="BG2293" s="5"/>
      <c r="BH2293" s="5"/>
      <c r="BI2293" s="5"/>
      <c r="BJ2293" s="5"/>
      <c r="BK2293" s="5"/>
      <c r="BL2293" s="5"/>
      <c r="BM2293" s="5"/>
    </row>
    <row r="2294" spans="55:65" ht="12.75">
      <c r="BC2294" s="5"/>
      <c r="BD2294" s="5"/>
      <c r="BE2294" s="5"/>
      <c r="BF2294" s="5"/>
      <c r="BG2294" s="5"/>
      <c r="BH2294" s="5"/>
      <c r="BI2294" s="5"/>
      <c r="BJ2294" s="5"/>
      <c r="BK2294" s="5"/>
      <c r="BL2294" s="5"/>
      <c r="BM2294" s="5"/>
    </row>
    <row r="2295" spans="55:65" ht="12.75">
      <c r="BC2295" s="5"/>
      <c r="BD2295" s="5"/>
      <c r="BE2295" s="5"/>
      <c r="BF2295" s="5"/>
      <c r="BG2295" s="5"/>
      <c r="BH2295" s="5"/>
      <c r="BI2295" s="5"/>
      <c r="BJ2295" s="5"/>
      <c r="BK2295" s="5"/>
      <c r="BL2295" s="5"/>
      <c r="BM2295" s="5"/>
    </row>
    <row r="2296" spans="55:65" ht="12.75">
      <c r="BC2296" s="5"/>
      <c r="BD2296" s="5"/>
      <c r="BE2296" s="5"/>
      <c r="BF2296" s="5"/>
      <c r="BG2296" s="5"/>
      <c r="BH2296" s="5"/>
      <c r="BI2296" s="5"/>
      <c r="BJ2296" s="5"/>
      <c r="BK2296" s="5"/>
      <c r="BL2296" s="5"/>
      <c r="BM2296" s="5"/>
    </row>
    <row r="2297" spans="55:65" ht="12.75">
      <c r="BC2297" s="5"/>
      <c r="BD2297" s="5"/>
      <c r="BE2297" s="5"/>
      <c r="BF2297" s="5"/>
      <c r="BG2297" s="5"/>
      <c r="BH2297" s="5"/>
      <c r="BI2297" s="5"/>
      <c r="BJ2297" s="5"/>
      <c r="BK2297" s="5"/>
      <c r="BL2297" s="5"/>
      <c r="BM2297" s="5"/>
    </row>
    <row r="2298" spans="55:65" ht="12.75">
      <c r="BC2298" s="5"/>
      <c r="BD2298" s="5"/>
      <c r="BE2298" s="5"/>
      <c r="BF2298" s="5"/>
      <c r="BG2298" s="5"/>
      <c r="BH2298" s="5"/>
      <c r="BI2298" s="5"/>
      <c r="BJ2298" s="5"/>
      <c r="BK2298" s="5"/>
      <c r="BL2298" s="5"/>
      <c r="BM2298" s="5"/>
    </row>
    <row r="2299" spans="55:65" ht="12.75">
      <c r="BC2299" s="5"/>
      <c r="BD2299" s="5"/>
      <c r="BE2299" s="5"/>
      <c r="BF2299" s="5"/>
      <c r="BG2299" s="5"/>
      <c r="BH2299" s="5"/>
      <c r="BI2299" s="5"/>
      <c r="BJ2299" s="5"/>
      <c r="BK2299" s="5"/>
      <c r="BL2299" s="5"/>
      <c r="BM2299" s="5"/>
    </row>
    <row r="2300" spans="55:65" ht="12.75">
      <c r="BC2300" s="5"/>
      <c r="BD2300" s="5"/>
      <c r="BE2300" s="5"/>
      <c r="BF2300" s="5"/>
      <c r="BG2300" s="5"/>
      <c r="BH2300" s="5"/>
      <c r="BI2300" s="5"/>
      <c r="BJ2300" s="5"/>
      <c r="BK2300" s="5"/>
      <c r="BL2300" s="5"/>
      <c r="BM2300" s="5"/>
    </row>
    <row r="2301" spans="55:65" ht="12.75">
      <c r="BC2301" s="5"/>
      <c r="BD2301" s="5"/>
      <c r="BE2301" s="5"/>
      <c r="BF2301" s="5"/>
      <c r="BG2301" s="5"/>
      <c r="BH2301" s="5"/>
      <c r="BI2301" s="5"/>
      <c r="BJ2301" s="5"/>
      <c r="BK2301" s="5"/>
      <c r="BL2301" s="5"/>
      <c r="BM2301" s="5"/>
    </row>
    <row r="2302" spans="55:65" ht="12.75">
      <c r="BC2302" s="5"/>
      <c r="BD2302" s="5"/>
      <c r="BE2302" s="5"/>
      <c r="BF2302" s="5"/>
      <c r="BG2302" s="5"/>
      <c r="BH2302" s="5"/>
      <c r="BI2302" s="5"/>
      <c r="BJ2302" s="5"/>
      <c r="BK2302" s="5"/>
      <c r="BL2302" s="5"/>
      <c r="BM2302" s="5"/>
    </row>
    <row r="2303" spans="55:65" ht="12.75">
      <c r="BC2303" s="5"/>
      <c r="BD2303" s="5"/>
      <c r="BE2303" s="5"/>
      <c r="BF2303" s="5"/>
      <c r="BG2303" s="5"/>
      <c r="BH2303" s="5"/>
      <c r="BI2303" s="5"/>
      <c r="BJ2303" s="5"/>
      <c r="BK2303" s="5"/>
      <c r="BL2303" s="5"/>
      <c r="BM2303" s="5"/>
    </row>
    <row r="2304" spans="55:65" ht="12.75">
      <c r="BC2304" s="5"/>
      <c r="BD2304" s="5"/>
      <c r="BE2304" s="5"/>
      <c r="BF2304" s="5"/>
      <c r="BG2304" s="5"/>
      <c r="BH2304" s="5"/>
      <c r="BI2304" s="5"/>
      <c r="BJ2304" s="5"/>
      <c r="BK2304" s="5"/>
      <c r="BL2304" s="5"/>
      <c r="BM2304" s="5"/>
    </row>
    <row r="2305" spans="55:65" ht="12.75">
      <c r="BC2305" s="5"/>
      <c r="BD2305" s="5"/>
      <c r="BE2305" s="5"/>
      <c r="BF2305" s="5"/>
      <c r="BG2305" s="5"/>
      <c r="BH2305" s="5"/>
      <c r="BI2305" s="5"/>
      <c r="BJ2305" s="5"/>
      <c r="BK2305" s="5"/>
      <c r="BL2305" s="5"/>
      <c r="BM2305" s="5"/>
    </row>
    <row r="2306" spans="55:65" ht="12.75">
      <c r="BC2306" s="5"/>
      <c r="BD2306" s="5"/>
      <c r="BE2306" s="5"/>
      <c r="BF2306" s="5"/>
      <c r="BG2306" s="5"/>
      <c r="BH2306" s="5"/>
      <c r="BI2306" s="5"/>
      <c r="BJ2306" s="5"/>
      <c r="BK2306" s="5"/>
      <c r="BL2306" s="5"/>
      <c r="BM2306" s="5"/>
    </row>
    <row r="2307" spans="55:65" ht="12.75">
      <c r="BC2307" s="5"/>
      <c r="BD2307" s="5"/>
      <c r="BE2307" s="5"/>
      <c r="BF2307" s="5"/>
      <c r="BG2307" s="5"/>
      <c r="BH2307" s="5"/>
      <c r="BI2307" s="5"/>
      <c r="BJ2307" s="5"/>
      <c r="BK2307" s="5"/>
      <c r="BL2307" s="5"/>
      <c r="BM2307" s="5"/>
    </row>
    <row r="2308" spans="55:65" ht="12.75">
      <c r="BC2308" s="5"/>
      <c r="BD2308" s="5"/>
      <c r="BE2308" s="5"/>
      <c r="BF2308" s="5"/>
      <c r="BG2308" s="5"/>
      <c r="BH2308" s="5"/>
      <c r="BI2308" s="5"/>
      <c r="BJ2308" s="5"/>
      <c r="BK2308" s="5"/>
      <c r="BL2308" s="5"/>
      <c r="BM2308" s="5"/>
    </row>
    <row r="2309" spans="55:65" ht="12.75">
      <c r="BC2309" s="5"/>
      <c r="BD2309" s="5"/>
      <c r="BE2309" s="5"/>
      <c r="BF2309" s="5"/>
      <c r="BG2309" s="5"/>
      <c r="BH2309" s="5"/>
      <c r="BI2309" s="5"/>
      <c r="BJ2309" s="5"/>
      <c r="BK2309" s="5"/>
      <c r="BL2309" s="5"/>
      <c r="BM2309" s="5"/>
    </row>
    <row r="2310" spans="55:65" ht="12.75">
      <c r="BC2310" s="5"/>
      <c r="BD2310" s="5"/>
      <c r="BE2310" s="5"/>
      <c r="BF2310" s="5"/>
      <c r="BG2310" s="5"/>
      <c r="BH2310" s="5"/>
      <c r="BI2310" s="5"/>
      <c r="BJ2310" s="5"/>
      <c r="BK2310" s="5"/>
      <c r="BL2310" s="5"/>
      <c r="BM2310" s="5"/>
    </row>
    <row r="2311" spans="55:65" ht="12.75">
      <c r="BC2311" s="5"/>
      <c r="BD2311" s="5"/>
      <c r="BE2311" s="5"/>
      <c r="BF2311" s="5"/>
      <c r="BG2311" s="5"/>
      <c r="BH2311" s="5"/>
      <c r="BI2311" s="5"/>
      <c r="BJ2311" s="5"/>
      <c r="BK2311" s="5"/>
      <c r="BL2311" s="5"/>
      <c r="BM2311" s="5"/>
    </row>
    <row r="2312" spans="55:65" ht="12.75">
      <c r="BC2312" s="5"/>
      <c r="BD2312" s="5"/>
      <c r="BE2312" s="5"/>
      <c r="BF2312" s="5"/>
      <c r="BG2312" s="5"/>
      <c r="BH2312" s="5"/>
      <c r="BI2312" s="5"/>
      <c r="BJ2312" s="5"/>
      <c r="BK2312" s="5"/>
      <c r="BL2312" s="5"/>
      <c r="BM2312" s="5"/>
    </row>
    <row r="2313" spans="55:65" ht="12.75">
      <c r="BC2313" s="5"/>
      <c r="BD2313" s="5"/>
      <c r="BE2313" s="5"/>
      <c r="BF2313" s="5"/>
      <c r="BG2313" s="5"/>
      <c r="BH2313" s="5"/>
      <c r="BI2313" s="5"/>
      <c r="BJ2313" s="5"/>
      <c r="BK2313" s="5"/>
      <c r="BL2313" s="5"/>
      <c r="BM2313" s="5"/>
    </row>
    <row r="2314" spans="55:65" ht="12.75">
      <c r="BC2314" s="5"/>
      <c r="BD2314" s="5"/>
      <c r="BE2314" s="5"/>
      <c r="BF2314" s="5"/>
      <c r="BG2314" s="5"/>
      <c r="BH2314" s="5"/>
      <c r="BI2314" s="5"/>
      <c r="BJ2314" s="5"/>
      <c r="BK2314" s="5"/>
      <c r="BL2314" s="5"/>
      <c r="BM2314" s="5"/>
    </row>
    <row r="2315" spans="55:65" ht="12.75">
      <c r="BC2315" s="5"/>
      <c r="BD2315" s="5"/>
      <c r="BE2315" s="5"/>
      <c r="BF2315" s="5"/>
      <c r="BG2315" s="5"/>
      <c r="BH2315" s="5"/>
      <c r="BI2315" s="5"/>
      <c r="BJ2315" s="5"/>
      <c r="BK2315" s="5"/>
      <c r="BL2315" s="5"/>
      <c r="BM2315" s="5"/>
    </row>
    <row r="2316" spans="55:65" ht="12.75">
      <c r="BC2316" s="5"/>
      <c r="BD2316" s="5"/>
      <c r="BE2316" s="5"/>
      <c r="BF2316" s="5"/>
      <c r="BG2316" s="5"/>
      <c r="BH2316" s="5"/>
      <c r="BI2316" s="5"/>
      <c r="BJ2316" s="5"/>
      <c r="BK2316" s="5"/>
      <c r="BL2316" s="5"/>
      <c r="BM2316" s="5"/>
    </row>
    <row r="2317" spans="55:65" ht="12.75">
      <c r="BC2317" s="5"/>
      <c r="BD2317" s="5"/>
      <c r="BE2317" s="5"/>
      <c r="BF2317" s="5"/>
      <c r="BG2317" s="5"/>
      <c r="BH2317" s="5"/>
      <c r="BI2317" s="5"/>
      <c r="BJ2317" s="5"/>
      <c r="BK2317" s="5"/>
      <c r="BL2317" s="5"/>
      <c r="BM2317" s="5"/>
    </row>
    <row r="2318" spans="55:65" ht="12.75">
      <c r="BC2318" s="5"/>
      <c r="BD2318" s="5"/>
      <c r="BE2318" s="5"/>
      <c r="BF2318" s="5"/>
      <c r="BG2318" s="5"/>
      <c r="BH2318" s="5"/>
      <c r="BI2318" s="5"/>
      <c r="BJ2318" s="5"/>
      <c r="BK2318" s="5"/>
      <c r="BL2318" s="5"/>
      <c r="BM2318" s="5"/>
    </row>
    <row r="2319" spans="55:65" ht="12.75">
      <c r="BC2319" s="5"/>
      <c r="BD2319" s="5"/>
      <c r="BE2319" s="5"/>
      <c r="BF2319" s="5"/>
      <c r="BG2319" s="5"/>
      <c r="BH2319" s="5"/>
      <c r="BI2319" s="5"/>
      <c r="BJ2319" s="5"/>
      <c r="BK2319" s="5"/>
      <c r="BL2319" s="5"/>
      <c r="BM2319" s="5"/>
    </row>
    <row r="2320" spans="55:65" ht="12.75">
      <c r="BC2320" s="5"/>
      <c r="BD2320" s="5"/>
      <c r="BE2320" s="5"/>
      <c r="BF2320" s="5"/>
      <c r="BG2320" s="5"/>
      <c r="BH2320" s="5"/>
      <c r="BI2320" s="5"/>
      <c r="BJ2320" s="5"/>
      <c r="BK2320" s="5"/>
      <c r="BL2320" s="5"/>
      <c r="BM2320" s="5"/>
    </row>
    <row r="2321" spans="55:65" ht="12.75">
      <c r="BC2321" s="5"/>
      <c r="BD2321" s="5"/>
      <c r="BE2321" s="5"/>
      <c r="BF2321" s="5"/>
      <c r="BG2321" s="5"/>
      <c r="BH2321" s="5"/>
      <c r="BI2321" s="5"/>
      <c r="BJ2321" s="5"/>
      <c r="BK2321" s="5"/>
      <c r="BL2321" s="5"/>
      <c r="BM2321" s="5"/>
    </row>
    <row r="2322" spans="55:65" ht="12.75">
      <c r="BC2322" s="5"/>
      <c r="BD2322" s="5"/>
      <c r="BE2322" s="5"/>
      <c r="BF2322" s="5"/>
      <c r="BG2322" s="5"/>
      <c r="BH2322" s="5"/>
      <c r="BI2322" s="5"/>
      <c r="BJ2322" s="5"/>
      <c r="BK2322" s="5"/>
      <c r="BL2322" s="5"/>
      <c r="BM2322" s="5"/>
    </row>
    <row r="2323" spans="55:65" ht="12.75">
      <c r="BC2323" s="5"/>
      <c r="BD2323" s="5"/>
      <c r="BE2323" s="5"/>
      <c r="BF2323" s="5"/>
      <c r="BG2323" s="5"/>
      <c r="BH2323" s="5"/>
      <c r="BI2323" s="5"/>
      <c r="BJ2323" s="5"/>
      <c r="BK2323" s="5"/>
      <c r="BL2323" s="5"/>
      <c r="BM2323" s="5"/>
    </row>
    <row r="2324" spans="55:65" ht="12.75">
      <c r="BC2324" s="5"/>
      <c r="BD2324" s="5"/>
      <c r="BE2324" s="5"/>
      <c r="BF2324" s="5"/>
      <c r="BG2324" s="5"/>
      <c r="BH2324" s="5"/>
      <c r="BI2324" s="5"/>
      <c r="BJ2324" s="5"/>
      <c r="BK2324" s="5"/>
      <c r="BL2324" s="5"/>
      <c r="BM2324" s="5"/>
    </row>
    <row r="2325" spans="55:65" ht="12.75">
      <c r="BC2325" s="5"/>
      <c r="BD2325" s="5"/>
      <c r="BE2325" s="5"/>
      <c r="BF2325" s="5"/>
      <c r="BG2325" s="5"/>
      <c r="BH2325" s="5"/>
      <c r="BI2325" s="5"/>
      <c r="BJ2325" s="5"/>
      <c r="BK2325" s="5"/>
      <c r="BL2325" s="5"/>
      <c r="BM2325" s="5"/>
    </row>
    <row r="2326" spans="55:65" ht="12.75">
      <c r="BC2326" s="5"/>
      <c r="BD2326" s="5"/>
      <c r="BE2326" s="5"/>
      <c r="BF2326" s="5"/>
      <c r="BG2326" s="5"/>
      <c r="BH2326" s="5"/>
      <c r="BI2326" s="5"/>
      <c r="BJ2326" s="5"/>
      <c r="BK2326" s="5"/>
      <c r="BL2326" s="5"/>
      <c r="BM2326" s="5"/>
    </row>
    <row r="2327" spans="55:65" ht="12.75">
      <c r="BC2327" s="5"/>
      <c r="BD2327" s="5"/>
      <c r="BE2327" s="5"/>
      <c r="BF2327" s="5"/>
      <c r="BG2327" s="5"/>
      <c r="BH2327" s="5"/>
      <c r="BI2327" s="5"/>
      <c r="BJ2327" s="5"/>
      <c r="BK2327" s="5"/>
      <c r="BL2327" s="5"/>
      <c r="BM2327" s="5"/>
    </row>
    <row r="2328" spans="55:65" ht="12.75">
      <c r="BC2328" s="5"/>
      <c r="BD2328" s="5"/>
      <c r="BE2328" s="5"/>
      <c r="BF2328" s="5"/>
      <c r="BG2328" s="5"/>
      <c r="BH2328" s="5"/>
      <c r="BI2328" s="5"/>
      <c r="BJ2328" s="5"/>
      <c r="BK2328" s="5"/>
      <c r="BL2328" s="5"/>
      <c r="BM2328" s="5"/>
    </row>
    <row r="2329" spans="55:65" ht="12.75">
      <c r="BC2329" s="5"/>
      <c r="BD2329" s="5"/>
      <c r="BE2329" s="5"/>
      <c r="BF2329" s="5"/>
      <c r="BG2329" s="5"/>
      <c r="BH2329" s="5"/>
      <c r="BI2329" s="5"/>
      <c r="BJ2329" s="5"/>
      <c r="BK2329" s="5"/>
      <c r="BL2329" s="5"/>
      <c r="BM2329" s="5"/>
    </row>
    <row r="2330" spans="55:65" ht="12.75">
      <c r="BC2330" s="5"/>
      <c r="BD2330" s="5"/>
      <c r="BE2330" s="5"/>
      <c r="BF2330" s="5"/>
      <c r="BG2330" s="5"/>
      <c r="BH2330" s="5"/>
      <c r="BI2330" s="5"/>
      <c r="BJ2330" s="5"/>
      <c r="BK2330" s="5"/>
      <c r="BL2330" s="5"/>
      <c r="BM2330" s="5"/>
    </row>
    <row r="2331" spans="55:65" ht="12.75">
      <c r="BC2331" s="5"/>
      <c r="BD2331" s="5"/>
      <c r="BE2331" s="5"/>
      <c r="BF2331" s="5"/>
      <c r="BG2331" s="5"/>
      <c r="BH2331" s="5"/>
      <c r="BI2331" s="5"/>
      <c r="BJ2331" s="5"/>
      <c r="BK2331" s="5"/>
      <c r="BL2331" s="5"/>
      <c r="BM2331" s="5"/>
    </row>
    <row r="2332" spans="55:65" ht="12.75">
      <c r="BC2332" s="5"/>
      <c r="BD2332" s="5"/>
      <c r="BE2332" s="5"/>
      <c r="BF2332" s="5"/>
      <c r="BG2332" s="5"/>
      <c r="BH2332" s="5"/>
      <c r="BI2332" s="5"/>
      <c r="BJ2332" s="5"/>
      <c r="BK2332" s="5"/>
      <c r="BL2332" s="5"/>
      <c r="BM2332" s="5"/>
    </row>
    <row r="2333" spans="55:65" ht="12.75">
      <c r="BC2333" s="5"/>
      <c r="BD2333" s="5"/>
      <c r="BE2333" s="5"/>
      <c r="BF2333" s="5"/>
      <c r="BG2333" s="5"/>
      <c r="BH2333" s="5"/>
      <c r="BI2333" s="5"/>
      <c r="BJ2333" s="5"/>
      <c r="BK2333" s="5"/>
      <c r="BL2333" s="5"/>
      <c r="BM2333" s="5"/>
    </row>
    <row r="2334" spans="55:65" ht="12.75">
      <c r="BC2334" s="5"/>
      <c r="BD2334" s="5"/>
      <c r="BE2334" s="5"/>
      <c r="BF2334" s="5"/>
      <c r="BG2334" s="5"/>
      <c r="BH2334" s="5"/>
      <c r="BI2334" s="5"/>
      <c r="BJ2334" s="5"/>
      <c r="BK2334" s="5"/>
      <c r="BL2334" s="5"/>
      <c r="BM2334" s="5"/>
    </row>
    <row r="2335" spans="55:65" ht="12.75">
      <c r="BC2335" s="5"/>
      <c r="BD2335" s="5"/>
      <c r="BE2335" s="5"/>
      <c r="BF2335" s="5"/>
      <c r="BG2335" s="5"/>
      <c r="BH2335" s="5"/>
      <c r="BI2335" s="5"/>
      <c r="BJ2335" s="5"/>
      <c r="BK2335" s="5"/>
      <c r="BL2335" s="5"/>
      <c r="BM2335" s="5"/>
    </row>
    <row r="2336" spans="55:65" ht="12.75">
      <c r="BC2336" s="5"/>
      <c r="BD2336" s="5"/>
      <c r="BE2336" s="5"/>
      <c r="BF2336" s="5"/>
      <c r="BG2336" s="5"/>
      <c r="BH2336" s="5"/>
      <c r="BI2336" s="5"/>
      <c r="BJ2336" s="5"/>
      <c r="BK2336" s="5"/>
      <c r="BL2336" s="5"/>
      <c r="BM2336" s="5"/>
    </row>
    <row r="2337" spans="55:65" ht="12.75">
      <c r="BC2337" s="5"/>
      <c r="BD2337" s="5"/>
      <c r="BE2337" s="5"/>
      <c r="BF2337" s="5"/>
      <c r="BG2337" s="5"/>
      <c r="BH2337" s="5"/>
      <c r="BI2337" s="5"/>
      <c r="BJ2337" s="5"/>
      <c r="BK2337" s="5"/>
      <c r="BL2337" s="5"/>
      <c r="BM2337" s="5"/>
    </row>
    <row r="2338" spans="55:65" ht="12.75">
      <c r="BC2338" s="5"/>
      <c r="BD2338" s="5"/>
      <c r="BE2338" s="5"/>
      <c r="BF2338" s="5"/>
      <c r="BG2338" s="5"/>
      <c r="BH2338" s="5"/>
      <c r="BI2338" s="5"/>
      <c r="BJ2338" s="5"/>
      <c r="BK2338" s="5"/>
      <c r="BL2338" s="5"/>
      <c r="BM2338" s="5"/>
    </row>
    <row r="2339" spans="55:65" ht="12.75">
      <c r="BC2339" s="5"/>
      <c r="BD2339" s="5"/>
      <c r="BE2339" s="5"/>
      <c r="BF2339" s="5"/>
      <c r="BG2339" s="5"/>
      <c r="BH2339" s="5"/>
      <c r="BI2339" s="5"/>
      <c r="BJ2339" s="5"/>
      <c r="BK2339" s="5"/>
      <c r="BL2339" s="5"/>
      <c r="BM2339" s="5"/>
    </row>
    <row r="2340" spans="55:65" ht="12.75">
      <c r="BC2340" s="5"/>
      <c r="BD2340" s="5"/>
      <c r="BE2340" s="5"/>
      <c r="BF2340" s="5"/>
      <c r="BG2340" s="5"/>
      <c r="BH2340" s="5"/>
      <c r="BI2340" s="5"/>
      <c r="BJ2340" s="5"/>
      <c r="BK2340" s="5"/>
      <c r="BL2340" s="5"/>
      <c r="BM2340" s="5"/>
    </row>
    <row r="2341" spans="55:65" ht="12.75">
      <c r="BC2341" s="5"/>
      <c r="BD2341" s="5"/>
      <c r="BE2341" s="5"/>
      <c r="BF2341" s="5"/>
      <c r="BG2341" s="5"/>
      <c r="BH2341" s="5"/>
      <c r="BI2341" s="5"/>
      <c r="BJ2341" s="5"/>
      <c r="BK2341" s="5"/>
      <c r="BL2341" s="5"/>
      <c r="BM2341" s="5"/>
    </row>
    <row r="2342" spans="55:65" ht="12.75">
      <c r="BC2342" s="5"/>
      <c r="BD2342" s="5"/>
      <c r="BE2342" s="5"/>
      <c r="BF2342" s="5"/>
      <c r="BG2342" s="5"/>
      <c r="BH2342" s="5"/>
      <c r="BI2342" s="5"/>
      <c r="BJ2342" s="5"/>
      <c r="BK2342" s="5"/>
      <c r="BL2342" s="5"/>
      <c r="BM2342" s="5"/>
    </row>
    <row r="2343" spans="55:65" ht="12.75">
      <c r="BC2343" s="5"/>
      <c r="BD2343" s="5"/>
      <c r="BE2343" s="5"/>
      <c r="BF2343" s="5"/>
      <c r="BG2343" s="5"/>
      <c r="BH2343" s="5"/>
      <c r="BI2343" s="5"/>
      <c r="BJ2343" s="5"/>
      <c r="BK2343" s="5"/>
      <c r="BL2343" s="5"/>
      <c r="BM2343" s="5"/>
    </row>
    <row r="2344" spans="55:65" ht="12.75">
      <c r="BC2344" s="5"/>
      <c r="BD2344" s="5"/>
      <c r="BE2344" s="5"/>
      <c r="BF2344" s="5"/>
      <c r="BG2344" s="5"/>
      <c r="BH2344" s="5"/>
      <c r="BI2344" s="5"/>
      <c r="BJ2344" s="5"/>
      <c r="BK2344" s="5"/>
      <c r="BL2344" s="5"/>
      <c r="BM2344" s="5"/>
    </row>
    <row r="2345" spans="55:65" ht="12.75">
      <c r="BC2345" s="5"/>
      <c r="BD2345" s="5"/>
      <c r="BE2345" s="5"/>
      <c r="BF2345" s="5"/>
      <c r="BG2345" s="5"/>
      <c r="BH2345" s="5"/>
      <c r="BI2345" s="5"/>
      <c r="BJ2345" s="5"/>
      <c r="BK2345" s="5"/>
      <c r="BL2345" s="5"/>
      <c r="BM2345" s="5"/>
    </row>
    <row r="2346" spans="55:65" ht="12.75">
      <c r="BC2346" s="5"/>
      <c r="BD2346" s="5"/>
      <c r="BE2346" s="5"/>
      <c r="BF2346" s="5"/>
      <c r="BG2346" s="5"/>
      <c r="BH2346" s="5"/>
      <c r="BI2346" s="5"/>
      <c r="BJ2346" s="5"/>
      <c r="BK2346" s="5"/>
      <c r="BL2346" s="5"/>
      <c r="BM2346" s="5"/>
    </row>
    <row r="2347" spans="55:65" ht="12.75">
      <c r="BC2347" s="5"/>
      <c r="BD2347" s="5"/>
      <c r="BE2347" s="5"/>
      <c r="BF2347" s="5"/>
      <c r="BG2347" s="5"/>
      <c r="BH2347" s="5"/>
      <c r="BI2347" s="5"/>
      <c r="BJ2347" s="5"/>
      <c r="BK2347" s="5"/>
      <c r="BL2347" s="5"/>
      <c r="BM2347" s="5"/>
    </row>
    <row r="2348" spans="55:65" ht="12.75">
      <c r="BC2348" s="5"/>
      <c r="BD2348" s="5"/>
      <c r="BE2348" s="5"/>
      <c r="BF2348" s="5"/>
      <c r="BG2348" s="5"/>
      <c r="BH2348" s="5"/>
      <c r="BI2348" s="5"/>
      <c r="BJ2348" s="5"/>
      <c r="BK2348" s="5"/>
      <c r="BL2348" s="5"/>
      <c r="BM2348" s="5"/>
    </row>
    <row r="2349" spans="55:65" ht="12.75">
      <c r="BC2349" s="5"/>
      <c r="BD2349" s="5"/>
      <c r="BE2349" s="5"/>
      <c r="BF2349" s="5"/>
      <c r="BG2349" s="5"/>
      <c r="BH2349" s="5"/>
      <c r="BI2349" s="5"/>
      <c r="BJ2349" s="5"/>
      <c r="BK2349" s="5"/>
      <c r="BL2349" s="5"/>
      <c r="BM2349" s="5"/>
    </row>
    <row r="2350" spans="55:65" ht="12.75">
      <c r="BC2350" s="5"/>
      <c r="BD2350" s="5"/>
      <c r="BE2350" s="5"/>
      <c r="BF2350" s="5"/>
      <c r="BG2350" s="5"/>
      <c r="BH2350" s="5"/>
      <c r="BI2350" s="5"/>
      <c r="BJ2350" s="5"/>
      <c r="BK2350" s="5"/>
      <c r="BL2350" s="5"/>
      <c r="BM2350" s="5"/>
    </row>
    <row r="2351" spans="55:65" ht="12.75">
      <c r="BC2351" s="5"/>
      <c r="BD2351" s="5"/>
      <c r="BE2351" s="5"/>
      <c r="BF2351" s="5"/>
      <c r="BG2351" s="5"/>
      <c r="BH2351" s="5"/>
      <c r="BI2351" s="5"/>
      <c r="BJ2351" s="5"/>
      <c r="BK2351" s="5"/>
      <c r="BL2351" s="5"/>
      <c r="BM2351" s="5"/>
    </row>
    <row r="2352" spans="55:65" ht="12.75">
      <c r="BC2352" s="5"/>
      <c r="BD2352" s="5"/>
      <c r="BE2352" s="5"/>
      <c r="BF2352" s="5"/>
      <c r="BG2352" s="5"/>
      <c r="BH2352" s="5"/>
      <c r="BI2352" s="5"/>
      <c r="BJ2352" s="5"/>
      <c r="BK2352" s="5"/>
      <c r="BL2352" s="5"/>
      <c r="BM2352" s="5"/>
    </row>
    <row r="2353" spans="55:65" ht="12.75">
      <c r="BC2353" s="5"/>
      <c r="BD2353" s="5"/>
      <c r="BE2353" s="5"/>
      <c r="BF2353" s="5"/>
      <c r="BG2353" s="5"/>
      <c r="BH2353" s="5"/>
      <c r="BI2353" s="5"/>
      <c r="BJ2353" s="5"/>
      <c r="BK2353" s="5"/>
      <c r="BL2353" s="5"/>
      <c r="BM2353" s="5"/>
    </row>
    <row r="2354" spans="55:65" ht="12.75">
      <c r="BC2354" s="5"/>
      <c r="BD2354" s="5"/>
      <c r="BE2354" s="5"/>
      <c r="BF2354" s="5"/>
      <c r="BG2354" s="5"/>
      <c r="BH2354" s="5"/>
      <c r="BI2354" s="5"/>
      <c r="BJ2354" s="5"/>
      <c r="BK2354" s="5"/>
      <c r="BL2354" s="5"/>
      <c r="BM2354" s="5"/>
    </row>
    <row r="2355" spans="55:65" ht="12.75">
      <c r="BC2355" s="5"/>
      <c r="BD2355" s="5"/>
      <c r="BE2355" s="5"/>
      <c r="BF2355" s="5"/>
      <c r="BG2355" s="5"/>
      <c r="BH2355" s="5"/>
      <c r="BI2355" s="5"/>
      <c r="BJ2355" s="5"/>
      <c r="BK2355" s="5"/>
      <c r="BL2355" s="5"/>
      <c r="BM2355" s="5"/>
    </row>
    <row r="2356" spans="55:65" ht="12.75">
      <c r="BC2356" s="5"/>
      <c r="BD2356" s="5"/>
      <c r="BE2356" s="5"/>
      <c r="BF2356" s="5"/>
      <c r="BG2356" s="5"/>
      <c r="BH2356" s="5"/>
      <c r="BI2356" s="5"/>
      <c r="BJ2356" s="5"/>
      <c r="BK2356" s="5"/>
      <c r="BL2356" s="5"/>
      <c r="BM2356" s="5"/>
    </row>
    <row r="2357" spans="55:65" ht="12.75">
      <c r="BC2357" s="5"/>
      <c r="BD2357" s="5"/>
      <c r="BE2357" s="5"/>
      <c r="BF2357" s="5"/>
      <c r="BG2357" s="5"/>
      <c r="BH2357" s="5"/>
      <c r="BI2357" s="5"/>
      <c r="BJ2357" s="5"/>
      <c r="BK2357" s="5"/>
      <c r="BL2357" s="5"/>
      <c r="BM2357" s="5"/>
    </row>
    <row r="2358" spans="55:65" ht="12.75">
      <c r="BC2358" s="5"/>
      <c r="BD2358" s="5"/>
      <c r="BE2358" s="5"/>
      <c r="BF2358" s="5"/>
      <c r="BG2358" s="5"/>
      <c r="BH2358" s="5"/>
      <c r="BI2358" s="5"/>
      <c r="BJ2358" s="5"/>
      <c r="BK2358" s="5"/>
      <c r="BL2358" s="5"/>
      <c r="BM2358" s="5"/>
    </row>
    <row r="2359" spans="55:65" ht="12.75">
      <c r="BC2359" s="5"/>
      <c r="BD2359" s="5"/>
      <c r="BE2359" s="5"/>
      <c r="BF2359" s="5"/>
      <c r="BG2359" s="5"/>
      <c r="BH2359" s="5"/>
      <c r="BI2359" s="5"/>
      <c r="BJ2359" s="5"/>
      <c r="BK2359" s="5"/>
      <c r="BL2359" s="5"/>
      <c r="BM2359" s="5"/>
    </row>
    <row r="2360" spans="55:65" ht="12.75">
      <c r="BC2360" s="5"/>
      <c r="BD2360" s="5"/>
      <c r="BE2360" s="5"/>
      <c r="BF2360" s="5"/>
      <c r="BG2360" s="5"/>
      <c r="BH2360" s="5"/>
      <c r="BI2360" s="5"/>
      <c r="BJ2360" s="5"/>
      <c r="BK2360" s="5"/>
      <c r="BL2360" s="5"/>
      <c r="BM2360" s="5"/>
    </row>
    <row r="2361" spans="55:65" ht="12.75">
      <c r="BC2361" s="5"/>
      <c r="BD2361" s="5"/>
      <c r="BE2361" s="5"/>
      <c r="BF2361" s="5"/>
      <c r="BG2361" s="5"/>
      <c r="BH2361" s="5"/>
      <c r="BI2361" s="5"/>
      <c r="BJ2361" s="5"/>
      <c r="BK2361" s="5"/>
      <c r="BL2361" s="5"/>
      <c r="BM2361" s="5"/>
    </row>
    <row r="2362" spans="55:65" ht="12.75">
      <c r="BC2362" s="5"/>
      <c r="BD2362" s="5"/>
      <c r="BE2362" s="5"/>
      <c r="BF2362" s="5"/>
      <c r="BG2362" s="5"/>
      <c r="BH2362" s="5"/>
      <c r="BI2362" s="5"/>
      <c r="BJ2362" s="5"/>
      <c r="BK2362" s="5"/>
      <c r="BL2362" s="5"/>
      <c r="BM2362" s="5"/>
    </row>
    <row r="2363" spans="55:65" ht="12.75">
      <c r="BC2363" s="5"/>
      <c r="BD2363" s="5"/>
      <c r="BE2363" s="5"/>
      <c r="BF2363" s="5"/>
      <c r="BG2363" s="5"/>
      <c r="BH2363" s="5"/>
      <c r="BI2363" s="5"/>
      <c r="BJ2363" s="5"/>
      <c r="BK2363" s="5"/>
      <c r="BL2363" s="5"/>
      <c r="BM2363" s="5"/>
    </row>
    <row r="2364" spans="55:65" ht="12.75">
      <c r="BC2364" s="5"/>
      <c r="BD2364" s="5"/>
      <c r="BE2364" s="5"/>
      <c r="BF2364" s="5"/>
      <c r="BG2364" s="5"/>
      <c r="BH2364" s="5"/>
      <c r="BI2364" s="5"/>
      <c r="BJ2364" s="5"/>
      <c r="BK2364" s="5"/>
      <c r="BL2364" s="5"/>
      <c r="BM2364" s="5"/>
    </row>
    <row r="2365" spans="55:65" ht="12.75">
      <c r="BC2365" s="5"/>
      <c r="BD2365" s="5"/>
      <c r="BE2365" s="5"/>
      <c r="BF2365" s="5"/>
      <c r="BG2365" s="5"/>
      <c r="BH2365" s="5"/>
      <c r="BI2365" s="5"/>
      <c r="BJ2365" s="5"/>
      <c r="BK2365" s="5"/>
      <c r="BL2365" s="5"/>
      <c r="BM2365" s="5"/>
    </row>
    <row r="2366" spans="55:65" ht="12.75">
      <c r="BC2366" s="5"/>
      <c r="BD2366" s="5"/>
      <c r="BE2366" s="5"/>
      <c r="BF2366" s="5"/>
      <c r="BG2366" s="5"/>
      <c r="BH2366" s="5"/>
      <c r="BI2366" s="5"/>
      <c r="BJ2366" s="5"/>
      <c r="BK2366" s="5"/>
      <c r="BL2366" s="5"/>
      <c r="BM2366" s="5"/>
    </row>
    <row r="2367" spans="55:65" ht="12.75">
      <c r="BC2367" s="5"/>
      <c r="BD2367" s="5"/>
      <c r="BE2367" s="5"/>
      <c r="BF2367" s="5"/>
      <c r="BG2367" s="5"/>
      <c r="BH2367" s="5"/>
      <c r="BI2367" s="5"/>
      <c r="BJ2367" s="5"/>
      <c r="BK2367" s="5"/>
      <c r="BL2367" s="5"/>
      <c r="BM2367" s="5"/>
    </row>
    <row r="2368" spans="55:65" ht="12.75">
      <c r="BC2368" s="5"/>
      <c r="BD2368" s="5"/>
      <c r="BE2368" s="5"/>
      <c r="BF2368" s="5"/>
      <c r="BG2368" s="5"/>
      <c r="BH2368" s="5"/>
      <c r="BI2368" s="5"/>
      <c r="BJ2368" s="5"/>
      <c r="BK2368" s="5"/>
      <c r="BL2368" s="5"/>
      <c r="BM2368" s="5"/>
    </row>
    <row r="2369" spans="55:65" ht="12.75">
      <c r="BC2369" s="5"/>
      <c r="BD2369" s="5"/>
      <c r="BE2369" s="5"/>
      <c r="BF2369" s="5"/>
      <c r="BG2369" s="5"/>
      <c r="BH2369" s="5"/>
      <c r="BI2369" s="5"/>
      <c r="BJ2369" s="5"/>
      <c r="BK2369" s="5"/>
      <c r="BL2369" s="5"/>
      <c r="BM2369" s="5"/>
    </row>
    <row r="2370" spans="55:65" ht="12.75">
      <c r="BC2370" s="5"/>
      <c r="BD2370" s="5"/>
      <c r="BE2370" s="5"/>
      <c r="BF2370" s="5"/>
      <c r="BG2370" s="5"/>
      <c r="BH2370" s="5"/>
      <c r="BI2370" s="5"/>
      <c r="BJ2370" s="5"/>
      <c r="BK2370" s="5"/>
      <c r="BL2370" s="5"/>
      <c r="BM2370" s="5"/>
    </row>
    <row r="2371" spans="55:65" ht="12.75">
      <c r="BC2371" s="5"/>
      <c r="BD2371" s="5"/>
      <c r="BE2371" s="5"/>
      <c r="BF2371" s="5"/>
      <c r="BG2371" s="5"/>
      <c r="BH2371" s="5"/>
      <c r="BI2371" s="5"/>
      <c r="BJ2371" s="5"/>
      <c r="BK2371" s="5"/>
      <c r="BL2371" s="5"/>
      <c r="BM2371" s="5"/>
    </row>
    <row r="2372" spans="55:65" ht="12.75">
      <c r="BC2372" s="5"/>
      <c r="BD2372" s="5"/>
      <c r="BE2372" s="5"/>
      <c r="BF2372" s="5"/>
      <c r="BG2372" s="5"/>
      <c r="BH2372" s="5"/>
      <c r="BI2372" s="5"/>
      <c r="BJ2372" s="5"/>
      <c r="BK2372" s="5"/>
      <c r="BL2372" s="5"/>
      <c r="BM2372" s="5"/>
    </row>
    <row r="2373" spans="55:65" ht="12.75">
      <c r="BC2373" s="5"/>
      <c r="BD2373" s="5"/>
      <c r="BE2373" s="5"/>
      <c r="BF2373" s="5"/>
      <c r="BG2373" s="5"/>
      <c r="BH2373" s="5"/>
      <c r="BI2373" s="5"/>
      <c r="BJ2373" s="5"/>
      <c r="BK2373" s="5"/>
      <c r="BL2373" s="5"/>
      <c r="BM2373" s="5"/>
    </row>
    <row r="2374" spans="55:65" ht="12.75">
      <c r="BC2374" s="5"/>
      <c r="BD2374" s="5"/>
      <c r="BE2374" s="5"/>
      <c r="BF2374" s="5"/>
      <c r="BG2374" s="5"/>
      <c r="BH2374" s="5"/>
      <c r="BI2374" s="5"/>
      <c r="BJ2374" s="5"/>
      <c r="BK2374" s="5"/>
      <c r="BL2374" s="5"/>
      <c r="BM2374" s="5"/>
    </row>
    <row r="2375" spans="55:65" ht="12.75">
      <c r="BC2375" s="5"/>
      <c r="BD2375" s="5"/>
      <c r="BE2375" s="5"/>
      <c r="BF2375" s="5"/>
      <c r="BG2375" s="5"/>
      <c r="BH2375" s="5"/>
      <c r="BI2375" s="5"/>
      <c r="BJ2375" s="5"/>
      <c r="BK2375" s="5"/>
      <c r="BL2375" s="5"/>
      <c r="BM2375" s="5"/>
    </row>
    <row r="2376" spans="55:65" ht="12.75">
      <c r="BC2376" s="5"/>
      <c r="BD2376" s="5"/>
      <c r="BE2376" s="5"/>
      <c r="BF2376" s="5"/>
      <c r="BG2376" s="5"/>
      <c r="BH2376" s="5"/>
      <c r="BI2376" s="5"/>
      <c r="BJ2376" s="5"/>
      <c r="BK2376" s="5"/>
      <c r="BL2376" s="5"/>
      <c r="BM2376" s="5"/>
    </row>
    <row r="2377" spans="55:65" ht="12.75">
      <c r="BC2377" s="5"/>
      <c r="BD2377" s="5"/>
      <c r="BE2377" s="5"/>
      <c r="BF2377" s="5"/>
      <c r="BG2377" s="5"/>
      <c r="BH2377" s="5"/>
      <c r="BI2377" s="5"/>
      <c r="BJ2377" s="5"/>
      <c r="BK2377" s="5"/>
      <c r="BL2377" s="5"/>
      <c r="BM2377" s="5"/>
    </row>
    <row r="2378" spans="55:65" ht="12.75">
      <c r="BC2378" s="5"/>
      <c r="BD2378" s="5"/>
      <c r="BE2378" s="5"/>
      <c r="BF2378" s="5"/>
      <c r="BG2378" s="5"/>
      <c r="BH2378" s="5"/>
      <c r="BI2378" s="5"/>
      <c r="BJ2378" s="5"/>
      <c r="BK2378" s="5"/>
      <c r="BL2378" s="5"/>
      <c r="BM2378" s="5"/>
    </row>
    <row r="2379" spans="55:65" ht="12.75">
      <c r="BC2379" s="5"/>
      <c r="BD2379" s="5"/>
      <c r="BE2379" s="5"/>
      <c r="BF2379" s="5"/>
      <c r="BG2379" s="5"/>
      <c r="BH2379" s="5"/>
      <c r="BI2379" s="5"/>
      <c r="BJ2379" s="5"/>
      <c r="BK2379" s="5"/>
      <c r="BL2379" s="5"/>
      <c r="BM2379" s="5"/>
    </row>
    <row r="2380" spans="55:65" ht="12.75">
      <c r="BC2380" s="5"/>
      <c r="BD2380" s="5"/>
      <c r="BE2380" s="5"/>
      <c r="BF2380" s="5"/>
      <c r="BG2380" s="5"/>
      <c r="BH2380" s="5"/>
      <c r="BI2380" s="5"/>
      <c r="BJ2380" s="5"/>
      <c r="BK2380" s="5"/>
      <c r="BL2380" s="5"/>
      <c r="BM2380" s="5"/>
    </row>
    <row r="2381" spans="55:65" ht="12.75">
      <c r="BC2381" s="5"/>
      <c r="BD2381" s="5"/>
      <c r="BE2381" s="5"/>
      <c r="BF2381" s="5"/>
      <c r="BG2381" s="5"/>
      <c r="BH2381" s="5"/>
      <c r="BI2381" s="5"/>
      <c r="BJ2381" s="5"/>
      <c r="BK2381" s="5"/>
      <c r="BL2381" s="5"/>
      <c r="BM2381" s="5"/>
    </row>
    <row r="2382" spans="55:65" ht="12.75">
      <c r="BC2382" s="5"/>
      <c r="BD2382" s="5"/>
      <c r="BE2382" s="5"/>
      <c r="BF2382" s="5"/>
      <c r="BG2382" s="5"/>
      <c r="BH2382" s="5"/>
      <c r="BI2382" s="5"/>
      <c r="BJ2382" s="5"/>
      <c r="BK2382" s="5"/>
      <c r="BL2382" s="5"/>
      <c r="BM2382" s="5"/>
    </row>
    <row r="2383" spans="55:65" ht="12.75">
      <c r="BC2383" s="5"/>
      <c r="BD2383" s="5"/>
      <c r="BE2383" s="5"/>
      <c r="BF2383" s="5"/>
      <c r="BG2383" s="5"/>
      <c r="BH2383" s="5"/>
      <c r="BI2383" s="5"/>
      <c r="BJ2383" s="5"/>
      <c r="BK2383" s="5"/>
      <c r="BL2383" s="5"/>
      <c r="BM2383" s="5"/>
    </row>
    <row r="2384" spans="55:65" ht="12.75">
      <c r="BC2384" s="5"/>
      <c r="BD2384" s="5"/>
      <c r="BE2384" s="5"/>
      <c r="BF2384" s="5"/>
      <c r="BG2384" s="5"/>
      <c r="BH2384" s="5"/>
      <c r="BI2384" s="5"/>
      <c r="BJ2384" s="5"/>
      <c r="BK2384" s="5"/>
      <c r="BL2384" s="5"/>
      <c r="BM2384" s="5"/>
    </row>
    <row r="2385" spans="55:65" ht="12.75">
      <c r="BC2385" s="5"/>
      <c r="BD2385" s="5"/>
      <c r="BE2385" s="5"/>
      <c r="BF2385" s="5"/>
      <c r="BG2385" s="5"/>
      <c r="BH2385" s="5"/>
      <c r="BI2385" s="5"/>
      <c r="BJ2385" s="5"/>
      <c r="BK2385" s="5"/>
      <c r="BL2385" s="5"/>
      <c r="BM2385" s="5"/>
    </row>
    <row r="2386" spans="55:65" ht="12.75">
      <c r="BC2386" s="5"/>
      <c r="BD2386" s="5"/>
      <c r="BE2386" s="5"/>
      <c r="BF2386" s="5"/>
      <c r="BG2386" s="5"/>
      <c r="BH2386" s="5"/>
      <c r="BI2386" s="5"/>
      <c r="BJ2386" s="5"/>
      <c r="BK2386" s="5"/>
      <c r="BL2386" s="5"/>
      <c r="BM2386" s="5"/>
    </row>
    <row r="2387" spans="55:65" ht="12.75">
      <c r="BC2387" s="5"/>
      <c r="BD2387" s="5"/>
      <c r="BE2387" s="5"/>
      <c r="BF2387" s="5"/>
      <c r="BG2387" s="5"/>
      <c r="BH2387" s="5"/>
      <c r="BI2387" s="5"/>
      <c r="BJ2387" s="5"/>
      <c r="BK2387" s="5"/>
      <c r="BL2387" s="5"/>
      <c r="BM2387" s="5"/>
    </row>
    <row r="2388" spans="55:65" ht="12.75">
      <c r="BC2388" s="5"/>
      <c r="BD2388" s="5"/>
      <c r="BE2388" s="5"/>
      <c r="BF2388" s="5"/>
      <c r="BG2388" s="5"/>
      <c r="BH2388" s="5"/>
      <c r="BI2388" s="5"/>
      <c r="BJ2388" s="5"/>
      <c r="BK2388" s="5"/>
      <c r="BL2388" s="5"/>
      <c r="BM2388" s="5"/>
    </row>
    <row r="2389" spans="55:65" ht="12.75">
      <c r="BC2389" s="5"/>
      <c r="BD2389" s="5"/>
      <c r="BE2389" s="5"/>
      <c r="BF2389" s="5"/>
      <c r="BG2389" s="5"/>
      <c r="BH2389" s="5"/>
      <c r="BI2389" s="5"/>
      <c r="BJ2389" s="5"/>
      <c r="BK2389" s="5"/>
      <c r="BL2389" s="5"/>
      <c r="BM2389" s="5"/>
    </row>
    <row r="2390" spans="55:65" ht="12.75">
      <c r="BC2390" s="5"/>
      <c r="BD2390" s="5"/>
      <c r="BE2390" s="5"/>
      <c r="BF2390" s="5"/>
      <c r="BG2390" s="5"/>
      <c r="BH2390" s="5"/>
      <c r="BI2390" s="5"/>
      <c r="BJ2390" s="5"/>
      <c r="BK2390" s="5"/>
      <c r="BL2390" s="5"/>
      <c r="BM2390" s="5"/>
    </row>
    <row r="2391" spans="55:65" ht="12.75">
      <c r="BC2391" s="5"/>
      <c r="BD2391" s="5"/>
      <c r="BE2391" s="5"/>
      <c r="BF2391" s="5"/>
      <c r="BG2391" s="5"/>
      <c r="BH2391" s="5"/>
      <c r="BI2391" s="5"/>
      <c r="BJ2391" s="5"/>
      <c r="BK2391" s="5"/>
      <c r="BL2391" s="5"/>
      <c r="BM2391" s="5"/>
    </row>
    <row r="2392" spans="55:65" ht="12.75">
      <c r="BC2392" s="5"/>
      <c r="BD2392" s="5"/>
      <c r="BE2392" s="5"/>
      <c r="BF2392" s="5"/>
      <c r="BG2392" s="5"/>
      <c r="BH2392" s="5"/>
      <c r="BI2392" s="5"/>
      <c r="BJ2392" s="5"/>
      <c r="BK2392" s="5"/>
      <c r="BL2392" s="5"/>
      <c r="BM2392" s="5"/>
    </row>
    <row r="2393" spans="55:65" ht="12.75">
      <c r="BC2393" s="5"/>
      <c r="BD2393" s="5"/>
      <c r="BE2393" s="5"/>
      <c r="BF2393" s="5"/>
      <c r="BG2393" s="5"/>
      <c r="BH2393" s="5"/>
      <c r="BI2393" s="5"/>
      <c r="BJ2393" s="5"/>
      <c r="BK2393" s="5"/>
      <c r="BL2393" s="5"/>
      <c r="BM2393" s="5"/>
    </row>
    <row r="2394" spans="55:65" ht="12.75">
      <c r="BC2394" s="5"/>
      <c r="BD2394" s="5"/>
      <c r="BE2394" s="5"/>
      <c r="BF2394" s="5"/>
      <c r="BG2394" s="5"/>
      <c r="BH2394" s="5"/>
      <c r="BI2394" s="5"/>
      <c r="BJ2394" s="5"/>
      <c r="BK2394" s="5"/>
      <c r="BL2394" s="5"/>
      <c r="BM2394" s="5"/>
    </row>
    <row r="2395" spans="55:65" ht="12.75">
      <c r="BC2395" s="5"/>
      <c r="BD2395" s="5"/>
      <c r="BE2395" s="5"/>
      <c r="BF2395" s="5"/>
      <c r="BG2395" s="5"/>
      <c r="BH2395" s="5"/>
      <c r="BI2395" s="5"/>
      <c r="BJ2395" s="5"/>
      <c r="BK2395" s="5"/>
      <c r="BL2395" s="5"/>
      <c r="BM2395" s="5"/>
    </row>
    <row r="2396" spans="55:65" ht="12.75">
      <c r="BC2396" s="5"/>
      <c r="BD2396" s="5"/>
      <c r="BE2396" s="5"/>
      <c r="BF2396" s="5"/>
      <c r="BG2396" s="5"/>
      <c r="BH2396" s="5"/>
      <c r="BI2396" s="5"/>
      <c r="BJ2396" s="5"/>
      <c r="BK2396" s="5"/>
      <c r="BL2396" s="5"/>
      <c r="BM2396" s="5"/>
    </row>
    <row r="2397" spans="55:65" ht="12.75">
      <c r="BC2397" s="5"/>
      <c r="BD2397" s="5"/>
      <c r="BE2397" s="5"/>
      <c r="BF2397" s="5"/>
      <c r="BG2397" s="5"/>
      <c r="BH2397" s="5"/>
      <c r="BI2397" s="5"/>
      <c r="BJ2397" s="5"/>
      <c r="BK2397" s="5"/>
      <c r="BL2397" s="5"/>
      <c r="BM2397" s="5"/>
    </row>
    <row r="2398" spans="55:65" ht="12.75">
      <c r="BC2398" s="5"/>
      <c r="BD2398" s="5"/>
      <c r="BE2398" s="5"/>
      <c r="BF2398" s="5"/>
      <c r="BG2398" s="5"/>
      <c r="BH2398" s="5"/>
      <c r="BI2398" s="5"/>
      <c r="BJ2398" s="5"/>
      <c r="BK2398" s="5"/>
      <c r="BL2398" s="5"/>
      <c r="BM2398" s="5"/>
    </row>
    <row r="2399" spans="55:65" ht="12.75">
      <c r="BC2399" s="5"/>
      <c r="BD2399" s="5"/>
      <c r="BE2399" s="5"/>
      <c r="BF2399" s="5"/>
      <c r="BG2399" s="5"/>
      <c r="BH2399" s="5"/>
      <c r="BI2399" s="5"/>
      <c r="BJ2399" s="5"/>
      <c r="BK2399" s="5"/>
      <c r="BL2399" s="5"/>
      <c r="BM2399" s="5"/>
    </row>
    <row r="2400" spans="55:65" ht="12.75">
      <c r="BC2400" s="5"/>
      <c r="BD2400" s="5"/>
      <c r="BE2400" s="5"/>
      <c r="BF2400" s="5"/>
      <c r="BG2400" s="5"/>
      <c r="BH2400" s="5"/>
      <c r="BI2400" s="5"/>
      <c r="BJ2400" s="5"/>
      <c r="BK2400" s="5"/>
      <c r="BL2400" s="5"/>
      <c r="BM2400" s="5"/>
    </row>
    <row r="2401" spans="55:65" ht="12.75">
      <c r="BC2401" s="5"/>
      <c r="BD2401" s="5"/>
      <c r="BE2401" s="5"/>
      <c r="BF2401" s="5"/>
      <c r="BG2401" s="5"/>
      <c r="BH2401" s="5"/>
      <c r="BI2401" s="5"/>
      <c r="BJ2401" s="5"/>
      <c r="BK2401" s="5"/>
      <c r="BL2401" s="5"/>
      <c r="BM2401" s="5"/>
    </row>
    <row r="2402" spans="55:65" ht="12.75">
      <c r="BC2402" s="5"/>
      <c r="BD2402" s="5"/>
      <c r="BE2402" s="5"/>
      <c r="BF2402" s="5"/>
      <c r="BG2402" s="5"/>
      <c r="BH2402" s="5"/>
      <c r="BI2402" s="5"/>
      <c r="BJ2402" s="5"/>
      <c r="BK2402" s="5"/>
      <c r="BL2402" s="5"/>
      <c r="BM2402" s="5"/>
    </row>
    <row r="2403" spans="55:65" ht="12.75">
      <c r="BC2403" s="5"/>
      <c r="BD2403" s="5"/>
      <c r="BE2403" s="5"/>
      <c r="BF2403" s="5"/>
      <c r="BG2403" s="5"/>
      <c r="BH2403" s="5"/>
      <c r="BI2403" s="5"/>
      <c r="BJ2403" s="5"/>
      <c r="BK2403" s="5"/>
      <c r="BL2403" s="5"/>
      <c r="BM2403" s="5"/>
    </row>
    <row r="2404" spans="55:65" ht="12.75">
      <c r="BC2404" s="5"/>
      <c r="BD2404" s="5"/>
      <c r="BE2404" s="5"/>
      <c r="BF2404" s="5"/>
      <c r="BG2404" s="5"/>
      <c r="BH2404" s="5"/>
      <c r="BI2404" s="5"/>
      <c r="BJ2404" s="5"/>
      <c r="BK2404" s="5"/>
      <c r="BL2404" s="5"/>
      <c r="BM2404" s="5"/>
    </row>
    <row r="2405" spans="55:65" ht="12.75">
      <c r="BC2405" s="5"/>
      <c r="BD2405" s="5"/>
      <c r="BE2405" s="5"/>
      <c r="BF2405" s="5"/>
      <c r="BG2405" s="5"/>
      <c r="BH2405" s="5"/>
      <c r="BI2405" s="5"/>
      <c r="BJ2405" s="5"/>
      <c r="BK2405" s="5"/>
      <c r="BL2405" s="5"/>
      <c r="BM2405" s="5"/>
    </row>
    <row r="2406" spans="55:65" ht="12.75">
      <c r="BC2406" s="5"/>
      <c r="BD2406" s="5"/>
      <c r="BE2406" s="5"/>
      <c r="BF2406" s="5"/>
      <c r="BG2406" s="5"/>
      <c r="BH2406" s="5"/>
      <c r="BI2406" s="5"/>
      <c r="BJ2406" s="5"/>
      <c r="BK2406" s="5"/>
      <c r="BL2406" s="5"/>
      <c r="BM2406" s="5"/>
    </row>
    <row r="2407" spans="55:65" ht="12.75">
      <c r="BC2407" s="5"/>
      <c r="BD2407" s="5"/>
      <c r="BE2407" s="5"/>
      <c r="BF2407" s="5"/>
      <c r="BG2407" s="5"/>
      <c r="BH2407" s="5"/>
      <c r="BI2407" s="5"/>
      <c r="BJ2407" s="5"/>
      <c r="BK2407" s="5"/>
      <c r="BL2407" s="5"/>
      <c r="BM2407" s="5"/>
    </row>
    <row r="2408" spans="55:65" ht="12.75">
      <c r="BC2408" s="5"/>
      <c r="BD2408" s="5"/>
      <c r="BE2408" s="5"/>
      <c r="BF2408" s="5"/>
      <c r="BG2408" s="5"/>
      <c r="BH2408" s="5"/>
      <c r="BI2408" s="5"/>
      <c r="BJ2408" s="5"/>
      <c r="BK2408" s="5"/>
      <c r="BL2408" s="5"/>
      <c r="BM2408" s="5"/>
    </row>
    <row r="2409" spans="55:65" ht="12.75">
      <c r="BC2409" s="5"/>
      <c r="BD2409" s="5"/>
      <c r="BE2409" s="5"/>
      <c r="BF2409" s="5"/>
      <c r="BG2409" s="5"/>
      <c r="BH2409" s="5"/>
      <c r="BI2409" s="5"/>
      <c r="BJ2409" s="5"/>
      <c r="BK2409" s="5"/>
      <c r="BL2409" s="5"/>
      <c r="BM2409" s="5"/>
    </row>
    <row r="2410" spans="55:65" ht="12.75">
      <c r="BC2410" s="5"/>
      <c r="BD2410" s="5"/>
      <c r="BE2410" s="5"/>
      <c r="BF2410" s="5"/>
      <c r="BG2410" s="5"/>
      <c r="BH2410" s="5"/>
      <c r="BI2410" s="5"/>
      <c r="BJ2410" s="5"/>
      <c r="BK2410" s="5"/>
      <c r="BL2410" s="5"/>
      <c r="BM2410" s="5"/>
    </row>
    <row r="2411" spans="55:65" ht="12.75">
      <c r="BC2411" s="5"/>
      <c r="BD2411" s="5"/>
      <c r="BE2411" s="5"/>
      <c r="BF2411" s="5"/>
      <c r="BG2411" s="5"/>
      <c r="BH2411" s="5"/>
      <c r="BI2411" s="5"/>
      <c r="BJ2411" s="5"/>
      <c r="BK2411" s="5"/>
      <c r="BL2411" s="5"/>
      <c r="BM2411" s="5"/>
    </row>
    <row r="2412" spans="55:65" ht="12.75">
      <c r="BC2412" s="5"/>
      <c r="BD2412" s="5"/>
      <c r="BE2412" s="5"/>
      <c r="BF2412" s="5"/>
      <c r="BG2412" s="5"/>
      <c r="BH2412" s="5"/>
      <c r="BI2412" s="5"/>
      <c r="BJ2412" s="5"/>
      <c r="BK2412" s="5"/>
      <c r="BL2412" s="5"/>
      <c r="BM2412" s="5"/>
    </row>
    <row r="2413" spans="55:65" ht="12.75">
      <c r="BC2413" s="5"/>
      <c r="BD2413" s="5"/>
      <c r="BE2413" s="5"/>
      <c r="BF2413" s="5"/>
      <c r="BG2413" s="5"/>
      <c r="BH2413" s="5"/>
      <c r="BI2413" s="5"/>
      <c r="BJ2413" s="5"/>
      <c r="BK2413" s="5"/>
      <c r="BL2413" s="5"/>
      <c r="BM2413" s="5"/>
    </row>
    <row r="2414" spans="55:65" ht="12.75">
      <c r="BC2414" s="5"/>
      <c r="BD2414" s="5"/>
      <c r="BE2414" s="5"/>
      <c r="BF2414" s="5"/>
      <c r="BG2414" s="5"/>
      <c r="BH2414" s="5"/>
      <c r="BI2414" s="5"/>
      <c r="BJ2414" s="5"/>
      <c r="BK2414" s="5"/>
      <c r="BL2414" s="5"/>
      <c r="BM2414" s="5"/>
    </row>
    <row r="2415" spans="55:65" ht="12.75">
      <c r="BC2415" s="5"/>
      <c r="BD2415" s="5"/>
      <c r="BE2415" s="5"/>
      <c r="BF2415" s="5"/>
      <c r="BG2415" s="5"/>
      <c r="BH2415" s="5"/>
      <c r="BI2415" s="5"/>
      <c r="BJ2415" s="5"/>
      <c r="BK2415" s="5"/>
      <c r="BL2415" s="5"/>
      <c r="BM2415" s="5"/>
    </row>
    <row r="2416" spans="55:65" ht="12.75">
      <c r="BC2416" s="5"/>
      <c r="BD2416" s="5"/>
      <c r="BE2416" s="5"/>
      <c r="BF2416" s="5"/>
      <c r="BG2416" s="5"/>
      <c r="BH2416" s="5"/>
      <c r="BI2416" s="5"/>
      <c r="BJ2416" s="5"/>
      <c r="BK2416" s="5"/>
      <c r="BL2416" s="5"/>
      <c r="BM2416" s="5"/>
    </row>
    <row r="2417" spans="55:65" ht="12.75">
      <c r="BC2417" s="5"/>
      <c r="BD2417" s="5"/>
      <c r="BE2417" s="5"/>
      <c r="BF2417" s="5"/>
      <c r="BG2417" s="5"/>
      <c r="BH2417" s="5"/>
      <c r="BI2417" s="5"/>
      <c r="BJ2417" s="5"/>
      <c r="BK2417" s="5"/>
      <c r="BL2417" s="5"/>
      <c r="BM2417" s="5"/>
    </row>
    <row r="2418" spans="55:65" ht="12.75">
      <c r="BC2418" s="5"/>
      <c r="BD2418" s="5"/>
      <c r="BE2418" s="5"/>
      <c r="BF2418" s="5"/>
      <c r="BG2418" s="5"/>
      <c r="BH2418" s="5"/>
      <c r="BI2418" s="5"/>
      <c r="BJ2418" s="5"/>
      <c r="BK2418" s="5"/>
      <c r="BL2418" s="5"/>
      <c r="BM2418" s="5"/>
    </row>
    <row r="2419" spans="55:65" ht="12.75">
      <c r="BC2419" s="5"/>
      <c r="BD2419" s="5"/>
      <c r="BE2419" s="5"/>
      <c r="BF2419" s="5"/>
      <c r="BG2419" s="5"/>
      <c r="BH2419" s="5"/>
      <c r="BI2419" s="5"/>
      <c r="BJ2419" s="5"/>
      <c r="BK2419" s="5"/>
      <c r="BL2419" s="5"/>
      <c r="BM2419" s="5"/>
    </row>
    <row r="2420" spans="55:65" ht="12.75">
      <c r="BC2420" s="5"/>
      <c r="BD2420" s="5"/>
      <c r="BE2420" s="5"/>
      <c r="BF2420" s="5"/>
      <c r="BG2420" s="5"/>
      <c r="BH2420" s="5"/>
      <c r="BI2420" s="5"/>
      <c r="BJ2420" s="5"/>
      <c r="BK2420" s="5"/>
      <c r="BL2420" s="5"/>
      <c r="BM2420" s="5"/>
    </row>
    <row r="2421" spans="55:65" ht="12.75">
      <c r="BC2421" s="5"/>
      <c r="BD2421" s="5"/>
      <c r="BE2421" s="5"/>
      <c r="BF2421" s="5"/>
      <c r="BG2421" s="5"/>
      <c r="BH2421" s="5"/>
      <c r="BI2421" s="5"/>
      <c r="BJ2421" s="5"/>
      <c r="BK2421" s="5"/>
      <c r="BL2421" s="5"/>
      <c r="BM2421" s="5"/>
    </row>
    <row r="2422" spans="55:65" ht="12.75">
      <c r="BC2422" s="5"/>
      <c r="BD2422" s="5"/>
      <c r="BE2422" s="5"/>
      <c r="BF2422" s="5"/>
      <c r="BG2422" s="5"/>
      <c r="BH2422" s="5"/>
      <c r="BI2422" s="5"/>
      <c r="BJ2422" s="5"/>
      <c r="BK2422" s="5"/>
      <c r="BL2422" s="5"/>
      <c r="BM2422" s="5"/>
    </row>
    <row r="2423" spans="55:65" ht="12.75">
      <c r="BC2423" s="5"/>
      <c r="BD2423" s="5"/>
      <c r="BE2423" s="5"/>
      <c r="BF2423" s="5"/>
      <c r="BG2423" s="5"/>
      <c r="BH2423" s="5"/>
      <c r="BI2423" s="5"/>
      <c r="BJ2423" s="5"/>
      <c r="BK2423" s="5"/>
      <c r="BL2423" s="5"/>
      <c r="BM2423" s="5"/>
    </row>
    <row r="2424" spans="55:65" ht="12.75">
      <c r="BC2424" s="5"/>
      <c r="BD2424" s="5"/>
      <c r="BE2424" s="5"/>
      <c r="BF2424" s="5"/>
      <c r="BG2424" s="5"/>
      <c r="BH2424" s="5"/>
      <c r="BI2424" s="5"/>
      <c r="BJ2424" s="5"/>
      <c r="BK2424" s="5"/>
      <c r="BL2424" s="5"/>
      <c r="BM2424" s="5"/>
    </row>
    <row r="2425" spans="55:65" ht="12.75">
      <c r="BC2425" s="5"/>
      <c r="BD2425" s="5"/>
      <c r="BE2425" s="5"/>
      <c r="BF2425" s="5"/>
      <c r="BG2425" s="5"/>
      <c r="BH2425" s="5"/>
      <c r="BI2425" s="5"/>
      <c r="BJ2425" s="5"/>
      <c r="BK2425" s="5"/>
      <c r="BL2425" s="5"/>
      <c r="BM2425" s="5"/>
    </row>
    <row r="2426" spans="55:65" ht="12.75">
      <c r="BC2426" s="5"/>
      <c r="BD2426" s="5"/>
      <c r="BE2426" s="5"/>
      <c r="BF2426" s="5"/>
      <c r="BG2426" s="5"/>
      <c r="BH2426" s="5"/>
      <c r="BI2426" s="5"/>
      <c r="BJ2426" s="5"/>
      <c r="BK2426" s="5"/>
      <c r="BL2426" s="5"/>
      <c r="BM2426" s="5"/>
    </row>
    <row r="2427" spans="55:65" ht="12.75">
      <c r="BC2427" s="5"/>
      <c r="BD2427" s="5"/>
      <c r="BE2427" s="5"/>
      <c r="BF2427" s="5"/>
      <c r="BG2427" s="5"/>
      <c r="BH2427" s="5"/>
      <c r="BI2427" s="5"/>
      <c r="BJ2427" s="5"/>
      <c r="BK2427" s="5"/>
      <c r="BL2427" s="5"/>
      <c r="BM2427" s="5"/>
    </row>
    <row r="2428" spans="55:65" ht="12.75">
      <c r="BC2428" s="5"/>
      <c r="BD2428" s="5"/>
      <c r="BE2428" s="5"/>
      <c r="BF2428" s="5"/>
      <c r="BG2428" s="5"/>
      <c r="BH2428" s="5"/>
      <c r="BI2428" s="5"/>
      <c r="BJ2428" s="5"/>
      <c r="BK2428" s="5"/>
      <c r="BL2428" s="5"/>
      <c r="BM2428" s="5"/>
    </row>
    <row r="2429" spans="55:65" ht="12.75">
      <c r="BC2429" s="5"/>
      <c r="BD2429" s="5"/>
      <c r="BE2429" s="5"/>
      <c r="BF2429" s="5"/>
      <c r="BG2429" s="5"/>
      <c r="BH2429" s="5"/>
      <c r="BI2429" s="5"/>
      <c r="BJ2429" s="5"/>
      <c r="BK2429" s="5"/>
      <c r="BL2429" s="5"/>
      <c r="BM2429" s="5"/>
    </row>
    <row r="2430" spans="55:65" ht="12.75">
      <c r="BC2430" s="5"/>
      <c r="BD2430" s="5"/>
      <c r="BE2430" s="5"/>
      <c r="BF2430" s="5"/>
      <c r="BG2430" s="5"/>
      <c r="BH2430" s="5"/>
      <c r="BI2430" s="5"/>
      <c r="BJ2430" s="5"/>
      <c r="BK2430" s="5"/>
      <c r="BL2430" s="5"/>
      <c r="BM2430" s="5"/>
    </row>
    <row r="2431" spans="55:65" ht="12.75">
      <c r="BC2431" s="5"/>
      <c r="BD2431" s="5"/>
      <c r="BE2431" s="5"/>
      <c r="BF2431" s="5"/>
      <c r="BG2431" s="5"/>
      <c r="BH2431" s="5"/>
      <c r="BI2431" s="5"/>
      <c r="BJ2431" s="5"/>
      <c r="BK2431" s="5"/>
      <c r="BL2431" s="5"/>
      <c r="BM2431" s="5"/>
    </row>
    <row r="2432" spans="55:65" ht="12.75">
      <c r="BC2432" s="5"/>
      <c r="BD2432" s="5"/>
      <c r="BE2432" s="5"/>
      <c r="BF2432" s="5"/>
      <c r="BG2432" s="5"/>
      <c r="BH2432" s="5"/>
      <c r="BI2432" s="5"/>
      <c r="BJ2432" s="5"/>
      <c r="BK2432" s="5"/>
      <c r="BL2432" s="5"/>
      <c r="BM2432" s="5"/>
    </row>
    <row r="2433" spans="55:65" ht="12.75">
      <c r="BC2433" s="5"/>
      <c r="BD2433" s="5"/>
      <c r="BE2433" s="5"/>
      <c r="BF2433" s="5"/>
      <c r="BG2433" s="5"/>
      <c r="BH2433" s="5"/>
      <c r="BI2433" s="5"/>
      <c r="BJ2433" s="5"/>
      <c r="BK2433" s="5"/>
      <c r="BL2433" s="5"/>
      <c r="BM2433" s="5"/>
    </row>
    <row r="2434" spans="55:65" ht="12.75">
      <c r="BC2434" s="5"/>
      <c r="BD2434" s="5"/>
      <c r="BE2434" s="5"/>
      <c r="BF2434" s="5"/>
      <c r="BG2434" s="5"/>
      <c r="BH2434" s="5"/>
      <c r="BI2434" s="5"/>
      <c r="BJ2434" s="5"/>
      <c r="BK2434" s="5"/>
      <c r="BL2434" s="5"/>
      <c r="BM2434" s="5"/>
    </row>
    <row r="2435" spans="55:65" ht="12.75">
      <c r="BC2435" s="5"/>
      <c r="BD2435" s="5"/>
      <c r="BE2435" s="5"/>
      <c r="BF2435" s="5"/>
      <c r="BG2435" s="5"/>
      <c r="BH2435" s="5"/>
      <c r="BI2435" s="5"/>
      <c r="BJ2435" s="5"/>
      <c r="BK2435" s="5"/>
      <c r="BL2435" s="5"/>
      <c r="BM2435" s="5"/>
    </row>
    <row r="2436" spans="55:65" ht="12.75">
      <c r="BC2436" s="5"/>
      <c r="BD2436" s="5"/>
      <c r="BE2436" s="5"/>
      <c r="BF2436" s="5"/>
      <c r="BG2436" s="5"/>
      <c r="BH2436" s="5"/>
      <c r="BI2436" s="5"/>
      <c r="BJ2436" s="5"/>
      <c r="BK2436" s="5"/>
      <c r="BL2436" s="5"/>
      <c r="BM2436" s="5"/>
    </row>
    <row r="2437" spans="55:65" ht="12.75">
      <c r="BC2437" s="5"/>
      <c r="BD2437" s="5"/>
      <c r="BE2437" s="5"/>
      <c r="BF2437" s="5"/>
      <c r="BG2437" s="5"/>
      <c r="BH2437" s="5"/>
      <c r="BI2437" s="5"/>
      <c r="BJ2437" s="5"/>
      <c r="BK2437" s="5"/>
      <c r="BL2437" s="5"/>
      <c r="BM2437" s="5"/>
    </row>
    <row r="2438" spans="55:65" ht="12.75">
      <c r="BC2438" s="5"/>
      <c r="BD2438" s="5"/>
      <c r="BE2438" s="5"/>
      <c r="BF2438" s="5"/>
      <c r="BG2438" s="5"/>
      <c r="BH2438" s="5"/>
      <c r="BI2438" s="5"/>
      <c r="BJ2438" s="5"/>
      <c r="BK2438" s="5"/>
      <c r="BL2438" s="5"/>
      <c r="BM2438" s="5"/>
    </row>
    <row r="2439" spans="55:65" ht="12.75">
      <c r="BC2439" s="5"/>
      <c r="BD2439" s="5"/>
      <c r="BE2439" s="5"/>
      <c r="BF2439" s="5"/>
      <c r="BG2439" s="5"/>
      <c r="BH2439" s="5"/>
      <c r="BI2439" s="5"/>
      <c r="BJ2439" s="5"/>
      <c r="BK2439" s="5"/>
      <c r="BL2439" s="5"/>
      <c r="BM2439" s="5"/>
    </row>
    <row r="2440" spans="55:65" ht="12.75">
      <c r="BC2440" s="5"/>
      <c r="BD2440" s="5"/>
      <c r="BE2440" s="5"/>
      <c r="BF2440" s="5"/>
      <c r="BG2440" s="5"/>
      <c r="BH2440" s="5"/>
      <c r="BI2440" s="5"/>
      <c r="BJ2440" s="5"/>
      <c r="BK2440" s="5"/>
      <c r="BL2440" s="5"/>
      <c r="BM2440" s="5"/>
    </row>
    <row r="2441" spans="55:65" ht="12.75">
      <c r="BC2441" s="5"/>
      <c r="BD2441" s="5"/>
      <c r="BE2441" s="5"/>
      <c r="BF2441" s="5"/>
      <c r="BG2441" s="5"/>
      <c r="BH2441" s="5"/>
      <c r="BI2441" s="5"/>
      <c r="BJ2441" s="5"/>
      <c r="BK2441" s="5"/>
      <c r="BL2441" s="5"/>
      <c r="BM2441" s="5"/>
    </row>
    <row r="2442" spans="55:65" ht="12.75">
      <c r="BC2442" s="5"/>
      <c r="BD2442" s="5"/>
      <c r="BE2442" s="5"/>
      <c r="BF2442" s="5"/>
      <c r="BG2442" s="5"/>
      <c r="BH2442" s="5"/>
      <c r="BI2442" s="5"/>
      <c r="BJ2442" s="5"/>
      <c r="BK2442" s="5"/>
      <c r="BL2442" s="5"/>
      <c r="BM2442" s="5"/>
    </row>
    <row r="2443" spans="55:65" ht="12.75">
      <c r="BC2443" s="5"/>
      <c r="BD2443" s="5"/>
      <c r="BE2443" s="5"/>
      <c r="BF2443" s="5"/>
      <c r="BG2443" s="5"/>
      <c r="BH2443" s="5"/>
      <c r="BI2443" s="5"/>
      <c r="BJ2443" s="5"/>
      <c r="BK2443" s="5"/>
      <c r="BL2443" s="5"/>
      <c r="BM2443" s="5"/>
    </row>
    <row r="2444" spans="55:65" ht="12.75">
      <c r="BC2444" s="5"/>
      <c r="BD2444" s="5"/>
      <c r="BE2444" s="5"/>
      <c r="BF2444" s="5"/>
      <c r="BG2444" s="5"/>
      <c r="BH2444" s="5"/>
      <c r="BI2444" s="5"/>
      <c r="BJ2444" s="5"/>
      <c r="BK2444" s="5"/>
      <c r="BL2444" s="5"/>
      <c r="BM2444" s="5"/>
    </row>
    <row r="2445" spans="55:65" ht="12.75">
      <c r="BC2445" s="5"/>
      <c r="BD2445" s="5"/>
      <c r="BE2445" s="5"/>
      <c r="BF2445" s="5"/>
      <c r="BG2445" s="5"/>
      <c r="BH2445" s="5"/>
      <c r="BI2445" s="5"/>
      <c r="BJ2445" s="5"/>
      <c r="BK2445" s="5"/>
      <c r="BL2445" s="5"/>
      <c r="BM2445" s="5"/>
    </row>
    <row r="2446" spans="55:65" ht="12.75">
      <c r="BC2446" s="5"/>
      <c r="BD2446" s="5"/>
      <c r="BE2446" s="5"/>
      <c r="BF2446" s="5"/>
      <c r="BG2446" s="5"/>
      <c r="BH2446" s="5"/>
      <c r="BI2446" s="5"/>
      <c r="BJ2446" s="5"/>
      <c r="BK2446" s="5"/>
      <c r="BL2446" s="5"/>
      <c r="BM2446" s="5"/>
    </row>
    <row r="2447" spans="55:65" ht="12.75">
      <c r="BC2447" s="5"/>
      <c r="BD2447" s="5"/>
      <c r="BE2447" s="5"/>
      <c r="BF2447" s="5"/>
      <c r="BG2447" s="5"/>
      <c r="BH2447" s="5"/>
      <c r="BI2447" s="5"/>
      <c r="BJ2447" s="5"/>
      <c r="BK2447" s="5"/>
      <c r="BL2447" s="5"/>
      <c r="BM2447" s="5"/>
    </row>
    <row r="2448" spans="55:65" ht="12.75">
      <c r="BC2448" s="5"/>
      <c r="BD2448" s="5"/>
      <c r="BE2448" s="5"/>
      <c r="BF2448" s="5"/>
      <c r="BG2448" s="5"/>
      <c r="BH2448" s="5"/>
      <c r="BI2448" s="5"/>
      <c r="BJ2448" s="5"/>
      <c r="BK2448" s="5"/>
      <c r="BL2448" s="5"/>
      <c r="BM2448" s="5"/>
    </row>
    <row r="2449" spans="55:65" ht="12.75">
      <c r="BC2449" s="5"/>
      <c r="BD2449" s="5"/>
      <c r="BE2449" s="5"/>
      <c r="BF2449" s="5"/>
      <c r="BG2449" s="5"/>
      <c r="BH2449" s="5"/>
      <c r="BI2449" s="5"/>
      <c r="BJ2449" s="5"/>
      <c r="BK2449" s="5"/>
      <c r="BL2449" s="5"/>
      <c r="BM2449" s="5"/>
    </row>
    <row r="2450" spans="55:65" ht="12.75">
      <c r="BC2450" s="5"/>
      <c r="BD2450" s="5"/>
      <c r="BE2450" s="5"/>
      <c r="BF2450" s="5"/>
      <c r="BG2450" s="5"/>
      <c r="BH2450" s="5"/>
      <c r="BI2450" s="5"/>
      <c r="BJ2450" s="5"/>
      <c r="BK2450" s="5"/>
      <c r="BL2450" s="5"/>
      <c r="BM2450" s="5"/>
    </row>
    <row r="2451" spans="55:65" ht="12.75">
      <c r="BC2451" s="5"/>
      <c r="BD2451" s="5"/>
      <c r="BE2451" s="5"/>
      <c r="BF2451" s="5"/>
      <c r="BG2451" s="5"/>
      <c r="BH2451" s="5"/>
      <c r="BI2451" s="5"/>
      <c r="BJ2451" s="5"/>
      <c r="BK2451" s="5"/>
      <c r="BL2451" s="5"/>
      <c r="BM2451" s="5"/>
    </row>
    <row r="2452" spans="55:65" ht="12.75">
      <c r="BC2452" s="5"/>
      <c r="BD2452" s="5"/>
      <c r="BE2452" s="5"/>
      <c r="BF2452" s="5"/>
      <c r="BG2452" s="5"/>
      <c r="BH2452" s="5"/>
      <c r="BI2452" s="5"/>
      <c r="BJ2452" s="5"/>
      <c r="BK2452" s="5"/>
      <c r="BL2452" s="5"/>
      <c r="BM2452" s="5"/>
    </row>
    <row r="2453" spans="55:65" ht="12.75">
      <c r="BC2453" s="5"/>
      <c r="BD2453" s="5"/>
      <c r="BE2453" s="5"/>
      <c r="BF2453" s="5"/>
      <c r="BG2453" s="5"/>
      <c r="BH2453" s="5"/>
      <c r="BI2453" s="5"/>
      <c r="BJ2453" s="5"/>
      <c r="BK2453" s="5"/>
      <c r="BL2453" s="5"/>
      <c r="BM2453" s="5"/>
    </row>
    <row r="2454" spans="55:65" ht="12.75">
      <c r="BC2454" s="5"/>
      <c r="BD2454" s="5"/>
      <c r="BE2454" s="5"/>
      <c r="BF2454" s="5"/>
      <c r="BG2454" s="5"/>
      <c r="BH2454" s="5"/>
      <c r="BI2454" s="5"/>
      <c r="BJ2454" s="5"/>
      <c r="BK2454" s="5"/>
      <c r="BL2454" s="5"/>
      <c r="BM2454" s="5"/>
    </row>
    <row r="2455" spans="55:65" ht="12.75">
      <c r="BC2455" s="5"/>
      <c r="BD2455" s="5"/>
      <c r="BE2455" s="5"/>
      <c r="BF2455" s="5"/>
      <c r="BG2455" s="5"/>
      <c r="BH2455" s="5"/>
      <c r="BI2455" s="5"/>
      <c r="BJ2455" s="5"/>
      <c r="BK2455" s="5"/>
      <c r="BL2455" s="5"/>
      <c r="BM2455" s="5"/>
    </row>
    <row r="2456" spans="55:65" ht="12.75">
      <c r="BC2456" s="5"/>
      <c r="BD2456" s="5"/>
      <c r="BE2456" s="5"/>
      <c r="BF2456" s="5"/>
      <c r="BG2456" s="5"/>
      <c r="BH2456" s="5"/>
      <c r="BI2456" s="5"/>
      <c r="BJ2456" s="5"/>
      <c r="BK2456" s="5"/>
      <c r="BL2456" s="5"/>
      <c r="BM2456" s="5"/>
    </row>
    <row r="2457" spans="55:65" ht="12.75">
      <c r="BC2457" s="5"/>
      <c r="BD2457" s="5"/>
      <c r="BE2457" s="5"/>
      <c r="BF2457" s="5"/>
      <c r="BG2457" s="5"/>
      <c r="BH2457" s="5"/>
      <c r="BI2457" s="5"/>
      <c r="BJ2457" s="5"/>
      <c r="BK2457" s="5"/>
      <c r="BL2457" s="5"/>
      <c r="BM2457" s="5"/>
    </row>
    <row r="2458" spans="55:65" ht="12.75">
      <c r="BC2458" s="5"/>
      <c r="BD2458" s="5"/>
      <c r="BE2458" s="5"/>
      <c r="BF2458" s="5"/>
      <c r="BG2458" s="5"/>
      <c r="BH2458" s="5"/>
      <c r="BI2458" s="5"/>
      <c r="BJ2458" s="5"/>
      <c r="BK2458" s="5"/>
      <c r="BL2458" s="5"/>
      <c r="BM2458" s="5"/>
    </row>
    <row r="2459" spans="55:65" ht="12.75">
      <c r="BC2459" s="5"/>
      <c r="BD2459" s="5"/>
      <c r="BE2459" s="5"/>
      <c r="BF2459" s="5"/>
      <c r="BG2459" s="5"/>
      <c r="BH2459" s="5"/>
      <c r="BI2459" s="5"/>
      <c r="BJ2459" s="5"/>
      <c r="BK2459" s="5"/>
      <c r="BL2459" s="5"/>
      <c r="BM2459" s="5"/>
    </row>
    <row r="2460" spans="55:65" ht="12.75">
      <c r="BC2460" s="5"/>
      <c r="BD2460" s="5"/>
      <c r="BE2460" s="5"/>
      <c r="BF2460" s="5"/>
      <c r="BG2460" s="5"/>
      <c r="BH2460" s="5"/>
      <c r="BI2460" s="5"/>
      <c r="BJ2460" s="5"/>
      <c r="BK2460" s="5"/>
      <c r="BL2460" s="5"/>
      <c r="BM2460" s="5"/>
    </row>
    <row r="2461" spans="55:65" ht="12.75">
      <c r="BC2461" s="5"/>
      <c r="BD2461" s="5"/>
      <c r="BE2461" s="5"/>
      <c r="BF2461" s="5"/>
      <c r="BG2461" s="5"/>
      <c r="BH2461" s="5"/>
      <c r="BI2461" s="5"/>
      <c r="BJ2461" s="5"/>
      <c r="BK2461" s="5"/>
      <c r="BL2461" s="5"/>
      <c r="BM2461" s="5"/>
    </row>
    <row r="2462" spans="55:65" ht="12.75">
      <c r="BC2462" s="5"/>
      <c r="BD2462" s="5"/>
      <c r="BE2462" s="5"/>
      <c r="BF2462" s="5"/>
      <c r="BG2462" s="5"/>
      <c r="BH2462" s="5"/>
      <c r="BI2462" s="5"/>
      <c r="BJ2462" s="5"/>
      <c r="BK2462" s="5"/>
      <c r="BL2462" s="5"/>
      <c r="BM2462" s="5"/>
    </row>
    <row r="2463" spans="55:65" ht="12.75">
      <c r="BC2463" s="5"/>
      <c r="BD2463" s="5"/>
      <c r="BE2463" s="5"/>
      <c r="BF2463" s="5"/>
      <c r="BG2463" s="5"/>
      <c r="BH2463" s="5"/>
      <c r="BI2463" s="5"/>
      <c r="BJ2463" s="5"/>
      <c r="BK2463" s="5"/>
      <c r="BL2463" s="5"/>
      <c r="BM2463" s="5"/>
    </row>
    <row r="2464" spans="55:65" ht="12.75">
      <c r="BC2464" s="5"/>
      <c r="BD2464" s="5"/>
      <c r="BE2464" s="5"/>
      <c r="BF2464" s="5"/>
      <c r="BG2464" s="5"/>
      <c r="BH2464" s="5"/>
      <c r="BI2464" s="5"/>
      <c r="BJ2464" s="5"/>
      <c r="BK2464" s="5"/>
      <c r="BL2464" s="5"/>
      <c r="BM2464" s="5"/>
    </row>
    <row r="2465" spans="55:65" ht="12.75">
      <c r="BC2465" s="5"/>
      <c r="BD2465" s="5"/>
      <c r="BE2465" s="5"/>
      <c r="BF2465" s="5"/>
      <c r="BG2465" s="5"/>
      <c r="BH2465" s="5"/>
      <c r="BI2465" s="5"/>
      <c r="BJ2465" s="5"/>
      <c r="BK2465" s="5"/>
      <c r="BL2465" s="5"/>
      <c r="BM2465" s="5"/>
    </row>
    <row r="2466" spans="55:65" ht="12.75">
      <c r="BC2466" s="5"/>
      <c r="BD2466" s="5"/>
      <c r="BE2466" s="5"/>
      <c r="BF2466" s="5"/>
      <c r="BG2466" s="5"/>
      <c r="BH2466" s="5"/>
      <c r="BI2466" s="5"/>
      <c r="BJ2466" s="5"/>
      <c r="BK2466" s="5"/>
      <c r="BL2466" s="5"/>
      <c r="BM2466" s="5"/>
    </row>
    <row r="2467" spans="55:65" ht="12.75">
      <c r="BC2467" s="5"/>
      <c r="BD2467" s="5"/>
      <c r="BE2467" s="5"/>
      <c r="BF2467" s="5"/>
      <c r="BG2467" s="5"/>
      <c r="BH2467" s="5"/>
      <c r="BI2467" s="5"/>
      <c r="BJ2467" s="5"/>
      <c r="BK2467" s="5"/>
      <c r="BL2467" s="5"/>
      <c r="BM2467" s="5"/>
    </row>
    <row r="2468" spans="55:65" ht="12.75">
      <c r="BC2468" s="5"/>
      <c r="BD2468" s="5"/>
      <c r="BE2468" s="5"/>
      <c r="BF2468" s="5"/>
      <c r="BG2468" s="5"/>
      <c r="BH2468" s="5"/>
      <c r="BI2468" s="5"/>
      <c r="BJ2468" s="5"/>
      <c r="BK2468" s="5"/>
      <c r="BL2468" s="5"/>
      <c r="BM2468" s="5"/>
    </row>
    <row r="2469" spans="55:65" ht="12.75">
      <c r="BC2469" s="5"/>
      <c r="BD2469" s="5"/>
      <c r="BE2469" s="5"/>
      <c r="BF2469" s="5"/>
      <c r="BG2469" s="5"/>
      <c r="BH2469" s="5"/>
      <c r="BI2469" s="5"/>
      <c r="BJ2469" s="5"/>
      <c r="BK2469" s="5"/>
      <c r="BL2469" s="5"/>
      <c r="BM2469" s="5"/>
    </row>
    <row r="2470" spans="55:65" ht="12.75">
      <c r="BC2470" s="5"/>
      <c r="BD2470" s="5"/>
      <c r="BE2470" s="5"/>
      <c r="BF2470" s="5"/>
      <c r="BG2470" s="5"/>
      <c r="BH2470" s="5"/>
      <c r="BI2470" s="5"/>
      <c r="BJ2470" s="5"/>
      <c r="BK2470" s="5"/>
      <c r="BL2470" s="5"/>
      <c r="BM2470" s="5"/>
    </row>
    <row r="2471" spans="55:65" ht="12.75">
      <c r="BC2471" s="5"/>
      <c r="BD2471" s="5"/>
      <c r="BE2471" s="5"/>
      <c r="BF2471" s="5"/>
      <c r="BG2471" s="5"/>
      <c r="BH2471" s="5"/>
      <c r="BI2471" s="5"/>
      <c r="BJ2471" s="5"/>
      <c r="BK2471" s="5"/>
      <c r="BL2471" s="5"/>
      <c r="BM2471" s="5"/>
    </row>
    <row r="2472" spans="55:65" ht="12.75">
      <c r="BC2472" s="5"/>
      <c r="BD2472" s="5"/>
      <c r="BE2472" s="5"/>
      <c r="BF2472" s="5"/>
      <c r="BG2472" s="5"/>
      <c r="BH2472" s="5"/>
      <c r="BI2472" s="5"/>
      <c r="BJ2472" s="5"/>
      <c r="BK2472" s="5"/>
      <c r="BL2472" s="5"/>
      <c r="BM2472" s="5"/>
    </row>
    <row r="2473" spans="55:65" ht="12.75">
      <c r="BC2473" s="5"/>
      <c r="BD2473" s="5"/>
      <c r="BE2473" s="5"/>
      <c r="BF2473" s="5"/>
      <c r="BG2473" s="5"/>
      <c r="BH2473" s="5"/>
      <c r="BI2473" s="5"/>
      <c r="BJ2473" s="5"/>
      <c r="BK2473" s="5"/>
      <c r="BL2473" s="5"/>
      <c r="BM2473" s="5"/>
    </row>
    <row r="2474" spans="55:65" ht="12.75">
      <c r="BC2474" s="5"/>
      <c r="BD2474" s="5"/>
      <c r="BE2474" s="5"/>
      <c r="BF2474" s="5"/>
      <c r="BG2474" s="5"/>
      <c r="BH2474" s="5"/>
      <c r="BI2474" s="5"/>
      <c r="BJ2474" s="5"/>
      <c r="BK2474" s="5"/>
      <c r="BL2474" s="5"/>
      <c r="BM2474" s="5"/>
    </row>
    <row r="2475" spans="55:65" ht="12.75">
      <c r="BC2475" s="5"/>
      <c r="BD2475" s="5"/>
      <c r="BE2475" s="5"/>
      <c r="BF2475" s="5"/>
      <c r="BG2475" s="5"/>
      <c r="BH2475" s="5"/>
      <c r="BI2475" s="5"/>
      <c r="BJ2475" s="5"/>
      <c r="BK2475" s="5"/>
      <c r="BL2475" s="5"/>
      <c r="BM2475" s="5"/>
    </row>
    <row r="2476" spans="55:65" ht="12.75">
      <c r="BC2476" s="5"/>
      <c r="BD2476" s="5"/>
      <c r="BE2476" s="5"/>
      <c r="BF2476" s="5"/>
      <c r="BG2476" s="5"/>
      <c r="BH2476" s="5"/>
      <c r="BI2476" s="5"/>
      <c r="BJ2476" s="5"/>
      <c r="BK2476" s="5"/>
      <c r="BL2476" s="5"/>
      <c r="BM2476" s="5"/>
    </row>
    <row r="2477" spans="55:65" ht="12.75">
      <c r="BC2477" s="5"/>
      <c r="BD2477" s="5"/>
      <c r="BE2477" s="5"/>
      <c r="BF2477" s="5"/>
      <c r="BG2477" s="5"/>
      <c r="BH2477" s="5"/>
      <c r="BI2477" s="5"/>
      <c r="BJ2477" s="5"/>
      <c r="BK2477" s="5"/>
      <c r="BL2477" s="5"/>
      <c r="BM2477" s="5"/>
    </row>
    <row r="2478" spans="55:65" ht="12.75">
      <c r="BC2478" s="5"/>
      <c r="BD2478" s="5"/>
      <c r="BE2478" s="5"/>
      <c r="BF2478" s="5"/>
      <c r="BG2478" s="5"/>
      <c r="BH2478" s="5"/>
      <c r="BI2478" s="5"/>
      <c r="BJ2478" s="5"/>
      <c r="BK2478" s="5"/>
      <c r="BL2478" s="5"/>
      <c r="BM2478" s="5"/>
    </row>
    <row r="2479" spans="55:65" ht="12.75">
      <c r="BC2479" s="5"/>
      <c r="BD2479" s="5"/>
      <c r="BE2479" s="5"/>
      <c r="BF2479" s="5"/>
      <c r="BG2479" s="5"/>
      <c r="BH2479" s="5"/>
      <c r="BI2479" s="5"/>
      <c r="BJ2479" s="5"/>
      <c r="BK2479" s="5"/>
      <c r="BL2479" s="5"/>
      <c r="BM2479" s="5"/>
    </row>
    <row r="2480" spans="55:65" ht="12.75">
      <c r="BC2480" s="5"/>
      <c r="BD2480" s="5"/>
      <c r="BE2480" s="5"/>
      <c r="BF2480" s="5"/>
      <c r="BG2480" s="5"/>
      <c r="BH2480" s="5"/>
      <c r="BI2480" s="5"/>
      <c r="BJ2480" s="5"/>
      <c r="BK2480" s="5"/>
      <c r="BL2480" s="5"/>
      <c r="BM2480" s="5"/>
    </row>
    <row r="2481" spans="55:65" ht="12.75">
      <c r="BC2481" s="5"/>
      <c r="BD2481" s="5"/>
      <c r="BE2481" s="5"/>
      <c r="BF2481" s="5"/>
      <c r="BG2481" s="5"/>
      <c r="BH2481" s="5"/>
      <c r="BI2481" s="5"/>
      <c r="BJ2481" s="5"/>
      <c r="BK2481" s="5"/>
      <c r="BL2481" s="5"/>
      <c r="BM2481" s="5"/>
    </row>
    <row r="2482" spans="55:65" ht="12.75">
      <c r="BC2482" s="5"/>
      <c r="BD2482" s="5"/>
      <c r="BE2482" s="5"/>
      <c r="BF2482" s="5"/>
      <c r="BG2482" s="5"/>
      <c r="BH2482" s="5"/>
      <c r="BI2482" s="5"/>
      <c r="BJ2482" s="5"/>
      <c r="BK2482" s="5"/>
      <c r="BL2482" s="5"/>
      <c r="BM2482" s="5"/>
    </row>
    <row r="2483" spans="55:65" ht="12.75">
      <c r="BC2483" s="5"/>
      <c r="BD2483" s="5"/>
      <c r="BE2483" s="5"/>
      <c r="BF2483" s="5"/>
      <c r="BG2483" s="5"/>
      <c r="BH2483" s="5"/>
      <c r="BI2483" s="5"/>
      <c r="BJ2483" s="5"/>
      <c r="BK2483" s="5"/>
      <c r="BL2483" s="5"/>
      <c r="BM2483" s="5"/>
    </row>
    <row r="2484" spans="55:65" ht="12.75">
      <c r="BC2484" s="5"/>
      <c r="BD2484" s="5"/>
      <c r="BE2484" s="5"/>
      <c r="BF2484" s="5"/>
      <c r="BG2484" s="5"/>
      <c r="BH2484" s="5"/>
      <c r="BI2484" s="5"/>
      <c r="BJ2484" s="5"/>
      <c r="BK2484" s="5"/>
      <c r="BL2484" s="5"/>
      <c r="BM2484" s="5"/>
    </row>
    <row r="2485" spans="55:65" ht="12.75">
      <c r="BC2485" s="5"/>
      <c r="BD2485" s="5"/>
      <c r="BE2485" s="5"/>
      <c r="BF2485" s="5"/>
      <c r="BG2485" s="5"/>
      <c r="BH2485" s="5"/>
      <c r="BI2485" s="5"/>
      <c r="BJ2485" s="5"/>
      <c r="BK2485" s="5"/>
      <c r="BL2485" s="5"/>
      <c r="BM2485" s="5"/>
    </row>
    <row r="2486" spans="55:65" ht="12.75">
      <c r="BC2486" s="5"/>
      <c r="BD2486" s="5"/>
      <c r="BE2486" s="5"/>
      <c r="BF2486" s="5"/>
      <c r="BG2486" s="5"/>
      <c r="BH2486" s="5"/>
      <c r="BI2486" s="5"/>
      <c r="BJ2486" s="5"/>
      <c r="BK2486" s="5"/>
      <c r="BL2486" s="5"/>
      <c r="BM2486" s="5"/>
    </row>
    <row r="2487" spans="55:65" ht="12.75">
      <c r="BC2487" s="5"/>
      <c r="BD2487" s="5"/>
      <c r="BE2487" s="5"/>
      <c r="BF2487" s="5"/>
      <c r="BG2487" s="5"/>
      <c r="BH2487" s="5"/>
      <c r="BI2487" s="5"/>
      <c r="BJ2487" s="5"/>
      <c r="BK2487" s="5"/>
      <c r="BL2487" s="5"/>
      <c r="BM2487" s="5"/>
    </row>
    <row r="2488" spans="55:65" ht="12.75">
      <c r="BC2488" s="5"/>
      <c r="BD2488" s="5"/>
      <c r="BE2488" s="5"/>
      <c r="BF2488" s="5"/>
      <c r="BG2488" s="5"/>
      <c r="BH2488" s="5"/>
      <c r="BI2488" s="5"/>
      <c r="BJ2488" s="5"/>
      <c r="BK2488" s="5"/>
      <c r="BL2488" s="5"/>
      <c r="BM2488" s="5"/>
    </row>
    <row r="2489" spans="55:65" ht="12.75">
      <c r="BC2489" s="5"/>
      <c r="BD2489" s="5"/>
      <c r="BE2489" s="5"/>
      <c r="BF2489" s="5"/>
      <c r="BG2489" s="5"/>
      <c r="BH2489" s="5"/>
      <c r="BI2489" s="5"/>
      <c r="BJ2489" s="5"/>
      <c r="BK2489" s="5"/>
      <c r="BL2489" s="5"/>
      <c r="BM2489" s="5"/>
    </row>
    <row r="2490" spans="55:65" ht="12.75">
      <c r="BC2490" s="5"/>
      <c r="BD2490" s="5"/>
      <c r="BE2490" s="5"/>
      <c r="BF2490" s="5"/>
      <c r="BG2490" s="5"/>
      <c r="BH2490" s="5"/>
      <c r="BI2490" s="5"/>
      <c r="BJ2490" s="5"/>
      <c r="BK2490" s="5"/>
      <c r="BL2490" s="5"/>
      <c r="BM2490" s="5"/>
    </row>
    <row r="2491" spans="55:65" ht="12.75">
      <c r="BC2491" s="5"/>
      <c r="BD2491" s="5"/>
      <c r="BE2491" s="5"/>
      <c r="BF2491" s="5"/>
      <c r="BG2491" s="5"/>
      <c r="BH2491" s="5"/>
      <c r="BI2491" s="5"/>
      <c r="BJ2491" s="5"/>
      <c r="BK2491" s="5"/>
      <c r="BL2491" s="5"/>
      <c r="BM2491" s="5"/>
    </row>
    <row r="2492" spans="55:65" ht="12.75">
      <c r="BC2492" s="5"/>
      <c r="BD2492" s="5"/>
      <c r="BE2492" s="5"/>
      <c r="BF2492" s="5"/>
      <c r="BG2492" s="5"/>
      <c r="BH2492" s="5"/>
      <c r="BI2492" s="5"/>
      <c r="BJ2492" s="5"/>
      <c r="BK2492" s="5"/>
      <c r="BL2492" s="5"/>
      <c r="BM2492" s="5"/>
    </row>
    <row r="2493" spans="55:65" ht="12.75">
      <c r="BC2493" s="5"/>
      <c r="BD2493" s="5"/>
      <c r="BE2493" s="5"/>
      <c r="BF2493" s="5"/>
      <c r="BG2493" s="5"/>
      <c r="BH2493" s="5"/>
      <c r="BI2493" s="5"/>
      <c r="BJ2493" s="5"/>
      <c r="BK2493" s="5"/>
      <c r="BL2493" s="5"/>
      <c r="BM2493" s="5"/>
    </row>
    <row r="2494" spans="55:65" ht="12.75">
      <c r="BC2494" s="5"/>
      <c r="BD2494" s="5"/>
      <c r="BE2494" s="5"/>
      <c r="BF2494" s="5"/>
      <c r="BG2494" s="5"/>
      <c r="BH2494" s="5"/>
      <c r="BI2494" s="5"/>
      <c r="BJ2494" s="5"/>
      <c r="BK2494" s="5"/>
      <c r="BL2494" s="5"/>
      <c r="BM2494" s="5"/>
    </row>
    <row r="2495" spans="55:65" ht="12.75">
      <c r="BC2495" s="5"/>
      <c r="BD2495" s="5"/>
      <c r="BE2495" s="5"/>
      <c r="BF2495" s="5"/>
      <c r="BG2495" s="5"/>
      <c r="BH2495" s="5"/>
      <c r="BI2495" s="5"/>
      <c r="BJ2495" s="5"/>
      <c r="BK2495" s="5"/>
      <c r="BL2495" s="5"/>
      <c r="BM2495" s="5"/>
    </row>
    <row r="2496" spans="55:65" ht="12.75">
      <c r="BC2496" s="5"/>
      <c r="BD2496" s="5"/>
      <c r="BE2496" s="5"/>
      <c r="BF2496" s="5"/>
      <c r="BG2496" s="5"/>
      <c r="BH2496" s="5"/>
      <c r="BI2496" s="5"/>
      <c r="BJ2496" s="5"/>
      <c r="BK2496" s="5"/>
      <c r="BL2496" s="5"/>
      <c r="BM2496" s="5"/>
    </row>
    <row r="2497" spans="55:65" ht="12.75">
      <c r="BC2497" s="5"/>
      <c r="BD2497" s="5"/>
      <c r="BE2497" s="5"/>
      <c r="BF2497" s="5"/>
      <c r="BG2497" s="5"/>
      <c r="BH2497" s="5"/>
      <c r="BI2497" s="5"/>
      <c r="BJ2497" s="5"/>
      <c r="BK2497" s="5"/>
      <c r="BL2497" s="5"/>
      <c r="BM2497" s="5"/>
    </row>
    <row r="2498" spans="55:65" ht="12.75">
      <c r="BC2498" s="5"/>
      <c r="BD2498" s="5"/>
      <c r="BE2498" s="5"/>
      <c r="BF2498" s="5"/>
      <c r="BG2498" s="5"/>
      <c r="BH2498" s="5"/>
      <c r="BI2498" s="5"/>
      <c r="BJ2498" s="5"/>
      <c r="BK2498" s="5"/>
      <c r="BL2498" s="5"/>
      <c r="BM2498" s="5"/>
    </row>
    <row r="2499" spans="55:65" ht="12.75">
      <c r="BC2499" s="5"/>
      <c r="BD2499" s="5"/>
      <c r="BE2499" s="5"/>
      <c r="BF2499" s="5"/>
      <c r="BG2499" s="5"/>
      <c r="BH2499" s="5"/>
      <c r="BI2499" s="5"/>
      <c r="BJ2499" s="5"/>
      <c r="BK2499" s="5"/>
      <c r="BL2499" s="5"/>
      <c r="BM2499" s="5"/>
    </row>
    <row r="2500" spans="55:65" ht="12.75">
      <c r="BC2500" s="5"/>
      <c r="BD2500" s="5"/>
      <c r="BE2500" s="5"/>
      <c r="BF2500" s="5"/>
      <c r="BG2500" s="5"/>
      <c r="BH2500" s="5"/>
      <c r="BI2500" s="5"/>
      <c r="BJ2500" s="5"/>
      <c r="BK2500" s="5"/>
      <c r="BL2500" s="5"/>
      <c r="BM2500" s="5"/>
    </row>
    <row r="2501" spans="55:65" ht="12.75">
      <c r="BC2501" s="5"/>
      <c r="BD2501" s="5"/>
      <c r="BE2501" s="5"/>
      <c r="BF2501" s="5"/>
      <c r="BG2501" s="5"/>
      <c r="BH2501" s="5"/>
      <c r="BI2501" s="5"/>
      <c r="BJ2501" s="5"/>
      <c r="BK2501" s="5"/>
      <c r="BL2501" s="5"/>
      <c r="BM2501" s="5"/>
    </row>
    <row r="2502" spans="55:65" ht="12.75">
      <c r="BC2502" s="5"/>
      <c r="BD2502" s="5"/>
      <c r="BE2502" s="5"/>
      <c r="BF2502" s="5"/>
      <c r="BG2502" s="5"/>
      <c r="BH2502" s="5"/>
      <c r="BI2502" s="5"/>
      <c r="BJ2502" s="5"/>
      <c r="BK2502" s="5"/>
      <c r="BL2502" s="5"/>
      <c r="BM2502" s="5"/>
    </row>
    <row r="2503" spans="55:65" ht="12.75">
      <c r="BC2503" s="5"/>
      <c r="BD2503" s="5"/>
      <c r="BE2503" s="5"/>
      <c r="BF2503" s="5"/>
      <c r="BG2503" s="5"/>
      <c r="BH2503" s="5"/>
      <c r="BI2503" s="5"/>
      <c r="BJ2503" s="5"/>
      <c r="BK2503" s="5"/>
      <c r="BL2503" s="5"/>
      <c r="BM2503" s="5"/>
    </row>
    <row r="2504" spans="55:65" ht="12.75">
      <c r="BC2504" s="5"/>
      <c r="BD2504" s="5"/>
      <c r="BE2504" s="5"/>
      <c r="BF2504" s="5"/>
      <c r="BG2504" s="5"/>
      <c r="BH2504" s="5"/>
      <c r="BI2504" s="5"/>
      <c r="BJ2504" s="5"/>
      <c r="BK2504" s="5"/>
      <c r="BL2504" s="5"/>
      <c r="BM2504" s="5"/>
    </row>
    <row r="2505" spans="55:65" ht="12.75">
      <c r="BC2505" s="5"/>
      <c r="BD2505" s="5"/>
      <c r="BE2505" s="5"/>
      <c r="BF2505" s="5"/>
      <c r="BG2505" s="5"/>
      <c r="BH2505" s="5"/>
      <c r="BI2505" s="5"/>
      <c r="BJ2505" s="5"/>
      <c r="BK2505" s="5"/>
      <c r="BL2505" s="5"/>
      <c r="BM2505" s="5"/>
    </row>
    <row r="2506" spans="55:65" ht="12.75">
      <c r="BC2506" s="5"/>
      <c r="BD2506" s="5"/>
      <c r="BE2506" s="5"/>
      <c r="BF2506" s="5"/>
      <c r="BG2506" s="5"/>
      <c r="BH2506" s="5"/>
      <c r="BI2506" s="5"/>
      <c r="BJ2506" s="5"/>
      <c r="BK2506" s="5"/>
      <c r="BL2506" s="5"/>
      <c r="BM2506" s="5"/>
    </row>
    <row r="2507" spans="55:65" ht="12.75">
      <c r="BC2507" s="5"/>
      <c r="BD2507" s="5"/>
      <c r="BE2507" s="5"/>
      <c r="BF2507" s="5"/>
      <c r="BG2507" s="5"/>
      <c r="BH2507" s="5"/>
      <c r="BI2507" s="5"/>
      <c r="BJ2507" s="5"/>
      <c r="BK2507" s="5"/>
      <c r="BL2507" s="5"/>
      <c r="BM2507" s="5"/>
    </row>
    <row r="2508" spans="55:65" ht="12.75">
      <c r="BC2508" s="5"/>
      <c r="BD2508" s="5"/>
      <c r="BE2508" s="5"/>
      <c r="BF2508" s="5"/>
      <c r="BG2508" s="5"/>
      <c r="BH2508" s="5"/>
      <c r="BI2508" s="5"/>
      <c r="BJ2508" s="5"/>
      <c r="BK2508" s="5"/>
      <c r="BL2508" s="5"/>
      <c r="BM2508" s="5"/>
    </row>
    <row r="2509" spans="55:65" ht="12.75">
      <c r="BC2509" s="5"/>
      <c r="BD2509" s="5"/>
      <c r="BE2509" s="5"/>
      <c r="BF2509" s="5"/>
      <c r="BG2509" s="5"/>
      <c r="BH2509" s="5"/>
      <c r="BI2509" s="5"/>
      <c r="BJ2509" s="5"/>
      <c r="BK2509" s="5"/>
      <c r="BL2509" s="5"/>
      <c r="BM2509" s="5"/>
    </row>
    <row r="2510" spans="55:65" ht="12.75">
      <c r="BC2510" s="5"/>
      <c r="BD2510" s="5"/>
      <c r="BE2510" s="5"/>
      <c r="BF2510" s="5"/>
      <c r="BG2510" s="5"/>
      <c r="BH2510" s="5"/>
      <c r="BI2510" s="5"/>
      <c r="BJ2510" s="5"/>
      <c r="BK2510" s="5"/>
      <c r="BL2510" s="5"/>
      <c r="BM2510" s="5"/>
    </row>
    <row r="2511" spans="55:65" ht="12.75">
      <c r="BC2511" s="5"/>
      <c r="BD2511" s="5"/>
      <c r="BE2511" s="5"/>
      <c r="BF2511" s="5"/>
      <c r="BG2511" s="5"/>
      <c r="BH2511" s="5"/>
      <c r="BI2511" s="5"/>
      <c r="BJ2511" s="5"/>
      <c r="BK2511" s="5"/>
      <c r="BL2511" s="5"/>
      <c r="BM2511" s="5"/>
    </row>
    <row r="2512" spans="55:65" ht="12.75">
      <c r="BC2512" s="5"/>
      <c r="BD2512" s="5"/>
      <c r="BE2512" s="5"/>
      <c r="BF2512" s="5"/>
      <c r="BG2512" s="5"/>
      <c r="BH2512" s="5"/>
      <c r="BI2512" s="5"/>
      <c r="BJ2512" s="5"/>
      <c r="BK2512" s="5"/>
      <c r="BL2512" s="5"/>
      <c r="BM2512" s="5"/>
    </row>
    <row r="2513" spans="55:65" ht="12.75">
      <c r="BC2513" s="5"/>
      <c r="BD2513" s="5"/>
      <c r="BE2513" s="5"/>
      <c r="BF2513" s="5"/>
      <c r="BG2513" s="5"/>
      <c r="BH2513" s="5"/>
      <c r="BI2513" s="5"/>
      <c r="BJ2513" s="5"/>
      <c r="BK2513" s="5"/>
      <c r="BL2513" s="5"/>
      <c r="BM2513" s="5"/>
    </row>
    <row r="2514" spans="55:65" ht="12.75">
      <c r="BC2514" s="5"/>
      <c r="BD2514" s="5"/>
      <c r="BE2514" s="5"/>
      <c r="BF2514" s="5"/>
      <c r="BG2514" s="5"/>
      <c r="BH2514" s="5"/>
      <c r="BI2514" s="5"/>
      <c r="BJ2514" s="5"/>
      <c r="BK2514" s="5"/>
      <c r="BL2514" s="5"/>
      <c r="BM2514" s="5"/>
    </row>
    <row r="2515" spans="55:65" ht="12.75">
      <c r="BC2515" s="5"/>
      <c r="BD2515" s="5"/>
      <c r="BE2515" s="5"/>
      <c r="BF2515" s="5"/>
      <c r="BG2515" s="5"/>
      <c r="BH2515" s="5"/>
      <c r="BI2515" s="5"/>
      <c r="BJ2515" s="5"/>
      <c r="BK2515" s="5"/>
      <c r="BL2515" s="5"/>
      <c r="BM2515" s="5"/>
    </row>
    <row r="2516" spans="55:65" ht="12.75">
      <c r="BC2516" s="5"/>
      <c r="BD2516" s="5"/>
      <c r="BE2516" s="5"/>
      <c r="BF2516" s="5"/>
      <c r="BG2516" s="5"/>
      <c r="BH2516" s="5"/>
      <c r="BI2516" s="5"/>
      <c r="BJ2516" s="5"/>
      <c r="BK2516" s="5"/>
      <c r="BL2516" s="5"/>
      <c r="BM2516" s="5"/>
    </row>
    <row r="2517" spans="55:65" ht="12.75">
      <c r="BC2517" s="5"/>
      <c r="BD2517" s="5"/>
      <c r="BE2517" s="5"/>
      <c r="BF2517" s="5"/>
      <c r="BG2517" s="5"/>
      <c r="BH2517" s="5"/>
      <c r="BI2517" s="5"/>
      <c r="BJ2517" s="5"/>
      <c r="BK2517" s="5"/>
      <c r="BL2517" s="5"/>
      <c r="BM2517" s="5"/>
    </row>
    <row r="2518" spans="55:65" ht="12.75">
      <c r="BC2518" s="5"/>
      <c r="BD2518" s="5"/>
      <c r="BE2518" s="5"/>
      <c r="BF2518" s="5"/>
      <c r="BG2518" s="5"/>
      <c r="BH2518" s="5"/>
      <c r="BI2518" s="5"/>
      <c r="BJ2518" s="5"/>
      <c r="BK2518" s="5"/>
      <c r="BL2518" s="5"/>
      <c r="BM2518" s="5"/>
    </row>
    <row r="2519" spans="55:65" ht="12.75">
      <c r="BC2519" s="5"/>
      <c r="BD2519" s="5"/>
      <c r="BE2519" s="5"/>
      <c r="BF2519" s="5"/>
      <c r="BG2519" s="5"/>
      <c r="BH2519" s="5"/>
      <c r="BI2519" s="5"/>
      <c r="BJ2519" s="5"/>
      <c r="BK2519" s="5"/>
      <c r="BL2519" s="5"/>
      <c r="BM2519" s="5"/>
    </row>
    <row r="2520" spans="55:65" ht="12.75">
      <c r="BC2520" s="5"/>
      <c r="BD2520" s="5"/>
      <c r="BE2520" s="5"/>
      <c r="BF2520" s="5"/>
      <c r="BG2520" s="5"/>
      <c r="BH2520" s="5"/>
      <c r="BI2520" s="5"/>
      <c r="BJ2520" s="5"/>
      <c r="BK2520" s="5"/>
      <c r="BL2520" s="5"/>
      <c r="BM2520" s="5"/>
    </row>
    <row r="2521" spans="55:65" ht="12.75">
      <c r="BC2521" s="5"/>
      <c r="BD2521" s="5"/>
      <c r="BE2521" s="5"/>
      <c r="BF2521" s="5"/>
      <c r="BG2521" s="5"/>
      <c r="BH2521" s="5"/>
      <c r="BI2521" s="5"/>
      <c r="BJ2521" s="5"/>
      <c r="BK2521" s="5"/>
      <c r="BL2521" s="5"/>
      <c r="BM2521" s="5"/>
    </row>
    <row r="2522" spans="55:65" ht="12.75">
      <c r="BC2522" s="5"/>
      <c r="BD2522" s="5"/>
      <c r="BE2522" s="5"/>
      <c r="BF2522" s="5"/>
      <c r="BG2522" s="5"/>
      <c r="BH2522" s="5"/>
      <c r="BI2522" s="5"/>
      <c r="BJ2522" s="5"/>
      <c r="BK2522" s="5"/>
      <c r="BL2522" s="5"/>
      <c r="BM2522" s="5"/>
    </row>
    <row r="2523" spans="55:65" ht="12.75">
      <c r="BC2523" s="5"/>
      <c r="BD2523" s="5"/>
      <c r="BE2523" s="5"/>
      <c r="BF2523" s="5"/>
      <c r="BG2523" s="5"/>
      <c r="BH2523" s="5"/>
      <c r="BI2523" s="5"/>
      <c r="BJ2523" s="5"/>
      <c r="BK2523" s="5"/>
      <c r="BL2523" s="5"/>
      <c r="BM2523" s="5"/>
    </row>
    <row r="2524" spans="55:65" ht="12.75">
      <c r="BC2524" s="5"/>
      <c r="BD2524" s="5"/>
      <c r="BE2524" s="5"/>
      <c r="BF2524" s="5"/>
      <c r="BG2524" s="5"/>
      <c r="BH2524" s="5"/>
      <c r="BI2524" s="5"/>
      <c r="BJ2524" s="5"/>
      <c r="BK2524" s="5"/>
      <c r="BL2524" s="5"/>
      <c r="BM2524" s="5"/>
    </row>
    <row r="2525" spans="55:65" ht="12.75">
      <c r="BC2525" s="5"/>
      <c r="BD2525" s="5"/>
      <c r="BE2525" s="5"/>
      <c r="BF2525" s="5"/>
      <c r="BG2525" s="5"/>
      <c r="BH2525" s="5"/>
      <c r="BI2525" s="5"/>
      <c r="BJ2525" s="5"/>
      <c r="BK2525" s="5"/>
      <c r="BL2525" s="5"/>
      <c r="BM2525" s="5"/>
    </row>
    <row r="2526" spans="55:65" ht="12.75">
      <c r="BC2526" s="5"/>
      <c r="BD2526" s="5"/>
      <c r="BE2526" s="5"/>
      <c r="BF2526" s="5"/>
      <c r="BG2526" s="5"/>
      <c r="BH2526" s="5"/>
      <c r="BI2526" s="5"/>
      <c r="BJ2526" s="5"/>
      <c r="BK2526" s="5"/>
      <c r="BL2526" s="5"/>
      <c r="BM2526" s="5"/>
    </row>
    <row r="2527" spans="55:65" ht="12.75">
      <c r="BC2527" s="5"/>
      <c r="BD2527" s="5"/>
      <c r="BE2527" s="5"/>
      <c r="BF2527" s="5"/>
      <c r="BG2527" s="5"/>
      <c r="BH2527" s="5"/>
      <c r="BI2527" s="5"/>
      <c r="BJ2527" s="5"/>
      <c r="BK2527" s="5"/>
      <c r="BL2527" s="5"/>
      <c r="BM2527" s="5"/>
    </row>
    <row r="2528" spans="55:65" ht="12.75">
      <c r="BC2528" s="5"/>
      <c r="BD2528" s="5"/>
      <c r="BE2528" s="5"/>
      <c r="BF2528" s="5"/>
      <c r="BG2528" s="5"/>
      <c r="BH2528" s="5"/>
      <c r="BI2528" s="5"/>
      <c r="BJ2528" s="5"/>
      <c r="BK2528" s="5"/>
      <c r="BL2528" s="5"/>
      <c r="BM2528" s="5"/>
    </row>
    <row r="2529" spans="55:65" ht="12.75">
      <c r="BC2529" s="5"/>
      <c r="BD2529" s="5"/>
      <c r="BE2529" s="5"/>
      <c r="BF2529" s="5"/>
      <c r="BG2529" s="5"/>
      <c r="BH2529" s="5"/>
      <c r="BI2529" s="5"/>
      <c r="BJ2529" s="5"/>
      <c r="BK2529" s="5"/>
      <c r="BL2529" s="5"/>
      <c r="BM2529" s="5"/>
    </row>
    <row r="2530" spans="55:65" ht="12.75">
      <c r="BC2530" s="5"/>
      <c r="BD2530" s="5"/>
      <c r="BE2530" s="5"/>
      <c r="BF2530" s="5"/>
      <c r="BG2530" s="5"/>
      <c r="BH2530" s="5"/>
      <c r="BI2530" s="5"/>
      <c r="BJ2530" s="5"/>
      <c r="BK2530" s="5"/>
      <c r="BL2530" s="5"/>
      <c r="BM2530" s="5"/>
    </row>
    <row r="2531" spans="55:65" ht="12.75">
      <c r="BC2531" s="5"/>
      <c r="BD2531" s="5"/>
      <c r="BE2531" s="5"/>
      <c r="BF2531" s="5"/>
      <c r="BG2531" s="5"/>
      <c r="BH2531" s="5"/>
      <c r="BI2531" s="5"/>
      <c r="BJ2531" s="5"/>
      <c r="BK2531" s="5"/>
      <c r="BL2531" s="5"/>
      <c r="BM2531" s="5"/>
    </row>
  </sheetData>
  <autoFilter ref="A18:FS40"/>
  <mergeCells count="38">
    <mergeCell ref="A2:FS3"/>
    <mergeCell ref="A5:FS6"/>
    <mergeCell ref="BG13:BH13"/>
    <mergeCell ref="BG14:BH14"/>
    <mergeCell ref="BE10:BF10"/>
    <mergeCell ref="BE11:BF11"/>
    <mergeCell ref="BE12:BF12"/>
    <mergeCell ref="BE13:BF13"/>
    <mergeCell ref="BE14:BF14"/>
    <mergeCell ref="ED12:EN12"/>
    <mergeCell ref="BE9:BF9"/>
    <mergeCell ref="BG9:BH9"/>
    <mergeCell ref="BG10:BH10"/>
    <mergeCell ref="BG11:BH11"/>
    <mergeCell ref="BG12:BH12"/>
    <mergeCell ref="FS16:FS18"/>
    <mergeCell ref="FC16:FM17"/>
    <mergeCell ref="FN16:FN18"/>
    <mergeCell ref="FP16:FP18"/>
    <mergeCell ref="FQ16:FQ18"/>
    <mergeCell ref="ED16:EN17"/>
    <mergeCell ref="DP16:DP18"/>
    <mergeCell ref="EO16:EO18"/>
    <mergeCell ref="EQ16:FA17"/>
    <mergeCell ref="CQ16:CQ18"/>
    <mergeCell ref="CS16:DC17"/>
    <mergeCell ref="DE16:DO17"/>
    <mergeCell ref="DR16:EB17"/>
    <mergeCell ref="AQ16:BA17"/>
    <mergeCell ref="BC16:BM17"/>
    <mergeCell ref="BT16:CD17"/>
    <mergeCell ref="CF16:CP17"/>
    <mergeCell ref="AE41:AH41"/>
    <mergeCell ref="AE16:AO17"/>
    <mergeCell ref="A10:F10"/>
    <mergeCell ref="A16:F16"/>
    <mergeCell ref="G16:Q17"/>
    <mergeCell ref="S16:AC1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Red Udnet</cp:lastModifiedBy>
  <dcterms:created xsi:type="dcterms:W3CDTF">2009-09-17T14:00:42Z</dcterms:created>
  <dcterms:modified xsi:type="dcterms:W3CDTF">2009-09-22T19:56:27Z</dcterms:modified>
  <cp:category/>
  <cp:version/>
  <cp:contentType/>
  <cp:contentStatus/>
</cp:coreProperties>
</file>