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0"/>
  </bookViews>
  <sheets>
    <sheet name="COM AUIO BIO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_FilterDatabase" localSheetId="0" hidden="1">'COM AUIO BIO'!$A$8:$B$34</definedName>
  </definedNames>
  <calcPr fullCalcOnLoad="1"/>
</workbook>
</file>

<file path=xl/sharedStrings.xml><?xml version="1.0" encoding="utf-8"?>
<sst xmlns="http://schemas.openxmlformats.org/spreadsheetml/2006/main" count="50" uniqueCount="41">
  <si>
    <t>ITEM</t>
  </si>
  <si>
    <t xml:space="preserve">NOMBRE EQUIPO </t>
  </si>
  <si>
    <t xml:space="preserve">DESCRIPCIÓN  Y/O  CARACTERÍSTICAS </t>
  </si>
  <si>
    <t>VR. UNITARIO</t>
  </si>
  <si>
    <t>VR IVA</t>
  </si>
  <si>
    <t>VALOR TOTAL</t>
  </si>
  <si>
    <t>BARRAJE ARTÍSTICO</t>
  </si>
  <si>
    <t>REFLECTORES</t>
  </si>
  <si>
    <t>LED 64 Black Ultra bright, 10 mm LEDs. Auto Sync with other LED products. 7 operational modes, 3 DMX modes. Power Draw 30W</t>
  </si>
  <si>
    <t xml:space="preserve">TABLETAS DIGITALIZADORAS </t>
  </si>
  <si>
    <t>VIDEO BEAM</t>
  </si>
  <si>
    <t xml:space="preserve">EQUIPO DE DIGITALIZACION SONORA Y DE IMÁGENES </t>
  </si>
  <si>
    <t xml:space="preserve">MONITOR  APPLE LED CINEMA </t>
  </si>
  <si>
    <t>Apple LED Cinema Display 24" Flat panel.  Apple cinema Display Mac Pro: Ref. MB382E/A</t>
  </si>
  <si>
    <t>SISTEMA PORTATIL PARA LA PRODUCCION DE AUDIO/MIDI DE ALTA DEFINICION</t>
  </si>
  <si>
    <t>COMPUTADOR ESPECIAL</t>
  </si>
  <si>
    <t>Procesador: 8 NUCLEOS: Dos procesadores de núcleo cuádruple Intel Xeon 5500 de 2.23 GHz. 8 MB de caché de nivel 3 completamente compartida por procesador. Memoria: 6 GB de memoria (DIMM ECC DDR2 a 800 MHz y completamente protegido por búfer (en  tres módulos de 2 GB), expandible hasta 32 GB. Tarjeta Gráfica: Radeon HD 4870 de ATI con 512 MB de memoria GDDR5, PCI Express 2.0, un puerto Mini DisplayPort y un DVI de doble canal. Disco Duro: Serial ATA de 640 GB a 3 Gb/s, 7.200 rpm, y caché de 16 MB. Unidad óptica: SuperDrive 18x de doble capa (DVD+R DL, DVD±RW y CD-RW). Expansión PCI Express: Tres ranuras de ampliación PCI Express de tamaño estándar libres (una PCI Express 2.0 a 16x y dos PCI Express 2.0 a 4x); FireWire: Cuatro puertos FireWire 800 (dos en el panel frontal y dos en el posterior). USB: Cinco puertos USB 2.0 (dos en el panel frontal, tres en el posterior). Dos puertos USB 2.0 en el teclado. Dos Puertos Ethernet 10/100/1000BASE-T (RJ-45) Independientes. Bluetooth 2.1 + Módulo EDR (Enhanced Data Rate) integrado. Accesorios incluidos: Teclado Apple y ratón "Mighty Mouse",  Adaptador DVI-VGA, Cable de extensión de teclado USB, Discos DVD de instalación y restauración. Programas: Mac OS X v10.6 Snow Leopard (con iTunes, Time Machine, Vista rápida, Spaces, Spotlight, Dashboard, Mail, iChat, Safari, Agenda, QuickTime, iCal, Reproductor de DVD, Photo Booth, Front Row y Xcode Developer Tools). Pantalla TFT de cristal líquido de matriz activa de 24 pulgadas (visibles) retroiluminada por LED. RESOLUCION: 1.920 por 1.200 píxeles, 1.280 por 800 píxeles. CONTRASTE: 1000:1. BRILLO (NORMAL): 330 CD/M2. ANGULO DE VISION (H/V): 178º. COLOR DE LA PANTALLA: PLATEADO. Tres puertos USB 2.0 autoalimentados. Ranura de seguridad para cable Kensington. Un cable con tres conectores: Mini DisplayPort, MagSafe y USB 2.0. Cable de corriente alterna. Tensión: entre 100 y 240 V de CA; frecuencia: entre 50 y 60 Hz</t>
  </si>
  <si>
    <t>WEBCAM  2.0 MGP O SUPERIOR</t>
  </si>
  <si>
    <t>Sensor de 2 MG pixeles, resolución superior.  Captura de video hasta de 1600 x 1200 pixeles (calidad HD).</t>
  </si>
  <si>
    <t>DISCO DURO EXTERNO</t>
  </si>
  <si>
    <t>CAMARAS INALAMBRICAS</t>
  </si>
  <si>
    <t xml:space="preserve">ROUTER </t>
  </si>
  <si>
    <t>ROUTER INALAMBRICO LINKSYS WIRELESS-N WAG325Nintegral para uso compartido de Internet, conmutador de 4 puertos y punto de acceso Wireless-G (802.11g) a 54 Mbps.  Garantía Mínima de 2 años en sitio.</t>
  </si>
  <si>
    <t>SERVIDOR</t>
  </si>
  <si>
    <t>DISCO DURO  EXTERNO 500 GB</t>
  </si>
  <si>
    <t>Computadores  Intel Quad Core- RAM 8 GB (2 Pastillas o modulos) Disco duro de 500 GB o superior 1 GB Memoria de vídeo, 5 Puertos USB2, 1 puerto IEEE 1394, Lector de tarjetas, Tarjeta de red inlambrica 802.11 n , Unidad DVD RW, Parlantes, Mouse  y teclado, monitor 17" LCD   El sistema operativo licenciado Windows Xp profesional si existen los controladores para todos los dispositivos o sistema Operativo Vista Bussinnes</t>
  </si>
  <si>
    <t>Capacidad 500 gb, 480mb por seg., incluir cables de conexión y caja de protección, carcasa de aluminio. conexión  usb  2,0. superliviano.</t>
  </si>
  <si>
    <t>Cámara de red. Formatos Motion JPEG (3 niveles) y MPEG4. Zoom digital de 10x. Pan y Tilt a distancia.  Autentificación ID / Password. Modo de visión nocturna. Soprta varios protocolos. Disparadores de buffer por medio de alarma</t>
  </si>
  <si>
    <t>Servidor para rack. Procesador: 2 procesadores intel xeon serie 5400 de cuatro núcleos de 3,33 ghz. Sistema operativo: suse linux enterprise server 10 x86-64. Chip: intel 5000x, bus frontal lateral (fsb) de 1066 mhz y 1333 mhz. Memoria: dimm de 16  gb para un total de 32gb de ram expandible a 64gb. Almacenamiento:   sas nearline de 3,5” (7.200 rpm):  1 tb. Software de respaldo y recuperación: symantec o similar  backup exectm  12.5. Incluye gabinete con unidad de alimentación, refrigeración y cableado.</t>
  </si>
  <si>
    <t>LaCie d2 Quadra 301440U.  Destop Hard Drives LaCie d2 Quadra Hard Disk v2.1 500GB Interfaz cuádruple para asegurar una compatibilidad total PC/Mac. Tasas rápidas de transferencia en ráfagas: hasta 115 MB/s (eSATA). Resistente y ergonómico diseño en aluminio d2 que garantiza una disipación eficaz del calor. Características avanzadas, plug &amp; play. Genie y Intego Backup Assistant incluídos. Apple® Time Machine™ compatible</t>
  </si>
  <si>
    <t>SOLUCION INTEGRAL AUDIOVISUALES</t>
  </si>
  <si>
    <t>En aluminio truss de tramo de 6M, incluye 9 circuitos internos, tubo 1.5", incluye trípode</t>
  </si>
  <si>
    <t xml:space="preserve"> Tabletas Digitalizadoras (Lápiz Óptico) 22x13 Cm</t>
  </si>
  <si>
    <t>Mac Pro: Ref. MB871E/A Procesador Quad - Core Intel Xeon de 2.66Ghz.  3GB memoria SDRAM DDR3. Disco 640GB Serial ATA 3GB/s 7200-rpm. NVIDIA Geforce GT 120 512MB. 18x SuperDrive doble capa. Bluetooth - Español.  Mac OS X v10.6 Snow Leopard (con iTunes, Time Machine, Vista rápida, Spaces, Spotlight, Dashboard, Mail, iChat, Safari, Agenda, QuickTime, iCal, Reproductor de DVD, Photo Booth, Front Row y Xcode Developer Tools). iLife´09 (incluye iPhoto, iMovie, iDVD, iWeb y GarageBand). Apple Keyboard. Apple Mighty Mouse. 1 6.096.552 6.096.552  2</t>
  </si>
  <si>
    <t>MBOX  2 Pro (110V)  Digidesign M-Box 2 Pro Factory - 6 Input / 8 Output (Analog and Digital) Hard Disc Recording System with Pro Tools LE Software and Factory Plug-In Bundle for Mac OS X and Windows XP</t>
  </si>
  <si>
    <t>CANTIDA</t>
  </si>
  <si>
    <t>TOTAL</t>
  </si>
  <si>
    <t xml:space="preserve">SOLUCION INTEGRAL COMPUTADORES ESPECIALES </t>
  </si>
  <si>
    <t>INVITACION DIRECTA NO. 012 DE 2010</t>
  </si>
  <si>
    <t>CONTRATAR LA ADQUISICIÓN DE SOLUCIONES INTEGRALES EQUIPOS DE COMPUTO ESPECIALES Y EQUIPOS PARA AUDIOVISUALES</t>
  </si>
  <si>
    <r>
      <t xml:space="preserve">Tipo II Proyector 3LCD XGA O DLP Peso máximo 3,5 Kg Lumens 2000  Resolución nativa 1024 x 768  Tipo de lámpara 250 Watios Tiempo de vida lámpara 2500 horas  Entrada de video RGB, S-video, video compuesto,  Componente de video NTSC Mando a distancia IR,, </t>
    </r>
    <r>
      <rPr>
        <i/>
        <sz val="11"/>
        <rFont val="Arial"/>
        <family val="2"/>
      </rPr>
      <t>WI-FI O BLUETOOTH</t>
    </r>
    <r>
      <rPr>
        <sz val="11"/>
        <rFont val="Arial"/>
        <family val="2"/>
      </rPr>
      <t xml:space="preserve">   Distancia de proyección 1.0 mts a 10.0 mts Tipo de zoom Manual.  Corrección Keystone Vertical -30 / +30 Ruido máximo 36db. Cables de Potencia, de datos  VGA Manuales Usuario Maletín Nylon.</t>
    </r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</si>
</sst>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-* #,##0.00\ _€_-;\-* #,##0.00\ _€_-;_-* &quot;-&quot;??\ _€_-;_-@_-"/>
    <numFmt numFmtId="168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0" fillId="0" borderId="0" xfId="0" applyFont="1" applyFill="1" applyAlignment="1" applyProtection="1">
      <alignment/>
      <protection locked="0"/>
    </xf>
    <xf numFmtId="0" fontId="21" fillId="0" borderId="0" xfId="53" applyFont="1" applyFill="1" applyAlignment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 locked="0"/>
    </xf>
    <xf numFmtId="164" fontId="20" fillId="0" borderId="11" xfId="53" applyNumberFormat="1" applyFont="1" applyFill="1" applyBorder="1" applyAlignment="1">
      <alignment horizontal="center" vertical="center" wrapText="1"/>
      <protection/>
    </xf>
    <xf numFmtId="164" fontId="20" fillId="0" borderId="12" xfId="53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164" fontId="23" fillId="0" borderId="14" xfId="53" applyNumberFormat="1" applyFont="1" applyFill="1" applyBorder="1" applyAlignment="1">
      <alignment horizontal="center" vertical="center" wrapText="1"/>
      <protection/>
    </xf>
    <xf numFmtId="164" fontId="23" fillId="0" borderId="15" xfId="53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164" fontId="21" fillId="0" borderId="0" xfId="53" applyNumberFormat="1" applyFont="1" applyFill="1" applyAlignment="1">
      <alignment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164" fontId="23" fillId="0" borderId="18" xfId="53" applyNumberFormat="1" applyFont="1" applyFill="1" applyBorder="1" applyAlignment="1">
      <alignment horizontal="center" vertical="center" wrapText="1"/>
      <protection/>
    </xf>
    <xf numFmtId="164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0" fillId="0" borderId="20" xfId="53" applyFont="1" applyFill="1" applyBorder="1" applyAlignment="1">
      <alignment/>
      <protection/>
    </xf>
    <xf numFmtId="0" fontId="20" fillId="0" borderId="21" xfId="53" applyFont="1" applyFill="1" applyBorder="1" applyAlignment="1">
      <alignment/>
      <protection/>
    </xf>
    <xf numFmtId="164" fontId="20" fillId="0" borderId="22" xfId="53" applyNumberFormat="1" applyFont="1" applyFill="1" applyBorder="1" applyAlignment="1">
      <alignment/>
      <protection/>
    </xf>
    <xf numFmtId="44" fontId="21" fillId="0" borderId="0" xfId="49" applyFont="1" applyFill="1" applyAlignment="1">
      <alignment vertical="center"/>
    </xf>
    <xf numFmtId="0" fontId="21" fillId="0" borderId="0" xfId="53" applyFont="1" applyFill="1" applyBorder="1" applyAlignment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justify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RIOS%202010\PROYECTO%20EQUIPOS\PROCESOS\CONSOLIDADO%20REESTRUCTURADO%20GENERAL%2016%20DE%20JU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UCIONES 1"/>
      <sheetName val="COM AUIO BIO"/>
      <sheetName val="PROCESOS"/>
      <sheetName val="TRABAJO PLAN "/>
      <sheetName val="COMPRA DIRECTA"/>
      <sheetName val="SOFTWARE"/>
      <sheetName val="INFORME EDUARD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zoomScale="77" zoomScaleNormal="77" workbookViewId="0" topLeftCell="A1">
      <selection activeCell="D6" sqref="D6"/>
    </sheetView>
  </sheetViews>
  <sheetFormatPr defaultColWidth="9.8515625" defaultRowHeight="15"/>
  <cols>
    <col min="1" max="1" width="3.28125" style="2" customWidth="1"/>
    <col min="2" max="2" width="9.8515625" style="2" customWidth="1"/>
    <col min="3" max="3" width="27.140625" style="2" customWidth="1"/>
    <col min="4" max="4" width="122.28125" style="2" customWidth="1"/>
    <col min="5" max="5" width="14.140625" style="2" customWidth="1"/>
    <col min="6" max="8" width="16.140625" style="2" customWidth="1"/>
    <col min="9" max="10" width="9.8515625" style="2" customWidth="1"/>
    <col min="11" max="11" width="14.8515625" style="2" bestFit="1" customWidth="1"/>
    <col min="12" max="16384" width="9.8515625" style="2" customWidth="1"/>
  </cols>
  <sheetData>
    <row r="2" spans="2:12" ht="33.75" customHeight="1">
      <c r="B2" s="3" t="s">
        <v>38</v>
      </c>
      <c r="C2" s="3"/>
      <c r="D2" s="3"/>
      <c r="E2" s="3"/>
      <c r="F2" s="3"/>
      <c r="G2" s="3"/>
      <c r="H2" s="3"/>
      <c r="I2" s="1"/>
      <c r="J2" s="1"/>
      <c r="K2" s="1"/>
      <c r="L2" s="1"/>
    </row>
    <row r="3" spans="2:12" ht="33.75" customHeight="1">
      <c r="B3" s="3" t="s">
        <v>39</v>
      </c>
      <c r="C3" s="3"/>
      <c r="D3" s="3"/>
      <c r="E3" s="3"/>
      <c r="F3" s="3"/>
      <c r="G3" s="3"/>
      <c r="H3" s="3"/>
      <c r="I3" s="1"/>
      <c r="J3" s="1"/>
      <c r="K3" s="1"/>
      <c r="L3" s="1"/>
    </row>
    <row r="7" spans="2:8" ht="27.75" customHeight="1">
      <c r="B7" s="3" t="s">
        <v>37</v>
      </c>
      <c r="C7" s="3"/>
      <c r="D7" s="3"/>
      <c r="E7" s="3"/>
      <c r="F7" s="3"/>
      <c r="G7" s="3"/>
      <c r="H7" s="3"/>
    </row>
    <row r="8" ht="17.25" customHeight="1" thickBot="1"/>
    <row r="9" spans="2:8" ht="20.25" customHeight="1">
      <c r="B9" s="4" t="s">
        <v>0</v>
      </c>
      <c r="C9" s="5" t="s">
        <v>1</v>
      </c>
      <c r="D9" s="6" t="s">
        <v>2</v>
      </c>
      <c r="E9" s="5" t="s">
        <v>35</v>
      </c>
      <c r="F9" s="7" t="s">
        <v>3</v>
      </c>
      <c r="G9" s="7" t="s">
        <v>4</v>
      </c>
      <c r="H9" s="8" t="s">
        <v>5</v>
      </c>
    </row>
    <row r="10" spans="2:8" ht="247.5" customHeight="1">
      <c r="B10" s="9">
        <v>1</v>
      </c>
      <c r="C10" s="10" t="s">
        <v>15</v>
      </c>
      <c r="D10" s="10" t="s">
        <v>16</v>
      </c>
      <c r="E10" s="11">
        <v>3</v>
      </c>
      <c r="F10" s="12">
        <v>12680000</v>
      </c>
      <c r="G10" s="12">
        <f>F10*16%</f>
        <v>2028800</v>
      </c>
      <c r="H10" s="13">
        <f>(F10+G10)*E10</f>
        <v>44126400</v>
      </c>
    </row>
    <row r="11" spans="2:8" ht="71.25">
      <c r="B11" s="9">
        <v>2</v>
      </c>
      <c r="C11" s="10" t="s">
        <v>15</v>
      </c>
      <c r="D11" s="10" t="s">
        <v>25</v>
      </c>
      <c r="E11" s="11">
        <v>12</v>
      </c>
      <c r="F11" s="12">
        <v>4500000</v>
      </c>
      <c r="G11" s="12">
        <f aca="true" t="shared" si="0" ref="G11:G17">F11*16%</f>
        <v>720000</v>
      </c>
      <c r="H11" s="13">
        <f aca="true" t="shared" si="1" ref="H11:H17">(F11+G11)*E11</f>
        <v>62640000</v>
      </c>
    </row>
    <row r="12" spans="2:8" ht="28.5">
      <c r="B12" s="9">
        <v>3</v>
      </c>
      <c r="C12" s="10" t="s">
        <v>17</v>
      </c>
      <c r="D12" s="10" t="s">
        <v>18</v>
      </c>
      <c r="E12" s="11">
        <v>4</v>
      </c>
      <c r="F12" s="12">
        <v>125000</v>
      </c>
      <c r="G12" s="12">
        <f t="shared" si="0"/>
        <v>20000</v>
      </c>
      <c r="H12" s="13">
        <f t="shared" si="1"/>
        <v>580000</v>
      </c>
    </row>
    <row r="13" spans="2:8" ht="28.5">
      <c r="B13" s="9">
        <v>4</v>
      </c>
      <c r="C13" s="10" t="s">
        <v>19</v>
      </c>
      <c r="D13" s="10" t="s">
        <v>26</v>
      </c>
      <c r="E13" s="11">
        <v>10</v>
      </c>
      <c r="F13" s="12">
        <v>280000</v>
      </c>
      <c r="G13" s="12">
        <f t="shared" si="0"/>
        <v>44800</v>
      </c>
      <c r="H13" s="13">
        <f t="shared" si="1"/>
        <v>3248000</v>
      </c>
    </row>
    <row r="14" spans="2:8" ht="42.75">
      <c r="B14" s="14">
        <v>5</v>
      </c>
      <c r="C14" s="10" t="s">
        <v>20</v>
      </c>
      <c r="D14" s="10" t="s">
        <v>27</v>
      </c>
      <c r="E14" s="11">
        <v>8</v>
      </c>
      <c r="F14" s="12">
        <v>450000</v>
      </c>
      <c r="G14" s="12">
        <f t="shared" si="0"/>
        <v>72000</v>
      </c>
      <c r="H14" s="13">
        <f t="shared" si="1"/>
        <v>4176000</v>
      </c>
    </row>
    <row r="15" spans="2:11" ht="30.75" customHeight="1">
      <c r="B15" s="14">
        <v>6</v>
      </c>
      <c r="C15" s="10" t="s">
        <v>21</v>
      </c>
      <c r="D15" s="10" t="s">
        <v>22</v>
      </c>
      <c r="E15" s="11">
        <v>1</v>
      </c>
      <c r="F15" s="12">
        <v>673083</v>
      </c>
      <c r="G15" s="12">
        <f t="shared" si="0"/>
        <v>107693.28</v>
      </c>
      <c r="H15" s="13">
        <f t="shared" si="1"/>
        <v>780776.28</v>
      </c>
      <c r="K15" s="15"/>
    </row>
    <row r="16" spans="2:11" ht="73.5" customHeight="1">
      <c r="B16" s="14">
        <v>7</v>
      </c>
      <c r="C16" s="10" t="s">
        <v>23</v>
      </c>
      <c r="D16" s="10" t="s">
        <v>28</v>
      </c>
      <c r="E16" s="11">
        <v>1</v>
      </c>
      <c r="F16" s="12">
        <v>19302081</v>
      </c>
      <c r="G16" s="12">
        <f t="shared" si="0"/>
        <v>3088332.96</v>
      </c>
      <c r="H16" s="13">
        <f t="shared" si="1"/>
        <v>22390413.96</v>
      </c>
      <c r="K16" s="15"/>
    </row>
    <row r="17" spans="2:8" ht="74.25" customHeight="1" thickBot="1">
      <c r="B17" s="16">
        <v>8</v>
      </c>
      <c r="C17" s="17" t="s">
        <v>24</v>
      </c>
      <c r="D17" s="17" t="s">
        <v>29</v>
      </c>
      <c r="E17" s="18">
        <v>1</v>
      </c>
      <c r="F17" s="19">
        <v>389535</v>
      </c>
      <c r="G17" s="19">
        <f t="shared" si="0"/>
        <v>62325.6</v>
      </c>
      <c r="H17" s="20">
        <f t="shared" si="1"/>
        <v>451860.6</v>
      </c>
    </row>
    <row r="18" spans="2:11" ht="15" thickBot="1">
      <c r="B18" s="21"/>
      <c r="C18" s="22"/>
      <c r="D18" s="22"/>
      <c r="E18" s="21"/>
      <c r="F18" s="23" t="s">
        <v>36</v>
      </c>
      <c r="G18" s="24"/>
      <c r="H18" s="25">
        <f>SUM(H10:H17)</f>
        <v>138393450.84</v>
      </c>
      <c r="K18" s="26"/>
    </row>
    <row r="19" spans="2:5" s="27" customFormat="1" ht="14.25">
      <c r="B19" s="21"/>
      <c r="C19" s="22"/>
      <c r="D19" s="22"/>
      <c r="E19" s="21"/>
    </row>
    <row r="20" spans="2:5" s="27" customFormat="1" ht="14.25">
      <c r="B20" s="21"/>
      <c r="C20" s="22"/>
      <c r="D20" s="22"/>
      <c r="E20" s="21"/>
    </row>
    <row r="21" spans="2:5" s="27" customFormat="1" ht="14.25">
      <c r="B21" s="21"/>
      <c r="C21" s="22"/>
      <c r="D21" s="22"/>
      <c r="E21" s="21"/>
    </row>
    <row r="22" spans="2:5" ht="14.25">
      <c r="B22" s="21"/>
      <c r="C22" s="22"/>
      <c r="D22" s="22"/>
      <c r="E22" s="21"/>
    </row>
    <row r="23" spans="2:8" ht="15">
      <c r="B23" s="28" t="s">
        <v>30</v>
      </c>
      <c r="C23" s="28"/>
      <c r="D23" s="28"/>
      <c r="E23" s="28"/>
      <c r="F23" s="28"/>
      <c r="G23" s="28"/>
      <c r="H23" s="28"/>
    </row>
    <row r="24" spans="2:5" ht="15" thickBot="1">
      <c r="B24" s="21"/>
      <c r="C24" s="22"/>
      <c r="D24" s="22"/>
      <c r="E24" s="21"/>
    </row>
    <row r="25" spans="2:8" ht="29.25" thickBot="1">
      <c r="B25" s="29" t="s">
        <v>0</v>
      </c>
      <c r="C25" s="30" t="s">
        <v>1</v>
      </c>
      <c r="D25" s="31" t="s">
        <v>2</v>
      </c>
      <c r="E25" s="5" t="s">
        <v>35</v>
      </c>
      <c r="F25" s="7" t="s">
        <v>3</v>
      </c>
      <c r="G25" s="7" t="s">
        <v>4</v>
      </c>
      <c r="H25" s="8" t="s">
        <v>5</v>
      </c>
    </row>
    <row r="26" spans="2:8" ht="31.5" customHeight="1">
      <c r="B26" s="32">
        <v>1</v>
      </c>
      <c r="C26" s="33" t="s">
        <v>6</v>
      </c>
      <c r="D26" s="33" t="s">
        <v>31</v>
      </c>
      <c r="E26" s="34">
        <v>2</v>
      </c>
      <c r="F26" s="12">
        <v>2356800</v>
      </c>
      <c r="G26" s="12">
        <f aca="true" t="shared" si="2" ref="G26:G32">F26*16%</f>
        <v>377088</v>
      </c>
      <c r="H26" s="12">
        <f aca="true" t="shared" si="3" ref="H26:H32">(F26+G26)*E26</f>
        <v>5467776</v>
      </c>
    </row>
    <row r="27" spans="2:8" ht="31.5" customHeight="1">
      <c r="B27" s="9">
        <v>2</v>
      </c>
      <c r="C27" s="35" t="s">
        <v>7</v>
      </c>
      <c r="D27" s="35" t="s">
        <v>8</v>
      </c>
      <c r="E27" s="11">
        <v>16</v>
      </c>
      <c r="F27" s="12">
        <v>557200</v>
      </c>
      <c r="G27" s="12">
        <f t="shared" si="2"/>
        <v>89152</v>
      </c>
      <c r="H27" s="12">
        <f t="shared" si="3"/>
        <v>10341632</v>
      </c>
    </row>
    <row r="28" spans="2:8" ht="28.5">
      <c r="B28" s="9">
        <v>3</v>
      </c>
      <c r="C28" s="35" t="s">
        <v>9</v>
      </c>
      <c r="D28" s="35" t="s">
        <v>32</v>
      </c>
      <c r="E28" s="11">
        <v>2</v>
      </c>
      <c r="F28" s="12">
        <v>169680</v>
      </c>
      <c r="G28" s="12">
        <f t="shared" si="2"/>
        <v>27148.8</v>
      </c>
      <c r="H28" s="12">
        <f t="shared" si="3"/>
        <v>393657.6</v>
      </c>
    </row>
    <row r="29" spans="2:8" ht="71.25">
      <c r="B29" s="9">
        <v>4</v>
      </c>
      <c r="C29" s="35" t="s">
        <v>10</v>
      </c>
      <c r="D29" s="36" t="s">
        <v>40</v>
      </c>
      <c r="E29" s="11">
        <v>16</v>
      </c>
      <c r="F29" s="12">
        <v>2980000</v>
      </c>
      <c r="G29" s="12">
        <f t="shared" si="2"/>
        <v>476800</v>
      </c>
      <c r="H29" s="12">
        <f t="shared" si="3"/>
        <v>55308800</v>
      </c>
    </row>
    <row r="30" spans="2:8" ht="85.5">
      <c r="B30" s="9">
        <v>5</v>
      </c>
      <c r="C30" s="35" t="s">
        <v>11</v>
      </c>
      <c r="D30" s="35" t="s">
        <v>33</v>
      </c>
      <c r="E30" s="37">
        <v>1</v>
      </c>
      <c r="F30" s="12">
        <v>6096552</v>
      </c>
      <c r="G30" s="12">
        <f t="shared" si="2"/>
        <v>975448.3200000001</v>
      </c>
      <c r="H30" s="12">
        <f t="shared" si="3"/>
        <v>7072000.32</v>
      </c>
    </row>
    <row r="31" spans="2:8" ht="28.5">
      <c r="B31" s="9">
        <v>6</v>
      </c>
      <c r="C31" s="35" t="s">
        <v>12</v>
      </c>
      <c r="D31" s="35" t="s">
        <v>13</v>
      </c>
      <c r="E31" s="37">
        <v>1</v>
      </c>
      <c r="F31" s="12">
        <v>2413793</v>
      </c>
      <c r="G31" s="12">
        <f t="shared" si="2"/>
        <v>386206.88</v>
      </c>
      <c r="H31" s="12">
        <f t="shared" si="3"/>
        <v>2799999.88</v>
      </c>
    </row>
    <row r="32" spans="2:8" s="27" customFormat="1" ht="71.25" customHeight="1" thickBot="1">
      <c r="B32" s="16">
        <v>7</v>
      </c>
      <c r="C32" s="38" t="s">
        <v>14</v>
      </c>
      <c r="D32" s="38" t="s">
        <v>34</v>
      </c>
      <c r="E32" s="18">
        <v>1</v>
      </c>
      <c r="F32" s="12">
        <v>2541080</v>
      </c>
      <c r="G32" s="12">
        <f t="shared" si="2"/>
        <v>406572.8</v>
      </c>
      <c r="H32" s="12">
        <f t="shared" si="3"/>
        <v>2947652.8</v>
      </c>
    </row>
    <row r="33" spans="6:8" s="27" customFormat="1" ht="15" thickBot="1">
      <c r="F33" s="23" t="s">
        <v>36</v>
      </c>
      <c r="G33" s="24"/>
      <c r="H33" s="25">
        <f>SUM(H26:H32)</f>
        <v>84331518.59999998</v>
      </c>
    </row>
    <row r="34" s="27" customFormat="1" ht="14.25"/>
    <row r="35" ht="14.25">
      <c r="H35" s="15">
        <f>H18+H33</f>
        <v>222724969.44</v>
      </c>
    </row>
  </sheetData>
  <sheetProtection/>
  <autoFilter ref="A8:B34"/>
  <mergeCells count="6">
    <mergeCell ref="F18:G18"/>
    <mergeCell ref="F33:G33"/>
    <mergeCell ref="B23:H23"/>
    <mergeCell ref="B7:H7"/>
    <mergeCell ref="B2:H2"/>
    <mergeCell ref="B3:H3"/>
  </mergeCells>
  <printOptions/>
  <pageMargins left="0.75" right="0.75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FAMARENA</dc:creator>
  <cp:keywords/>
  <dc:description/>
  <cp:lastModifiedBy>FAMARENA</cp:lastModifiedBy>
  <dcterms:created xsi:type="dcterms:W3CDTF">2010-08-13T20:47:22Z</dcterms:created>
  <dcterms:modified xsi:type="dcterms:W3CDTF">2010-08-13T21:05:22Z</dcterms:modified>
  <cp:category/>
  <cp:version/>
  <cp:contentType/>
  <cp:contentStatus/>
</cp:coreProperties>
</file>