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0955" windowHeight="9720" activeTab="1"/>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<sst xmlns="http://schemas.openxmlformats.org/spreadsheetml/2006/main" count="157" uniqueCount="82">
  <si>
    <t>ÍTEM</t>
  </si>
  <si>
    <t xml:space="preserve">DESCRIPCIÓN </t>
  </si>
  <si>
    <t>UND</t>
  </si>
  <si>
    <t>CANT</t>
  </si>
  <si>
    <t>VR UNITARIO</t>
  </si>
  <si>
    <t>VR TOTAL</t>
  </si>
  <si>
    <t>OBRAS PRELIMINARES</t>
  </si>
  <si>
    <t>GL</t>
  </si>
  <si>
    <t>Gl</t>
  </si>
  <si>
    <t>Sub Total Capitulo</t>
  </si>
  <si>
    <t>M2</t>
  </si>
  <si>
    <t>Un</t>
  </si>
  <si>
    <t>MUEBLES</t>
  </si>
  <si>
    <t xml:space="preserve">Mesa de lectura rectangular (90cm*120cm) de 4 puestos con la superficie dilatada de la estructura y sostenida longitudinal y transversalmente por elementos de la misma, altura fija,  superficie en  aglomerado 30mm, enchapado en melamina y/o formica, estructura en tuberia cuadrada en acero cold rolled de 2" (50.8 mm). Niveladores en poliuretano con diametro, rosca 5/16" y longitud de 50 mm con seguro y esparrago, con bordes en pvc termofundido. </t>
  </si>
  <si>
    <t>Puesto de computador (Sala de consulta) 120x60cm con superficie en  aglomerado 30mm, enchapado en melamina y/o formica, con bordes en pvc termofundido, estructura tubería cuadrada en acero cold rolled de 2” (50.8 mm). Niveladores Poliuretano con diámetro rosca 5/16” y longitud de 50 mm con seguro y espárrago, Falda en lamina de acero cold rolled calibre 18, porta cpu a superficie en lamina de acero cold rolled calibre 18, porta teclado, elementos estructurales y divisiones en vidrio laminado blanco altura 140cm.</t>
  </si>
  <si>
    <t>Puesto de hemeroteca 3,45 x 80cm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 elementos estructurales, 2 gavetas,  2  Archivadores en lamina de acero cold rolled calibres 16.18 y 20.</t>
  </si>
  <si>
    <t>Silla, estructuta tuberia de acero de 7/8" calibre 16 y uniones con soldadura con acabado negro  sin brazos tapizada solo asiento.  Asiento inyección de polipropileno de alta resistencia en espuma densidad mínima 30, espaldar inyección de polipropileno de alta resistencia, tapones Polipropileno antirayado y antideslizantes, estructura con acabado en Pintura electrostática.</t>
  </si>
  <si>
    <t>Tandem 3 puestos, estructuta tuberia de acero herraje diametro 48mm y uniones con soldadura con acabado negro  sin brazos tapizada solo asiento.  Asiento inyección de polipropileno de alta resistencia en espuma densidad mínima 30, espaldar inyección de polipropileno de alta resistencia, tapones Polipropileno antirayado y antideslizantes, la estructura con acabado en Pintura electrostática.</t>
  </si>
  <si>
    <t xml:space="preserve">Mueble (DVD) en lamina cold rolled cal. 18 o superior, soportado por niveladores, zocalo de proteccion de 10cm de alto, puertas abatibles en vidrio laminado, bandejas escalonadas de tres (3) para almacenamiento de cd´s de formato de 14,5 x 14,5 cm, con capacidad  de 255 cd´s por bandeja.   </t>
  </si>
  <si>
    <t xml:space="preserve">                                                                                                                                                                                                                                        Poltrona tapizada en microfibra con estructura fabricada en aglomerado de 30 mm y refuerzos en madera maciza.</t>
  </si>
  <si>
    <t xml:space="preserve">Silla giratoria, estructura en tuberia de acero con uniones en soldadura, regulación de altura por cilindro neumatico, base de 5 aspas, con brazos y rodachinas superficie de rodamiento en poliuretano (capacidad de carga por rodachina 50 kg),  asiento bastidor en polipropileno, espuma inyectada de alta densidad (Densidad 60), carcasa exterior en polipropileno inyectado con protección UV, espaldar medio, bastidor en polipropileno, espuma inyectada de alta densidad. (Densidad 30) carcasa exterior en polipropileno inyectado con protección UV, base nylon poliamida, apoyabrazos estructura en acero recubierto en Nylon o poliuretano,  cubierta telescopica protectora. </t>
  </si>
  <si>
    <t>Carro metalico lamina cold rolled. calibre 18 de 900 x 700 x 500 con  entrepaños en lámina de acero cold rolled. Cal 18, 2 planos inclinados y rodachinas para piso duro con freno, Capacidad por rodachina 60 Kg. Manija Tubería redonda de acero cold rolled, diámetro mínimo                1 ½”.</t>
  </si>
  <si>
    <t>Exhibidor de periodico Altura: 1600mm, Ancho: 900mm, Profundidad: 400mm, con 5 entrepaños en lamina cold rolled cal. 20 y acabado exterior en aglomerado de 19 mm enchapado en formica y/o melamina.</t>
  </si>
  <si>
    <t>Exhibidor de libros y revistas</t>
  </si>
  <si>
    <t>Folderama</t>
  </si>
  <si>
    <t>CARPINTERIA EN ALUMINIO Y VIDRIO</t>
  </si>
  <si>
    <t xml:space="preserve">División en vidrio templado de 10mm, h=3,00m x 5,80m con socalo y montante en aluminio y vinilo según diseño. </t>
  </si>
  <si>
    <t>División vidrio templado de 10mm, h=300m x 1.30m con socalo y montante en aluminio y vinilo según diseño.</t>
  </si>
  <si>
    <t>División en vidrio templado de 10mm,    h= 3,00m x 3,20m con socalo y montante en aluminio y vinilo según diseño.</t>
  </si>
  <si>
    <t>Vidrio templado de 10mm con accesorios en acero inoxidable de h=0.27m x 2.00m</t>
  </si>
  <si>
    <t>Vidrio templado de 10mm con accesorios en acero inoxidable de h=1.80m x 1.52m(2)</t>
  </si>
  <si>
    <t>Puerta de batiente en vidrio templado de 10mm, h=2,30m x 1.00m con socalo y montante en aluminio y vinilo según diseño y visagras hidraulicas, incluye chapas y Dintel en vidrio templado de 10mm x 70 cms.</t>
  </si>
  <si>
    <t>Puerta de batiente en vidrio templado de 10mm, h=2.30m x 0.70m con socalo y montante en aluminio y vinilo según diseño y visagras hidraulicas, incluye chapas y Dintel en vidrio templado de 10mm x 70 cms. Y fijo en vidrio tempaldo de 10mm de h=3,00 x 1,00.</t>
  </si>
  <si>
    <t>CIELORASO</t>
  </si>
  <si>
    <t>Cielo raso en lamina de drywall, macilla y pintura, incluye filos y dilataciones.</t>
  </si>
  <si>
    <t>ML</t>
  </si>
  <si>
    <t>INSTALACIONES ELECTRICAS</t>
  </si>
  <si>
    <t xml:space="preserve">Lampara completa de 60x 60 T8 con balastro electrónico </t>
  </si>
  <si>
    <t>Bala para 2 bombillos ahorradores con vidrio</t>
  </si>
  <si>
    <t>Salida  electrica toma normal</t>
  </si>
  <si>
    <t>Salida  electrica toma regulada</t>
  </si>
  <si>
    <t>UPS 10 KVA</t>
  </si>
  <si>
    <t>INSTALACIONES PUNTOS DE RED</t>
  </si>
  <si>
    <t xml:space="preserve">Switch Cisco Catalyst WS-2960G-24TC-L, Accesorios, garantia soporte y mantenimiento (2 años) </t>
  </si>
  <si>
    <t>Punto de acceso inalámbrico     AIR-LAP 1252AG-A-K9, Accesorios, garantia soporte y mantenimiento (2 años)</t>
  </si>
  <si>
    <t>Puntos de datos categoria 6</t>
  </si>
  <si>
    <t>ACCESORIOS</t>
  </si>
  <si>
    <t>Televisor LED de 40" HD Resolusioón 1920*1080 con entradas y salidas de audio y video, incluye soporte para pared.</t>
  </si>
  <si>
    <t xml:space="preserve">DVD con conexión digital HDMI </t>
  </si>
  <si>
    <t>Audifonos con cancelacion de ruido de alta calidad, diafragma tipo boveda de 40 mm</t>
  </si>
  <si>
    <t xml:space="preserve">Video Bean Proyector LCD, Factor de forma: Portátil, Luminosidad: 2500ANSI lumens, Resolución original: 1024 x 768, Ratio de dimensiones: 16:9, Formato de vídeo: HDTV </t>
  </si>
  <si>
    <t>ASEO Y LIMPIEZA</t>
  </si>
  <si>
    <t>Aseo general al finalizar obra</t>
  </si>
  <si>
    <t>TRANSPORTES</t>
  </si>
  <si>
    <t>Retiro de escombros (viajes)</t>
  </si>
  <si>
    <t>TOTAL COSTO DIRECTO</t>
  </si>
  <si>
    <t>ADMINISTRATIVO</t>
  </si>
  <si>
    <t>%</t>
  </si>
  <si>
    <t>IMPREVISTOS</t>
  </si>
  <si>
    <t>UTILIDAD</t>
  </si>
  <si>
    <t>IVA Sobre utilidad</t>
  </si>
  <si>
    <t>COSTO TOTAL OBRA</t>
  </si>
  <si>
    <t xml:space="preserve">Replanteo </t>
  </si>
  <si>
    <t>campamento y cerramiento</t>
  </si>
  <si>
    <t>CIMENTOS</t>
  </si>
  <si>
    <t xml:space="preserve">Cimentacio con zapatas, pedestales y vigas metalicas de amarre  </t>
  </si>
  <si>
    <t>ESTRUCTURA METALICA  Y SUPERBOARD</t>
  </si>
  <si>
    <t>Columnas metalicas ,vigas,viguetas,placa en lamina superboard 20 mm,platinas de anclaje,baranda metalica y escaleras metalica.</t>
  </si>
  <si>
    <t>ESTRUCTURAS METALICAS SISTEMA</t>
  </si>
  <si>
    <t>Recibidor metalico inferior</t>
  </si>
  <si>
    <t>Recibidor metalico superior</t>
  </si>
  <si>
    <t>guia metalica superior e inferior</t>
  </si>
  <si>
    <t>Columnas acero galvanizado</t>
  </si>
  <si>
    <t>Recibidor pera viga cubierta</t>
  </si>
  <si>
    <t>Vigas metalicas de cubierta</t>
  </si>
  <si>
    <t>Vigas metalicas sobre escalera</t>
  </si>
  <si>
    <t>UN</t>
  </si>
  <si>
    <t>MODULOS</t>
  </si>
  <si>
    <t>Unidad modular en dos niveles que conste de cuatro aulas de 50 m2, con aislamiento termico y acustico, instalaciones electricas, ventanas, alumbrado y tomas, acabados en paredes techos y pisos</t>
  </si>
  <si>
    <t>Unidad modular en dos niveles que conste de cuatro aulas de 40 m2, con aislamiento termico y acustico, instalaciones electricas, ventanas, alumbrado y tomas, acabados en paredes techos y pisos</t>
  </si>
  <si>
    <t>Unidad modular en un nivel que consta de sanitario, lavamanos, orinal, meson para lavamanos y espejo sobre lavamanos.</t>
  </si>
  <si>
    <t>Instalaciones de servicios externos, senderos peatonales  y conectividad.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</si>
</sst>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240A]\ #,##0"/>
    <numFmt numFmtId="173" formatCode="0.0"/>
  </numFmts>
  <fonts count="23">
    <font>
      <sz val="11"/>
      <color indexed="8"/>
      <name val="Calibri"/>
      <family val="2"/>
    </font>
    <font>
      <b/>
      <sz val="10"/>
      <name val="Arial"/>
      <family val="2"/>
    </font>
    <font>
      <sz val="10"/>
      <name val="Arial"/>
      <family val="2"/>
    </font>
    <font>
      <b/>
      <sz val="11"/>
      <name val="Arial"/>
      <family val="2"/>
    </font>
    <font>
      <sz val="11"/>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thin"/>
      <right style="thin"/>
      <top style="medium"/>
      <bottom style="medium"/>
    </border>
    <border>
      <left/>
      <right/>
      <top/>
      <bottom style="medium"/>
    </border>
    <border>
      <left style="thin"/>
      <right style="medium"/>
      <top/>
      <bottom style="medium"/>
    </border>
    <border>
      <left style="thin"/>
      <right style="thin"/>
      <top/>
      <bottom/>
    </border>
    <border>
      <left style="thin"/>
      <right style="thin"/>
      <top style="thin"/>
      <bottom/>
    </border>
    <border>
      <left style="medium"/>
      <right style="thin"/>
      <top style="thin"/>
      <bottom/>
    </border>
    <border>
      <left/>
      <right/>
      <top style="medium"/>
      <bottom style="medium"/>
    </border>
    <border>
      <left style="thin"/>
      <right/>
      <top style="thin"/>
      <bottom style="medium"/>
    </border>
    <border>
      <left style="thin"/>
      <right/>
      <top style="medium"/>
      <bottom style="medium"/>
    </border>
    <border>
      <left/>
      <right style="thin"/>
      <top style="medium"/>
      <bottom style="medium"/>
    </border>
    <border>
      <left/>
      <right/>
      <top style="medium"/>
      <botto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85">
    <xf numFmtId="0" fontId="0" fillId="0" borderId="0" xfId="0" applyAlignment="1">
      <alignment/>
    </xf>
    <xf numFmtId="0" fontId="1" fillId="16" borderId="10" xfId="0" applyFont="1" applyFill="1" applyBorder="1" applyAlignment="1">
      <alignment horizontal="center" wrapText="1"/>
    </xf>
    <xf numFmtId="0" fontId="1" fillId="16" borderId="11" xfId="0" applyFont="1" applyFill="1" applyBorder="1" applyAlignment="1">
      <alignment horizontal="center" wrapText="1"/>
    </xf>
    <xf numFmtId="0" fontId="1" fillId="16" borderId="12" xfId="0" applyFont="1" applyFill="1" applyBorder="1" applyAlignment="1">
      <alignment wrapText="1"/>
    </xf>
    <xf numFmtId="0" fontId="1" fillId="16" borderId="12" xfId="0" applyFont="1" applyFill="1" applyBorder="1" applyAlignment="1">
      <alignment horizontal="center" wrapText="1"/>
    </xf>
    <xf numFmtId="0" fontId="1" fillId="16"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justify" wrapText="1"/>
    </xf>
    <xf numFmtId="0" fontId="2" fillId="0" borderId="15" xfId="0" applyFont="1" applyFill="1" applyBorder="1" applyAlignment="1">
      <alignment horizontal="center" wrapText="1"/>
    </xf>
    <xf numFmtId="6" fontId="2" fillId="0" borderId="15" xfId="0" applyNumberFormat="1" applyFont="1" applyFill="1" applyBorder="1" applyAlignment="1">
      <alignment horizontal="center" wrapText="1"/>
    </xf>
    <xf numFmtId="6" fontId="2" fillId="0" borderId="16" xfId="0" applyNumberFormat="1"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justify" vertical="center" wrapText="1"/>
    </xf>
    <xf numFmtId="0" fontId="0" fillId="0" borderId="18" xfId="0" applyBorder="1" applyAlignment="1">
      <alignment horizontal="center"/>
    </xf>
    <xf numFmtId="0" fontId="2" fillId="0" borderId="18" xfId="0" applyFont="1" applyFill="1" applyBorder="1" applyAlignment="1">
      <alignment horizontal="center" wrapText="1"/>
    </xf>
    <xf numFmtId="6" fontId="2" fillId="0" borderId="18" xfId="0" applyNumberFormat="1" applyFont="1" applyFill="1" applyBorder="1" applyAlignment="1">
      <alignment horizontal="center" wrapText="1"/>
    </xf>
    <xf numFmtId="6" fontId="2" fillId="0" borderId="19" xfId="0" applyNumberFormat="1" applyFont="1" applyFill="1" applyBorder="1" applyAlignment="1">
      <alignment horizontal="center" wrapText="1"/>
    </xf>
    <xf numFmtId="0" fontId="2" fillId="0" borderId="20" xfId="0" applyFont="1" applyFill="1" applyBorder="1" applyAlignment="1">
      <alignment horizontal="center" wrapText="1"/>
    </xf>
    <xf numFmtId="6" fontId="2" fillId="24" borderId="21" xfId="0" applyNumberFormat="1" applyFont="1" applyFill="1" applyBorder="1" applyAlignment="1">
      <alignment horizontal="center" wrapText="1"/>
    </xf>
    <xf numFmtId="0" fontId="2" fillId="0" borderId="22" xfId="0" applyFont="1" applyFill="1" applyBorder="1" applyAlignment="1">
      <alignment horizontal="center" wrapText="1"/>
    </xf>
    <xf numFmtId="0" fontId="3" fillId="0" borderId="23" xfId="0" applyFont="1" applyFill="1" applyBorder="1" applyAlignment="1">
      <alignment horizontal="right" wrapText="1"/>
    </xf>
    <xf numFmtId="6" fontId="2" fillId="0" borderId="24" xfId="0" applyNumberFormat="1" applyFont="1" applyFill="1" applyBorder="1" applyAlignment="1">
      <alignment horizontal="center" wrapText="1"/>
    </xf>
    <xf numFmtId="0" fontId="2" fillId="16" borderId="23" xfId="0" applyFont="1" applyFill="1" applyBorder="1" applyAlignment="1">
      <alignment horizontal="center" wrapText="1"/>
    </xf>
    <xf numFmtId="0" fontId="2" fillId="16" borderId="24" xfId="0" applyFont="1" applyFill="1" applyBorder="1" applyAlignment="1">
      <alignment horizontal="center" wrapText="1"/>
    </xf>
    <xf numFmtId="0" fontId="2" fillId="0" borderId="25" xfId="0" applyFont="1" applyFill="1" applyBorder="1" applyAlignment="1">
      <alignment horizontal="center" wrapText="1"/>
    </xf>
    <xf numFmtId="0" fontId="4" fillId="0" borderId="18" xfId="0" applyFont="1" applyFill="1" applyBorder="1" applyAlignment="1">
      <alignment horizontal="center" wrapText="1"/>
    </xf>
    <xf numFmtId="6" fontId="4" fillId="0" borderId="18" xfId="0" applyNumberFormat="1" applyFont="1" applyFill="1" applyBorder="1" applyAlignment="1">
      <alignment horizontal="center" wrapText="1"/>
    </xf>
    <xf numFmtId="0" fontId="2" fillId="0" borderId="26" xfId="0" applyFont="1" applyFill="1" applyBorder="1" applyAlignment="1">
      <alignment horizontal="justify" vertical="center" wrapText="1"/>
    </xf>
    <xf numFmtId="0" fontId="4" fillId="0" borderId="26" xfId="0" applyFont="1" applyFill="1" applyBorder="1" applyAlignment="1">
      <alignment horizontal="center" wrapText="1"/>
    </xf>
    <xf numFmtId="6" fontId="4" fillId="0" borderId="26" xfId="0" applyNumberFormat="1" applyFont="1" applyFill="1" applyBorder="1" applyAlignment="1">
      <alignment horizontal="center" wrapText="1"/>
    </xf>
    <xf numFmtId="6" fontId="2" fillId="0" borderId="21" xfId="0" applyNumberFormat="1" applyFont="1" applyFill="1" applyBorder="1" applyAlignment="1">
      <alignment horizontal="center" wrapText="1"/>
    </xf>
    <xf numFmtId="0" fontId="2" fillId="0" borderId="27" xfId="0" applyFont="1" applyFill="1" applyBorder="1" applyAlignment="1">
      <alignment horizontal="center" wrapText="1"/>
    </xf>
    <xf numFmtId="6" fontId="2" fillId="24" borderId="28" xfId="0" applyNumberFormat="1" applyFont="1" applyFill="1" applyBorder="1" applyAlignment="1">
      <alignment horizontal="center" wrapText="1"/>
    </xf>
    <xf numFmtId="0" fontId="2" fillId="16" borderId="12" xfId="0" applyFont="1" applyFill="1" applyBorder="1" applyAlignment="1">
      <alignment horizontal="center" wrapText="1"/>
    </xf>
    <xf numFmtId="0" fontId="2" fillId="16" borderId="13" xfId="0" applyFont="1" applyFill="1" applyBorder="1" applyAlignment="1">
      <alignment horizontal="center" wrapText="1"/>
    </xf>
    <xf numFmtId="0" fontId="2" fillId="0" borderId="18" xfId="0" applyFont="1" applyFill="1" applyBorder="1" applyAlignment="1">
      <alignment horizontal="justify" wrapText="1"/>
    </xf>
    <xf numFmtId="0" fontId="2" fillId="25" borderId="15" xfId="0" applyFont="1" applyFill="1" applyBorder="1" applyAlignment="1" applyProtection="1">
      <alignment horizontal="justify" vertical="center" wrapText="1"/>
      <protection locked="0"/>
    </xf>
    <xf numFmtId="0" fontId="2" fillId="0" borderId="15" xfId="0" applyFont="1" applyFill="1" applyBorder="1" applyAlignment="1">
      <alignment horizontal="center" vertical="center" wrapText="1"/>
    </xf>
    <xf numFmtId="0" fontId="2" fillId="25" borderId="15" xfId="0" applyFont="1" applyFill="1" applyBorder="1" applyAlignment="1" applyProtection="1">
      <alignment horizontal="center" vertical="center" wrapText="1"/>
      <protection locked="0"/>
    </xf>
    <xf numFmtId="172" fontId="2" fillId="25" borderId="15" xfId="0" applyNumberFormat="1" applyFont="1" applyFill="1" applyBorder="1" applyAlignment="1" applyProtection="1">
      <alignment horizontal="center" vertical="center" wrapText="1"/>
      <protection locked="0"/>
    </xf>
    <xf numFmtId="172" fontId="2" fillId="0" borderId="16"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25" borderId="15" xfId="0" applyNumberFormat="1" applyFont="1" applyFill="1" applyBorder="1" applyAlignment="1" applyProtection="1">
      <alignment horizontal="justify" vertical="center" wrapText="1"/>
      <protection locked="0"/>
    </xf>
    <xf numFmtId="0" fontId="5" fillId="25" borderId="15" xfId="0" applyFont="1" applyFill="1" applyBorder="1" applyAlignment="1" applyProtection="1">
      <alignment horizontal="justify" vertical="center" wrapText="1"/>
      <protection locked="0"/>
    </xf>
    <xf numFmtId="0" fontId="2" fillId="0" borderId="15" xfId="0" applyFont="1" applyFill="1" applyBorder="1" applyAlignment="1">
      <alignment horizontal="center" vertical="center"/>
    </xf>
    <xf numFmtId="2" fontId="2" fillId="0" borderId="14" xfId="0" applyNumberFormat="1" applyFont="1" applyFill="1" applyBorder="1" applyAlignment="1">
      <alignment horizontal="center" wrapText="1"/>
    </xf>
    <xf numFmtId="0" fontId="2" fillId="25" borderId="15" xfId="0" applyFont="1" applyFill="1" applyBorder="1" applyAlignment="1" applyProtection="1">
      <alignment horizontal="left" vertical="center" wrapText="1"/>
      <protection locked="0"/>
    </xf>
    <xf numFmtId="6" fontId="2" fillId="16" borderId="13" xfId="0" applyNumberFormat="1" applyFont="1" applyFill="1" applyBorder="1" applyAlignment="1">
      <alignment horizontal="center" wrapText="1"/>
    </xf>
    <xf numFmtId="0" fontId="2" fillId="25" borderId="18" xfId="0" applyFont="1" applyFill="1" applyBorder="1" applyAlignment="1" applyProtection="1">
      <alignment horizontal="center" vertical="center" wrapText="1"/>
      <protection locked="0"/>
    </xf>
    <xf numFmtId="0" fontId="2" fillId="0" borderId="29" xfId="0" applyFont="1" applyFill="1" applyBorder="1" applyAlignment="1">
      <alignment horizontal="center" wrapText="1"/>
    </xf>
    <xf numFmtId="0" fontId="2" fillId="0" borderId="29" xfId="0" applyFont="1" applyFill="1" applyBorder="1" applyAlignment="1">
      <alignment wrapText="1"/>
    </xf>
    <xf numFmtId="6" fontId="2" fillId="0" borderId="29" xfId="0" applyNumberFormat="1" applyFont="1" applyFill="1" applyBorder="1" applyAlignment="1">
      <alignment horizontal="center" wrapText="1"/>
    </xf>
    <xf numFmtId="0" fontId="2" fillId="0" borderId="11" xfId="0" applyFont="1" applyFill="1" applyBorder="1" applyAlignment="1">
      <alignment horizontal="center" wrapText="1"/>
    </xf>
    <xf numFmtId="0" fontId="0" fillId="0" borderId="12" xfId="0" applyBorder="1" applyAlignment="1">
      <alignment horizontal="justify" wrapText="1"/>
    </xf>
    <xf numFmtId="0" fontId="2" fillId="0" borderId="12" xfId="0" applyFont="1" applyFill="1" applyBorder="1" applyAlignment="1">
      <alignment horizontal="center" wrapText="1"/>
    </xf>
    <xf numFmtId="6" fontId="2" fillId="0" borderId="12" xfId="0" applyNumberFormat="1" applyFont="1" applyFill="1" applyBorder="1" applyAlignment="1">
      <alignment horizontal="center" wrapText="1"/>
    </xf>
    <xf numFmtId="6" fontId="2" fillId="0" borderId="13" xfId="0" applyNumberFormat="1" applyFont="1" applyFill="1" applyBorder="1" applyAlignment="1">
      <alignment horizontal="center" wrapText="1"/>
    </xf>
    <xf numFmtId="173" fontId="2" fillId="0" borderId="14" xfId="0" applyNumberFormat="1" applyFont="1" applyFill="1" applyBorder="1" applyAlignment="1">
      <alignment horizontal="center" wrapText="1"/>
    </xf>
    <xf numFmtId="0" fontId="2" fillId="0" borderId="15" xfId="0" applyFont="1" applyFill="1" applyBorder="1" applyAlignment="1">
      <alignment wrapText="1"/>
    </xf>
    <xf numFmtId="0" fontId="0" fillId="0" borderId="15" xfId="0" applyBorder="1" applyAlignment="1">
      <alignment/>
    </xf>
    <xf numFmtId="173" fontId="2" fillId="0" borderId="17" xfId="0" applyNumberFormat="1" applyFont="1" applyFill="1" applyBorder="1" applyAlignment="1">
      <alignment horizontal="center" wrapText="1"/>
    </xf>
    <xf numFmtId="0" fontId="0" fillId="0" borderId="18" xfId="0" applyBorder="1" applyAlignment="1">
      <alignment vertical="center"/>
    </xf>
    <xf numFmtId="0" fontId="0" fillId="0" borderId="15" xfId="0" applyBorder="1" applyAlignment="1">
      <alignment horizontal="justify" wrapText="1"/>
    </xf>
    <xf numFmtId="6" fontId="2" fillId="16" borderId="12" xfId="0" applyNumberFormat="1" applyFont="1" applyFill="1" applyBorder="1" applyAlignment="1">
      <alignment horizontal="center" wrapText="1"/>
    </xf>
    <xf numFmtId="0" fontId="2" fillId="0" borderId="18" xfId="0" applyFont="1" applyFill="1" applyBorder="1" applyAlignment="1">
      <alignment wrapText="1"/>
    </xf>
    <xf numFmtId="0" fontId="2" fillId="0" borderId="0" xfId="0" applyFont="1" applyFill="1" applyBorder="1" applyAlignment="1">
      <alignment horizontal="center" wrapText="1"/>
    </xf>
    <xf numFmtId="6" fontId="1" fillId="0" borderId="13" xfId="0" applyNumberFormat="1" applyFont="1" applyFill="1" applyBorder="1" applyAlignment="1">
      <alignment horizontal="center" wrapText="1"/>
    </xf>
    <xf numFmtId="9" fontId="2" fillId="0" borderId="15" xfId="0" applyNumberFormat="1" applyFont="1" applyFill="1" applyBorder="1" applyAlignment="1">
      <alignment horizontal="center" wrapText="1"/>
    </xf>
    <xf numFmtId="6" fontId="1" fillId="0" borderId="10" xfId="0" applyNumberFormat="1" applyFont="1" applyFill="1" applyBorder="1" applyAlignment="1">
      <alignment horizontal="center" wrapText="1"/>
    </xf>
    <xf numFmtId="0" fontId="2" fillId="0" borderId="30" xfId="0" applyFont="1" applyFill="1" applyBorder="1" applyAlignment="1">
      <alignment horizontal="center" wrapText="1"/>
    </xf>
    <xf numFmtId="6" fontId="2" fillId="0" borderId="30" xfId="0" applyNumberFormat="1" applyFont="1" applyFill="1" applyBorder="1" applyAlignment="1">
      <alignment horizontal="center" wrapText="1"/>
    </xf>
    <xf numFmtId="0" fontId="2" fillId="0" borderId="15" xfId="0" applyFont="1" applyFill="1" applyBorder="1" applyAlignment="1">
      <alignment horizontal="left" vertical="center" wrapText="1"/>
    </xf>
    <xf numFmtId="0" fontId="2" fillId="0" borderId="31" xfId="0" applyFont="1" applyFill="1" applyBorder="1" applyAlignment="1">
      <alignment horizont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center" wrapText="1"/>
    </xf>
    <xf numFmtId="0" fontId="3" fillId="0" borderId="26" xfId="0" applyFont="1" applyFill="1" applyBorder="1" applyAlignment="1">
      <alignment horizontal="right" wrapText="1"/>
    </xf>
    <xf numFmtId="0" fontId="3" fillId="0" borderId="12" xfId="0" applyFont="1" applyFill="1" applyBorder="1" applyAlignment="1">
      <alignment horizontal="right" wrapText="1"/>
    </xf>
    <xf numFmtId="0" fontId="3" fillId="0" borderId="18" xfId="0" applyFont="1" applyFill="1" applyBorder="1" applyAlignment="1">
      <alignment horizontal="right" wrapText="1"/>
    </xf>
    <xf numFmtId="0" fontId="3" fillId="0" borderId="33" xfId="0" applyFont="1" applyFill="1" applyBorder="1" applyAlignment="1">
      <alignment horizontal="right" wrapText="1"/>
    </xf>
    <xf numFmtId="0" fontId="3" fillId="0" borderId="34" xfId="0" applyFont="1" applyFill="1" applyBorder="1" applyAlignment="1">
      <alignment horizontal="right" wrapText="1"/>
    </xf>
    <xf numFmtId="0" fontId="3" fillId="0" borderId="32" xfId="0" applyFont="1" applyFill="1" applyBorder="1" applyAlignment="1">
      <alignment horizontal="right" wrapText="1"/>
    </xf>
    <xf numFmtId="0" fontId="3" fillId="0" borderId="35" xfId="0" applyFont="1" applyFill="1" applyBorder="1" applyAlignment="1">
      <alignment horizontal="right" wrapText="1"/>
    </xf>
    <xf numFmtId="0" fontId="2" fillId="0" borderId="36" xfId="0" applyFont="1" applyFill="1" applyBorder="1" applyAlignment="1">
      <alignment horizontal="center" wrapText="1"/>
    </xf>
    <xf numFmtId="0" fontId="2" fillId="0" borderId="27" xfId="0" applyFont="1" applyFill="1" applyBorder="1" applyAlignment="1">
      <alignment horizontal="center" wrapText="1"/>
    </xf>
    <xf numFmtId="0" fontId="3" fillId="0" borderId="37" xfId="0" applyFont="1" applyFill="1" applyBorder="1" applyAlignment="1">
      <alignment horizontal="righ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3"/>
  <sheetViews>
    <sheetView zoomScalePageLayoutView="0" workbookViewId="0" topLeftCell="A1">
      <selection activeCell="A1" sqref="A1:F103"/>
    </sheetView>
  </sheetViews>
  <sheetFormatPr defaultColWidth="11.421875" defaultRowHeight="15"/>
  <cols>
    <col min="1" max="1" width="5.421875" style="0" bestFit="1" customWidth="1"/>
    <col min="2" max="2" width="48.140625" style="0" customWidth="1"/>
    <col min="3" max="3" width="6.28125" style="0" customWidth="1"/>
    <col min="4" max="4" width="6.421875" style="0" customWidth="1"/>
    <col min="5" max="5" width="13.00390625" style="0" customWidth="1"/>
    <col min="6" max="6" width="19.00390625" style="0" customWidth="1"/>
  </cols>
  <sheetData>
    <row r="1" spans="1:6" ht="15.75" thickBot="1">
      <c r="A1" s="1" t="s">
        <v>0</v>
      </c>
      <c r="B1" s="1" t="s">
        <v>1</v>
      </c>
      <c r="C1" s="1" t="s">
        <v>2</v>
      </c>
      <c r="D1" s="1" t="s">
        <v>3</v>
      </c>
      <c r="E1" s="1" t="s">
        <v>4</v>
      </c>
      <c r="F1" s="1" t="s">
        <v>5</v>
      </c>
    </row>
    <row r="2" spans="1:6" ht="15.75" thickBot="1">
      <c r="A2" s="74"/>
      <c r="B2" s="74"/>
      <c r="C2" s="74"/>
      <c r="D2" s="74"/>
      <c r="E2" s="74"/>
      <c r="F2" s="74"/>
    </row>
    <row r="3" spans="1:6" ht="15">
      <c r="A3" s="2">
        <v>1</v>
      </c>
      <c r="B3" s="3" t="s">
        <v>6</v>
      </c>
      <c r="C3" s="4"/>
      <c r="D3" s="4"/>
      <c r="E3" s="4"/>
      <c r="F3" s="5"/>
    </row>
    <row r="4" spans="1:6" ht="15">
      <c r="A4" s="6">
        <v>1.1</v>
      </c>
      <c r="B4" s="7" t="s">
        <v>62</v>
      </c>
      <c r="C4" s="8" t="s">
        <v>10</v>
      </c>
      <c r="D4" s="8">
        <v>900</v>
      </c>
      <c r="E4" s="9">
        <v>1200</v>
      </c>
      <c r="F4" s="10">
        <f>+D4*E4</f>
        <v>1080000</v>
      </c>
    </row>
    <row r="5" spans="1:6" ht="15.75" thickBot="1">
      <c r="A5" s="11">
        <v>1.2</v>
      </c>
      <c r="B5" s="12" t="s">
        <v>63</v>
      </c>
      <c r="C5" s="13" t="s">
        <v>8</v>
      </c>
      <c r="D5" s="14">
        <v>1</v>
      </c>
      <c r="E5" s="15">
        <v>1200000</v>
      </c>
      <c r="F5" s="16">
        <f>+D5*E5</f>
        <v>1200000</v>
      </c>
    </row>
    <row r="6" spans="1:6" ht="15.75" thickBot="1">
      <c r="A6" s="74"/>
      <c r="B6" s="74"/>
      <c r="C6" s="74"/>
      <c r="D6" s="74"/>
      <c r="E6" s="74"/>
      <c r="F6" s="74"/>
    </row>
    <row r="7" spans="1:6" ht="15.75" thickBot="1">
      <c r="A7" s="17"/>
      <c r="B7" s="75" t="s">
        <v>9</v>
      </c>
      <c r="C7" s="75"/>
      <c r="D7" s="75"/>
      <c r="E7" s="75"/>
      <c r="F7" s="18">
        <f>SUM(F4:F5)</f>
        <v>2280000</v>
      </c>
    </row>
    <row r="8" spans="1:6" ht="15.75" thickBot="1">
      <c r="A8" s="19"/>
      <c r="B8" s="20"/>
      <c r="C8" s="20"/>
      <c r="D8" s="20"/>
      <c r="E8" s="20"/>
      <c r="F8" s="21"/>
    </row>
    <row r="9" spans="1:6" ht="15.75" thickBot="1">
      <c r="A9" s="2">
        <v>2</v>
      </c>
      <c r="B9" s="4" t="s">
        <v>64</v>
      </c>
      <c r="C9" s="22"/>
      <c r="D9" s="22"/>
      <c r="E9" s="22"/>
      <c r="F9" s="23"/>
    </row>
    <row r="10" spans="1:6" ht="26.25" thickBot="1">
      <c r="A10" s="24">
        <v>2.1</v>
      </c>
      <c r="B10" s="12" t="s">
        <v>65</v>
      </c>
      <c r="C10" s="25" t="s">
        <v>8</v>
      </c>
      <c r="D10" s="25">
        <v>8</v>
      </c>
      <c r="E10" s="26">
        <v>26542000</v>
      </c>
      <c r="F10" s="16">
        <f>+D10*E10</f>
        <v>212336000</v>
      </c>
    </row>
    <row r="11" spans="1:6" ht="15.75" thickBot="1">
      <c r="A11" s="24"/>
      <c r="B11" s="27"/>
      <c r="C11" s="28"/>
      <c r="D11" s="28"/>
      <c r="E11" s="29"/>
      <c r="F11" s="30"/>
    </row>
    <row r="12" spans="1:6" ht="15.75" thickBot="1">
      <c r="A12" s="31"/>
      <c r="B12" s="84" t="s">
        <v>9</v>
      </c>
      <c r="C12" s="84"/>
      <c r="D12" s="84"/>
      <c r="E12" s="84"/>
      <c r="F12" s="32">
        <f>+F10</f>
        <v>212336000</v>
      </c>
    </row>
    <row r="13" spans="1:6" ht="15.75" thickBot="1">
      <c r="A13" s="74"/>
      <c r="B13" s="74"/>
      <c r="C13" s="74"/>
      <c r="D13" s="74"/>
      <c r="E13" s="74"/>
      <c r="F13" s="74"/>
    </row>
    <row r="14" spans="1:6" ht="15">
      <c r="A14" s="2">
        <v>3</v>
      </c>
      <c r="B14" s="4" t="s">
        <v>66</v>
      </c>
      <c r="C14" s="33"/>
      <c r="D14" s="33"/>
      <c r="E14" s="33"/>
      <c r="F14" s="34"/>
    </row>
    <row r="15" spans="1:6" ht="51.75" customHeight="1" thickBot="1">
      <c r="A15" s="6">
        <v>3.1</v>
      </c>
      <c r="B15" s="7" t="s">
        <v>67</v>
      </c>
      <c r="C15" s="8" t="s">
        <v>7</v>
      </c>
      <c r="D15" s="8">
        <v>7</v>
      </c>
      <c r="E15" s="9">
        <v>77154000</v>
      </c>
      <c r="F15" s="10">
        <f>+D15*E15</f>
        <v>540078000</v>
      </c>
    </row>
    <row r="16" spans="1:6" ht="15.75" thickBot="1">
      <c r="A16" s="74"/>
      <c r="B16" s="74"/>
      <c r="C16" s="74"/>
      <c r="D16" s="74"/>
      <c r="E16" s="74"/>
      <c r="F16" s="74"/>
    </row>
    <row r="17" spans="1:6" ht="15.75" thickBot="1">
      <c r="A17" s="17"/>
      <c r="B17" s="75" t="s">
        <v>9</v>
      </c>
      <c r="C17" s="75"/>
      <c r="D17" s="75"/>
      <c r="E17" s="75"/>
      <c r="F17" s="18" t="e">
        <f>F15+#REF!+#REF!+#REF!</f>
        <v>#REF!</v>
      </c>
    </row>
    <row r="18" spans="1:6" ht="15.75" thickBot="1">
      <c r="A18" s="74"/>
      <c r="B18" s="74"/>
      <c r="C18" s="74"/>
      <c r="D18" s="74"/>
      <c r="E18" s="74"/>
      <c r="F18" s="74"/>
    </row>
    <row r="19" spans="1:6" ht="15.75" thickBot="1">
      <c r="A19" s="74"/>
      <c r="B19" s="74"/>
      <c r="C19" s="74"/>
      <c r="D19" s="74"/>
      <c r="E19" s="74"/>
      <c r="F19" s="74"/>
    </row>
    <row r="20" spans="1:6" ht="15">
      <c r="A20" s="2">
        <v>4</v>
      </c>
      <c r="B20" s="4" t="s">
        <v>68</v>
      </c>
      <c r="C20" s="33"/>
      <c r="D20" s="33"/>
      <c r="E20" s="33"/>
      <c r="F20" s="34"/>
    </row>
    <row r="21" spans="1:6" ht="15">
      <c r="A21" s="6">
        <v>4.1</v>
      </c>
      <c r="B21" s="7" t="s">
        <v>69</v>
      </c>
      <c r="C21" s="8" t="s">
        <v>76</v>
      </c>
      <c r="D21" s="8">
        <v>2</v>
      </c>
      <c r="E21" s="9">
        <v>4500000</v>
      </c>
      <c r="F21" s="10">
        <f aca="true" t="shared" si="0" ref="F21:F27">+D21*E21</f>
        <v>9000000</v>
      </c>
    </row>
    <row r="22" spans="1:6" ht="15">
      <c r="A22" s="6">
        <v>4.2</v>
      </c>
      <c r="B22" s="7" t="s">
        <v>70</v>
      </c>
      <c r="C22" s="8" t="s">
        <v>76</v>
      </c>
      <c r="D22" s="8">
        <v>3</v>
      </c>
      <c r="E22" s="9">
        <v>700000</v>
      </c>
      <c r="F22" s="10">
        <f t="shared" si="0"/>
        <v>2100000</v>
      </c>
    </row>
    <row r="23" spans="1:6" ht="15.75" thickBot="1">
      <c r="A23" s="6">
        <v>4.3</v>
      </c>
      <c r="B23" s="35" t="s">
        <v>71</v>
      </c>
      <c r="C23" s="14" t="s">
        <v>35</v>
      </c>
      <c r="D23" s="14">
        <v>1</v>
      </c>
      <c r="E23" s="15">
        <v>650000</v>
      </c>
      <c r="F23" s="16">
        <f t="shared" si="0"/>
        <v>650000</v>
      </c>
    </row>
    <row r="24" spans="1:6" ht="15.75" thickBot="1">
      <c r="A24" s="6">
        <v>4.4</v>
      </c>
      <c r="B24" s="35" t="s">
        <v>72</v>
      </c>
      <c r="C24" s="14" t="s">
        <v>35</v>
      </c>
      <c r="D24" s="14">
        <v>1</v>
      </c>
      <c r="E24" s="15">
        <v>650000</v>
      </c>
      <c r="F24" s="16">
        <f t="shared" si="0"/>
        <v>650000</v>
      </c>
    </row>
    <row r="25" spans="1:6" ht="15.75" thickBot="1">
      <c r="A25" s="6">
        <v>4.5</v>
      </c>
      <c r="B25" s="35" t="s">
        <v>73</v>
      </c>
      <c r="C25" s="14" t="s">
        <v>76</v>
      </c>
      <c r="D25" s="14">
        <v>1</v>
      </c>
      <c r="E25" s="15">
        <v>650000</v>
      </c>
      <c r="F25" s="16">
        <f t="shared" si="0"/>
        <v>650000</v>
      </c>
    </row>
    <row r="26" spans="1:6" ht="15.75" thickBot="1">
      <c r="A26" s="6">
        <v>4.6</v>
      </c>
      <c r="B26" s="35" t="s">
        <v>74</v>
      </c>
      <c r="C26" s="14" t="s">
        <v>35</v>
      </c>
      <c r="D26" s="14">
        <v>1</v>
      </c>
      <c r="E26" s="15">
        <v>650000</v>
      </c>
      <c r="F26" s="16">
        <f t="shared" si="0"/>
        <v>650000</v>
      </c>
    </row>
    <row r="27" spans="1:6" ht="15.75" thickBot="1">
      <c r="A27" s="6">
        <v>4.7</v>
      </c>
      <c r="B27" s="35" t="s">
        <v>75</v>
      </c>
      <c r="C27" s="14" t="s">
        <v>35</v>
      </c>
      <c r="D27" s="14">
        <v>1</v>
      </c>
      <c r="E27" s="15">
        <v>650000</v>
      </c>
      <c r="F27" s="16">
        <f t="shared" si="0"/>
        <v>650000</v>
      </c>
    </row>
    <row r="28" spans="1:6" ht="15.75" thickBot="1">
      <c r="A28" s="74"/>
      <c r="B28" s="74"/>
      <c r="C28" s="74"/>
      <c r="D28" s="74"/>
      <c r="E28" s="74"/>
      <c r="F28" s="74"/>
    </row>
    <row r="29" spans="1:6" ht="15.75" thickBot="1">
      <c r="A29" s="17"/>
      <c r="B29" s="75"/>
      <c r="C29" s="75"/>
      <c r="D29" s="75"/>
      <c r="E29" s="75"/>
      <c r="F29" s="18">
        <f>+F21+F22+F27</f>
        <v>11750000</v>
      </c>
    </row>
    <row r="30" spans="1:6" ht="15.75" thickBot="1">
      <c r="A30" s="74"/>
      <c r="B30" s="74"/>
      <c r="C30" s="74"/>
      <c r="D30" s="74"/>
      <c r="E30" s="74"/>
      <c r="F30" s="74"/>
    </row>
    <row r="31" spans="1:6" ht="15">
      <c r="A31" s="2">
        <v>5</v>
      </c>
      <c r="B31" s="4" t="s">
        <v>12</v>
      </c>
      <c r="C31" s="33"/>
      <c r="D31" s="33"/>
      <c r="E31" s="33"/>
      <c r="F31" s="34"/>
    </row>
    <row r="32" spans="1:6" ht="114.75">
      <c r="A32" s="6">
        <v>5.1</v>
      </c>
      <c r="B32" s="36" t="s">
        <v>13</v>
      </c>
      <c r="C32" s="37" t="s">
        <v>11</v>
      </c>
      <c r="D32" s="38">
        <v>24</v>
      </c>
      <c r="E32" s="39">
        <v>620000</v>
      </c>
      <c r="F32" s="40">
        <f aca="true" t="shared" si="1" ref="F32:F43">+D32*E32</f>
        <v>14880000</v>
      </c>
    </row>
    <row r="33" spans="1:6" ht="127.5">
      <c r="A33" s="6">
        <v>5.2</v>
      </c>
      <c r="B33" s="36" t="s">
        <v>14</v>
      </c>
      <c r="C33" s="37" t="s">
        <v>11</v>
      </c>
      <c r="D33" s="38">
        <v>5</v>
      </c>
      <c r="E33" s="39">
        <v>1800000</v>
      </c>
      <c r="F33" s="40">
        <f t="shared" si="1"/>
        <v>9000000</v>
      </c>
    </row>
    <row r="34" spans="1:6" ht="127.5">
      <c r="A34" s="6">
        <v>5.3</v>
      </c>
      <c r="B34" s="36" t="s">
        <v>15</v>
      </c>
      <c r="C34" s="37" t="s">
        <v>11</v>
      </c>
      <c r="D34" s="38">
        <v>1</v>
      </c>
      <c r="E34" s="39">
        <v>2000000</v>
      </c>
      <c r="F34" s="40">
        <f t="shared" si="1"/>
        <v>2000000</v>
      </c>
    </row>
    <row r="35" spans="1:6" ht="102">
      <c r="A35" s="6">
        <v>5.4</v>
      </c>
      <c r="B35" s="36" t="s">
        <v>16</v>
      </c>
      <c r="C35" s="41" t="s">
        <v>11</v>
      </c>
      <c r="D35" s="38">
        <v>93</v>
      </c>
      <c r="E35" s="39">
        <v>265000</v>
      </c>
      <c r="F35" s="40">
        <f t="shared" si="1"/>
        <v>24645000</v>
      </c>
    </row>
    <row r="36" spans="1:6" ht="102">
      <c r="A36" s="6">
        <v>5.5</v>
      </c>
      <c r="B36" s="42" t="s">
        <v>17</v>
      </c>
      <c r="C36" s="41" t="s">
        <v>11</v>
      </c>
      <c r="D36" s="38">
        <v>1</v>
      </c>
      <c r="E36" s="39">
        <v>1500000</v>
      </c>
      <c r="F36" s="40">
        <f t="shared" si="1"/>
        <v>1500000</v>
      </c>
    </row>
    <row r="37" spans="1:6" ht="76.5">
      <c r="A37" s="6">
        <v>5.6</v>
      </c>
      <c r="B37" s="42" t="s">
        <v>18</v>
      </c>
      <c r="C37" s="41" t="s">
        <v>11</v>
      </c>
      <c r="D37" s="38">
        <v>1</v>
      </c>
      <c r="E37" s="39">
        <v>2370000</v>
      </c>
      <c r="F37" s="40">
        <f t="shared" si="1"/>
        <v>2370000</v>
      </c>
    </row>
    <row r="38" spans="1:6" ht="51">
      <c r="A38" s="6">
        <v>5.7</v>
      </c>
      <c r="B38" s="43" t="s">
        <v>19</v>
      </c>
      <c r="C38" s="41" t="s">
        <v>11</v>
      </c>
      <c r="D38" s="38">
        <v>9</v>
      </c>
      <c r="E38" s="39">
        <v>570000</v>
      </c>
      <c r="F38" s="40">
        <f t="shared" si="1"/>
        <v>5130000</v>
      </c>
    </row>
    <row r="39" spans="1:6" ht="165.75">
      <c r="A39" s="6">
        <v>5.8</v>
      </c>
      <c r="B39" s="36" t="s">
        <v>20</v>
      </c>
      <c r="C39" s="44" t="s">
        <v>11</v>
      </c>
      <c r="D39" s="38">
        <v>4</v>
      </c>
      <c r="E39" s="39">
        <v>400000</v>
      </c>
      <c r="F39" s="40">
        <f t="shared" si="1"/>
        <v>1600000</v>
      </c>
    </row>
    <row r="40" spans="1:6" ht="76.5">
      <c r="A40" s="6">
        <v>5.9</v>
      </c>
      <c r="B40" s="36" t="s">
        <v>21</v>
      </c>
      <c r="C40" s="44" t="s">
        <v>11</v>
      </c>
      <c r="D40" s="38">
        <v>2</v>
      </c>
      <c r="E40" s="39">
        <v>1050000</v>
      </c>
      <c r="F40" s="40">
        <f t="shared" si="1"/>
        <v>2100000</v>
      </c>
    </row>
    <row r="41" spans="1:6" ht="63.75">
      <c r="A41" s="45">
        <v>5.1</v>
      </c>
      <c r="B41" s="36" t="s">
        <v>22</v>
      </c>
      <c r="C41" s="44" t="s">
        <v>11</v>
      </c>
      <c r="D41" s="38">
        <v>1</v>
      </c>
      <c r="E41" s="39">
        <v>650000</v>
      </c>
      <c r="F41" s="40">
        <f t="shared" si="1"/>
        <v>650000</v>
      </c>
    </row>
    <row r="42" spans="1:6" ht="15">
      <c r="A42" s="6">
        <v>5.11</v>
      </c>
      <c r="B42" s="46" t="s">
        <v>23</v>
      </c>
      <c r="C42" s="44" t="s">
        <v>11</v>
      </c>
      <c r="D42" s="38">
        <v>1</v>
      </c>
      <c r="E42" s="39">
        <v>700000</v>
      </c>
      <c r="F42" s="40">
        <f t="shared" si="1"/>
        <v>700000</v>
      </c>
    </row>
    <row r="43" spans="1:6" ht="15.75" thickBot="1">
      <c r="A43" s="6">
        <v>5.12</v>
      </c>
      <c r="B43" s="46" t="s">
        <v>24</v>
      </c>
      <c r="C43" s="44" t="s">
        <v>11</v>
      </c>
      <c r="D43" s="38">
        <v>1</v>
      </c>
      <c r="E43" s="39">
        <v>750000</v>
      </c>
      <c r="F43" s="40">
        <f t="shared" si="1"/>
        <v>750000</v>
      </c>
    </row>
    <row r="44" spans="1:6" ht="15.75" thickBot="1">
      <c r="A44" s="74"/>
      <c r="B44" s="74"/>
      <c r="C44" s="74"/>
      <c r="D44" s="74"/>
      <c r="E44" s="74"/>
      <c r="F44" s="74"/>
    </row>
    <row r="45" spans="1:6" ht="15.75" thickBot="1">
      <c r="A45" s="17"/>
      <c r="B45" s="75" t="s">
        <v>9</v>
      </c>
      <c r="C45" s="75"/>
      <c r="D45" s="75"/>
      <c r="E45" s="75"/>
      <c r="F45" s="18">
        <f>SUM(F32:F43)</f>
        <v>65325000</v>
      </c>
    </row>
    <row r="46" spans="1:6" ht="15.75" thickBot="1">
      <c r="A46" s="74"/>
      <c r="B46" s="74"/>
      <c r="C46" s="74"/>
      <c r="D46" s="74"/>
      <c r="E46" s="74"/>
      <c r="F46" s="74"/>
    </row>
    <row r="47" spans="1:6" ht="15">
      <c r="A47" s="2">
        <v>6</v>
      </c>
      <c r="B47" s="3" t="s">
        <v>25</v>
      </c>
      <c r="C47" s="33"/>
      <c r="D47" s="33"/>
      <c r="E47" s="33"/>
      <c r="F47" s="47"/>
    </row>
    <row r="48" spans="1:6" ht="39">
      <c r="A48" s="6">
        <v>6.1</v>
      </c>
      <c r="B48" s="7" t="s">
        <v>26</v>
      </c>
      <c r="C48" s="37" t="s">
        <v>10</v>
      </c>
      <c r="D48" s="38">
        <v>17.5</v>
      </c>
      <c r="E48" s="9">
        <v>400000</v>
      </c>
      <c r="F48" s="10">
        <f aca="true" t="shared" si="2" ref="F48:F54">+D48*E48</f>
        <v>7000000</v>
      </c>
    </row>
    <row r="49" spans="1:6" ht="26.25">
      <c r="A49" s="6">
        <v>6.2</v>
      </c>
      <c r="B49" s="7" t="s">
        <v>27</v>
      </c>
      <c r="C49" s="37" t="s">
        <v>10</v>
      </c>
      <c r="D49" s="38">
        <v>4</v>
      </c>
      <c r="E49" s="9">
        <v>400000</v>
      </c>
      <c r="F49" s="10">
        <f t="shared" si="2"/>
        <v>1600000</v>
      </c>
    </row>
    <row r="50" spans="1:6" ht="39">
      <c r="A50" s="6">
        <v>6.3</v>
      </c>
      <c r="B50" s="7" t="s">
        <v>28</v>
      </c>
      <c r="C50" s="37" t="s">
        <v>10</v>
      </c>
      <c r="D50" s="38">
        <v>9.6</v>
      </c>
      <c r="E50" s="9">
        <v>400000</v>
      </c>
      <c r="F50" s="10">
        <f t="shared" si="2"/>
        <v>3840000</v>
      </c>
    </row>
    <row r="51" spans="1:6" ht="26.25">
      <c r="A51" s="6">
        <v>6.4</v>
      </c>
      <c r="B51" s="7" t="s">
        <v>29</v>
      </c>
      <c r="C51" s="37" t="s">
        <v>11</v>
      </c>
      <c r="D51" s="38">
        <v>3</v>
      </c>
      <c r="E51" s="9">
        <v>700000</v>
      </c>
      <c r="F51" s="10">
        <f t="shared" si="2"/>
        <v>2100000</v>
      </c>
    </row>
    <row r="52" spans="1:6" ht="26.25">
      <c r="A52" s="6">
        <v>6.5</v>
      </c>
      <c r="B52" s="7" t="s">
        <v>30</v>
      </c>
      <c r="C52" s="37" t="s">
        <v>10</v>
      </c>
      <c r="D52" s="38">
        <v>5.5</v>
      </c>
      <c r="E52" s="9">
        <v>400000</v>
      </c>
      <c r="F52" s="10">
        <f t="shared" si="2"/>
        <v>2200000</v>
      </c>
    </row>
    <row r="53" spans="1:6" ht="51.75">
      <c r="A53" s="6">
        <v>6.6</v>
      </c>
      <c r="B53" s="7" t="s">
        <v>31</v>
      </c>
      <c r="C53" s="37" t="s">
        <v>11</v>
      </c>
      <c r="D53" s="38">
        <v>1</v>
      </c>
      <c r="E53" s="9">
        <v>2200000</v>
      </c>
      <c r="F53" s="10">
        <f t="shared" si="2"/>
        <v>2200000</v>
      </c>
    </row>
    <row r="54" spans="1:6" ht="65.25" thickBot="1">
      <c r="A54" s="6">
        <v>6.7</v>
      </c>
      <c r="B54" s="35" t="s">
        <v>32</v>
      </c>
      <c r="C54" s="37" t="s">
        <v>11</v>
      </c>
      <c r="D54" s="48">
        <v>1</v>
      </c>
      <c r="E54" s="15">
        <v>2600000</v>
      </c>
      <c r="F54" s="16">
        <f t="shared" si="2"/>
        <v>2600000</v>
      </c>
    </row>
    <row r="55" spans="1:6" ht="15.75" thickBot="1">
      <c r="A55" s="74"/>
      <c r="B55" s="74"/>
      <c r="C55" s="74"/>
      <c r="D55" s="74"/>
      <c r="E55" s="74"/>
      <c r="F55" s="74"/>
    </row>
    <row r="56" spans="1:6" ht="15.75" thickBot="1">
      <c r="A56" s="17"/>
      <c r="B56" s="75" t="s">
        <v>9</v>
      </c>
      <c r="C56" s="75"/>
      <c r="D56" s="75"/>
      <c r="E56" s="75"/>
      <c r="F56" s="18">
        <f>SUM(F48:F54)</f>
        <v>21540000</v>
      </c>
    </row>
    <row r="57" spans="1:6" ht="15.75" thickBot="1">
      <c r="A57" s="74"/>
      <c r="B57" s="74"/>
      <c r="C57" s="74"/>
      <c r="D57" s="74"/>
      <c r="E57" s="74"/>
      <c r="F57" s="74"/>
    </row>
    <row r="58" spans="1:6" ht="15">
      <c r="A58" s="2">
        <v>7</v>
      </c>
      <c r="B58" s="4" t="s">
        <v>33</v>
      </c>
      <c r="C58" s="4"/>
      <c r="D58" s="4"/>
      <c r="E58" s="4"/>
      <c r="F58" s="47"/>
    </row>
    <row r="59" spans="1:6" ht="26.25">
      <c r="A59" s="6">
        <v>7.1</v>
      </c>
      <c r="B59" s="7" t="s">
        <v>34</v>
      </c>
      <c r="C59" s="8" t="s">
        <v>10</v>
      </c>
      <c r="D59" s="8">
        <v>45</v>
      </c>
      <c r="E59" s="9">
        <v>50000</v>
      </c>
      <c r="F59" s="10">
        <f>+D59*E59</f>
        <v>2250000</v>
      </c>
    </row>
    <row r="60" spans="1:6" ht="27" thickBot="1">
      <c r="A60" s="11">
        <v>7.2</v>
      </c>
      <c r="B60" s="35" t="s">
        <v>34</v>
      </c>
      <c r="C60" s="14" t="s">
        <v>35</v>
      </c>
      <c r="D60" s="14">
        <v>51</v>
      </c>
      <c r="E60" s="15">
        <v>45000</v>
      </c>
      <c r="F60" s="16">
        <f>+D60*E60</f>
        <v>2295000</v>
      </c>
    </row>
    <row r="61" spans="1:6" ht="15.75" thickBot="1">
      <c r="A61" s="49"/>
      <c r="B61" s="50"/>
      <c r="C61" s="49"/>
      <c r="D61" s="49"/>
      <c r="E61" s="51"/>
      <c r="F61" s="51"/>
    </row>
    <row r="62" spans="1:6" ht="15.75" thickBot="1">
      <c r="A62" s="17"/>
      <c r="B62" s="75" t="s">
        <v>9</v>
      </c>
      <c r="C62" s="75"/>
      <c r="D62" s="75"/>
      <c r="E62" s="75"/>
      <c r="F62" s="18">
        <f>SUM(F59:F60)</f>
        <v>4545000</v>
      </c>
    </row>
    <row r="63" spans="1:6" ht="15.75" thickBot="1">
      <c r="A63" s="49"/>
      <c r="B63" s="50"/>
      <c r="C63" s="49"/>
      <c r="D63" s="49"/>
      <c r="E63" s="51"/>
      <c r="F63" s="51"/>
    </row>
    <row r="64" spans="1:6" ht="15.75" thickBot="1">
      <c r="A64" s="2">
        <v>8</v>
      </c>
      <c r="B64" s="3" t="s">
        <v>36</v>
      </c>
      <c r="C64" s="33"/>
      <c r="D64" s="33"/>
      <c r="E64" s="33"/>
      <c r="F64" s="47"/>
    </row>
    <row r="65" spans="1:6" ht="30">
      <c r="A65" s="52">
        <v>8.1</v>
      </c>
      <c r="B65" s="53" t="s">
        <v>37</v>
      </c>
      <c r="C65" s="54" t="s">
        <v>11</v>
      </c>
      <c r="D65" s="54">
        <v>60</v>
      </c>
      <c r="E65" s="55">
        <v>250000</v>
      </c>
      <c r="F65" s="56">
        <f>+E65*D65</f>
        <v>15000000</v>
      </c>
    </row>
    <row r="66" spans="1:6" ht="15">
      <c r="A66" s="57">
        <v>8.2</v>
      </c>
      <c r="B66" s="58" t="s">
        <v>38</v>
      </c>
      <c r="C66" s="8" t="s">
        <v>11</v>
      </c>
      <c r="D66" s="8">
        <v>12</v>
      </c>
      <c r="E66" s="9">
        <v>180000</v>
      </c>
      <c r="F66" s="10">
        <f>+D66*E66</f>
        <v>2160000</v>
      </c>
    </row>
    <row r="67" spans="1:6" ht="15">
      <c r="A67" s="57">
        <v>8.3</v>
      </c>
      <c r="B67" s="59" t="s">
        <v>39</v>
      </c>
      <c r="C67" s="8" t="s">
        <v>11</v>
      </c>
      <c r="D67" s="8">
        <v>21</v>
      </c>
      <c r="E67" s="9">
        <v>165000</v>
      </c>
      <c r="F67" s="10">
        <f>+D67*E67</f>
        <v>3465000</v>
      </c>
    </row>
    <row r="68" spans="1:6" ht="15">
      <c r="A68" s="57">
        <v>8.4</v>
      </c>
      <c r="B68" s="59" t="s">
        <v>40</v>
      </c>
      <c r="C68" s="8" t="s">
        <v>11</v>
      </c>
      <c r="D68" s="8">
        <v>19</v>
      </c>
      <c r="E68" s="9">
        <v>150000</v>
      </c>
      <c r="F68" s="10">
        <f>+D68*E68</f>
        <v>2850000</v>
      </c>
    </row>
    <row r="69" spans="1:6" ht="15.75" thickBot="1">
      <c r="A69" s="60">
        <v>8.5</v>
      </c>
      <c r="B69" s="61" t="s">
        <v>41</v>
      </c>
      <c r="C69" s="13" t="s">
        <v>11</v>
      </c>
      <c r="D69" s="13">
        <v>1</v>
      </c>
      <c r="E69" s="15">
        <v>20000000</v>
      </c>
      <c r="F69" s="16">
        <f>+D69*E69</f>
        <v>20000000</v>
      </c>
    </row>
    <row r="70" spans="1:6" ht="15.75" thickBot="1">
      <c r="A70" s="74"/>
      <c r="B70" s="74"/>
      <c r="C70" s="74"/>
      <c r="D70" s="74"/>
      <c r="E70" s="74"/>
      <c r="F70" s="74"/>
    </row>
    <row r="71" spans="1:6" ht="15.75" thickBot="1">
      <c r="A71" s="17"/>
      <c r="B71" s="79" t="s">
        <v>9</v>
      </c>
      <c r="C71" s="80"/>
      <c r="D71" s="80"/>
      <c r="E71" s="81"/>
      <c r="F71" s="18">
        <f>SUM(F65:F69)</f>
        <v>43475000</v>
      </c>
    </row>
    <row r="72" spans="1:6" ht="15.75" thickBot="1">
      <c r="A72" s="82"/>
      <c r="B72" s="82"/>
      <c r="C72" s="82"/>
      <c r="D72" s="82"/>
      <c r="E72" s="82"/>
      <c r="F72" s="82"/>
    </row>
    <row r="73" spans="1:6" ht="15">
      <c r="A73" s="2">
        <v>9</v>
      </c>
      <c r="B73" s="3" t="s">
        <v>42</v>
      </c>
      <c r="C73" s="33"/>
      <c r="D73" s="33"/>
      <c r="E73" s="33"/>
      <c r="F73" s="47"/>
    </row>
    <row r="74" spans="1:6" ht="30">
      <c r="A74" s="6">
        <v>9.1</v>
      </c>
      <c r="B74" s="62" t="s">
        <v>43</v>
      </c>
      <c r="C74" s="8" t="s">
        <v>11</v>
      </c>
      <c r="D74" s="8">
        <v>1</v>
      </c>
      <c r="E74" s="9">
        <v>8500000</v>
      </c>
      <c r="F74" s="10">
        <f>+E74*D74</f>
        <v>8500000</v>
      </c>
    </row>
    <row r="75" spans="1:6" ht="45">
      <c r="A75" s="6">
        <v>9.2</v>
      </c>
      <c r="B75" s="62" t="s">
        <v>44</v>
      </c>
      <c r="C75" s="8" t="s">
        <v>11</v>
      </c>
      <c r="D75" s="8">
        <v>2</v>
      </c>
      <c r="E75" s="9">
        <v>4600000</v>
      </c>
      <c r="F75" s="10">
        <f>+D75*E75</f>
        <v>9200000</v>
      </c>
    </row>
    <row r="76" spans="1:6" ht="15.75" thickBot="1">
      <c r="A76" s="6">
        <v>9.3</v>
      </c>
      <c r="B76" s="59" t="s">
        <v>45</v>
      </c>
      <c r="C76" s="8" t="s">
        <v>11</v>
      </c>
      <c r="D76" s="8">
        <v>22</v>
      </c>
      <c r="E76" s="9">
        <v>1100000</v>
      </c>
      <c r="F76" s="10">
        <f>+D76*E76</f>
        <v>24200000</v>
      </c>
    </row>
    <row r="77" spans="1:6" ht="15.75" thickBot="1">
      <c r="A77" s="82"/>
      <c r="B77" s="82"/>
      <c r="C77" s="82"/>
      <c r="D77" s="82"/>
      <c r="E77" s="82"/>
      <c r="F77" s="82"/>
    </row>
    <row r="78" spans="1:6" ht="15.75" thickBot="1">
      <c r="A78" s="17"/>
      <c r="B78" s="75" t="s">
        <v>9</v>
      </c>
      <c r="C78" s="75"/>
      <c r="D78" s="75"/>
      <c r="E78" s="75"/>
      <c r="F78" s="18">
        <f>+F74+F75+F76</f>
        <v>41900000</v>
      </c>
    </row>
    <row r="79" spans="1:6" ht="15.75" thickBot="1">
      <c r="A79" s="83"/>
      <c r="B79" s="83"/>
      <c r="C79" s="83"/>
      <c r="D79" s="83"/>
      <c r="E79" s="83"/>
      <c r="F79" s="83"/>
    </row>
    <row r="80" spans="1:6" ht="15">
      <c r="A80" s="2">
        <v>10</v>
      </c>
      <c r="B80" s="3" t="s">
        <v>46</v>
      </c>
      <c r="C80" s="33"/>
      <c r="D80" s="33"/>
      <c r="E80" s="33"/>
      <c r="F80" s="47"/>
    </row>
    <row r="81" spans="1:6" ht="39">
      <c r="A81" s="6">
        <v>10.1</v>
      </c>
      <c r="B81" s="7" t="s">
        <v>47</v>
      </c>
      <c r="C81" s="8" t="s">
        <v>11</v>
      </c>
      <c r="D81" s="8">
        <v>3</v>
      </c>
      <c r="E81" s="9">
        <v>5500000</v>
      </c>
      <c r="F81" s="10">
        <f>+D81*E81</f>
        <v>16500000</v>
      </c>
    </row>
    <row r="82" spans="1:6" ht="15">
      <c r="A82" s="6">
        <v>10.2</v>
      </c>
      <c r="B82" s="58" t="s">
        <v>48</v>
      </c>
      <c r="C82" s="8" t="s">
        <v>11</v>
      </c>
      <c r="D82" s="8">
        <v>3</v>
      </c>
      <c r="E82" s="9">
        <v>200000</v>
      </c>
      <c r="F82" s="10">
        <f>+D82*E82</f>
        <v>600000</v>
      </c>
    </row>
    <row r="83" spans="1:6" ht="26.25">
      <c r="A83" s="6">
        <v>10.3</v>
      </c>
      <c r="B83" s="7" t="s">
        <v>49</v>
      </c>
      <c r="C83" s="8" t="s">
        <v>11</v>
      </c>
      <c r="D83" s="8">
        <v>9</v>
      </c>
      <c r="E83" s="9">
        <v>300000</v>
      </c>
      <c r="F83" s="10">
        <f>+D83*E83</f>
        <v>2700000</v>
      </c>
    </row>
    <row r="84" spans="1:6" ht="52.5" thickBot="1">
      <c r="A84" s="11">
        <v>10.4</v>
      </c>
      <c r="B84" s="35" t="s">
        <v>50</v>
      </c>
      <c r="C84" s="14" t="s">
        <v>11</v>
      </c>
      <c r="D84" s="14">
        <v>1</v>
      </c>
      <c r="E84" s="15">
        <v>10000000</v>
      </c>
      <c r="F84" s="16">
        <f>+E84*D84</f>
        <v>10000000</v>
      </c>
    </row>
    <row r="85" spans="1:6" ht="15.75" thickBot="1">
      <c r="A85" s="74"/>
      <c r="B85" s="74"/>
      <c r="C85" s="74"/>
      <c r="D85" s="74"/>
      <c r="E85" s="74"/>
      <c r="F85" s="74"/>
    </row>
    <row r="86" spans="1:6" ht="15.75" thickBot="1">
      <c r="A86" s="17"/>
      <c r="B86" s="75" t="s">
        <v>9</v>
      </c>
      <c r="C86" s="75"/>
      <c r="D86" s="75"/>
      <c r="E86" s="75"/>
      <c r="F86" s="18">
        <f>SUM(F81:F84)</f>
        <v>29800000</v>
      </c>
    </row>
    <row r="87" spans="1:6" ht="15.75" thickBot="1">
      <c r="A87" s="74"/>
      <c r="B87" s="74"/>
      <c r="C87" s="74"/>
      <c r="D87" s="74"/>
      <c r="E87" s="74"/>
      <c r="F87" s="74"/>
    </row>
    <row r="88" spans="1:6" ht="15">
      <c r="A88" s="2">
        <v>11</v>
      </c>
      <c r="B88" s="3" t="s">
        <v>51</v>
      </c>
      <c r="C88" s="33"/>
      <c r="D88" s="33"/>
      <c r="E88" s="63"/>
      <c r="F88" s="47"/>
    </row>
    <row r="89" spans="1:6" ht="15.75" thickBot="1">
      <c r="A89" s="11">
        <v>11.1</v>
      </c>
      <c r="B89" s="64" t="s">
        <v>52</v>
      </c>
      <c r="C89" s="14" t="s">
        <v>8</v>
      </c>
      <c r="D89" s="14">
        <v>1</v>
      </c>
      <c r="E89" s="15">
        <v>500000</v>
      </c>
      <c r="F89" s="16">
        <f>+D89*E89</f>
        <v>500000</v>
      </c>
    </row>
    <row r="90" spans="1:6" ht="15.75" thickBot="1">
      <c r="A90" s="74"/>
      <c r="B90" s="74"/>
      <c r="C90" s="74"/>
      <c r="D90" s="74"/>
      <c r="E90" s="74"/>
      <c r="F90" s="74"/>
    </row>
    <row r="91" spans="1:6" ht="15.75" thickBot="1">
      <c r="A91" s="17"/>
      <c r="B91" s="75" t="s">
        <v>9</v>
      </c>
      <c r="C91" s="75"/>
      <c r="D91" s="75"/>
      <c r="E91" s="75"/>
      <c r="F91" s="18">
        <f>SUM(F89:F90)</f>
        <v>500000</v>
      </c>
    </row>
    <row r="92" spans="1:6" ht="15.75" thickBot="1">
      <c r="A92" s="74"/>
      <c r="B92" s="74"/>
      <c r="C92" s="74"/>
      <c r="D92" s="74"/>
      <c r="E92" s="74"/>
      <c r="F92" s="74"/>
    </row>
    <row r="93" spans="1:6" ht="15">
      <c r="A93" s="2">
        <v>12</v>
      </c>
      <c r="B93" s="3" t="s">
        <v>53</v>
      </c>
      <c r="C93" s="33"/>
      <c r="D93" s="33"/>
      <c r="E93" s="63"/>
      <c r="F93" s="47"/>
    </row>
    <row r="94" spans="1:6" ht="15.75" thickBot="1">
      <c r="A94" s="11">
        <v>12.1</v>
      </c>
      <c r="B94" s="64" t="s">
        <v>54</v>
      </c>
      <c r="C94" s="14" t="s">
        <v>11</v>
      </c>
      <c r="D94" s="14">
        <v>5</v>
      </c>
      <c r="E94" s="15">
        <v>175000</v>
      </c>
      <c r="F94" s="16">
        <f>+D94*E94</f>
        <v>875000</v>
      </c>
    </row>
    <row r="95" spans="1:6" ht="15.75" thickBot="1">
      <c r="A95" s="74"/>
      <c r="B95" s="74"/>
      <c r="C95" s="74"/>
      <c r="D95" s="74"/>
      <c r="E95" s="74"/>
      <c r="F95" s="74"/>
    </row>
    <row r="96" spans="1:6" ht="15.75" thickBot="1">
      <c r="A96" s="17"/>
      <c r="B96" s="75" t="s">
        <v>9</v>
      </c>
      <c r="C96" s="75"/>
      <c r="D96" s="75"/>
      <c r="E96" s="75"/>
      <c r="F96" s="18">
        <f>SUM(F94:F95)</f>
        <v>875000</v>
      </c>
    </row>
    <row r="97" spans="1:6" ht="15.75" thickBot="1">
      <c r="A97" s="65"/>
      <c r="B97" s="65"/>
      <c r="C97" s="65"/>
      <c r="D97" s="65"/>
      <c r="E97" s="65"/>
      <c r="F97" s="65"/>
    </row>
    <row r="98" spans="1:6" ht="15">
      <c r="A98" s="52"/>
      <c r="B98" s="76" t="s">
        <v>55</v>
      </c>
      <c r="C98" s="76"/>
      <c r="D98" s="76"/>
      <c r="E98" s="76"/>
      <c r="F98" s="66" t="e">
        <f>+F96+F91+F86+F78+F71+F62+F56+F45+F29+F17+F12+F7</f>
        <v>#REF!</v>
      </c>
    </row>
    <row r="99" spans="1:6" ht="15">
      <c r="A99" s="6"/>
      <c r="B99" s="8" t="s">
        <v>56</v>
      </c>
      <c r="C99" s="8" t="s">
        <v>57</v>
      </c>
      <c r="D99" s="67">
        <v>0.1</v>
      </c>
      <c r="E99" s="9" t="e">
        <f>F98*D99</f>
        <v>#REF!</v>
      </c>
      <c r="F99" s="10" t="e">
        <f>F98*D99</f>
        <v>#REF!</v>
      </c>
    </row>
    <row r="100" spans="1:6" ht="15">
      <c r="A100" s="6"/>
      <c r="B100" s="8" t="s">
        <v>58</v>
      </c>
      <c r="C100" s="8" t="s">
        <v>57</v>
      </c>
      <c r="D100" s="67">
        <v>0.05</v>
      </c>
      <c r="E100" s="9" t="e">
        <f>F98*D100</f>
        <v>#REF!</v>
      </c>
      <c r="F100" s="10" t="e">
        <f>F98*D100</f>
        <v>#REF!</v>
      </c>
    </row>
    <row r="101" spans="1:6" ht="15">
      <c r="A101" s="6"/>
      <c r="B101" s="8" t="s">
        <v>59</v>
      </c>
      <c r="C101" s="8" t="s">
        <v>57</v>
      </c>
      <c r="D101" s="67">
        <v>0.05</v>
      </c>
      <c r="E101" s="9" t="e">
        <f>F98*D101</f>
        <v>#REF!</v>
      </c>
      <c r="F101" s="10" t="e">
        <f>F98*D101</f>
        <v>#REF!</v>
      </c>
    </row>
    <row r="102" spans="1:6" ht="15.75" thickBot="1">
      <c r="A102" s="6"/>
      <c r="B102" s="8" t="s">
        <v>60</v>
      </c>
      <c r="C102" s="8" t="s">
        <v>57</v>
      </c>
      <c r="D102" s="67">
        <v>0.16</v>
      </c>
      <c r="E102" s="9" t="e">
        <f>E101*D102</f>
        <v>#REF!</v>
      </c>
      <c r="F102" s="10" t="e">
        <f>E101*D102</f>
        <v>#REF!</v>
      </c>
    </row>
    <row r="103" spans="1:6" ht="15.75" thickBot="1">
      <c r="A103" s="11"/>
      <c r="B103" s="77" t="s">
        <v>61</v>
      </c>
      <c r="C103" s="77"/>
      <c r="D103" s="77"/>
      <c r="E103" s="78"/>
      <c r="F103" s="68" t="e">
        <f>+F98+F99+F100+F101+F102</f>
        <v>#REF!</v>
      </c>
    </row>
  </sheetData>
  <sheetProtection/>
  <mergeCells count="35">
    <mergeCell ref="A13:F13"/>
    <mergeCell ref="A2:F2"/>
    <mergeCell ref="A6:F6"/>
    <mergeCell ref="B7:E7"/>
    <mergeCell ref="B12:E12"/>
    <mergeCell ref="A46:F46"/>
    <mergeCell ref="A55:F55"/>
    <mergeCell ref="B56:E56"/>
    <mergeCell ref="A16:F16"/>
    <mergeCell ref="B29:E29"/>
    <mergeCell ref="A30:F30"/>
    <mergeCell ref="A44:F44"/>
    <mergeCell ref="B45:E45"/>
    <mergeCell ref="B17:E17"/>
    <mergeCell ref="A18:F18"/>
    <mergeCell ref="A19:F19"/>
    <mergeCell ref="A28:F28"/>
    <mergeCell ref="B86:E86"/>
    <mergeCell ref="A87:F87"/>
    <mergeCell ref="A90:F90"/>
    <mergeCell ref="A57:F57"/>
    <mergeCell ref="B103:E103"/>
    <mergeCell ref="B91:E91"/>
    <mergeCell ref="B62:E62"/>
    <mergeCell ref="A70:F70"/>
    <mergeCell ref="B71:E71"/>
    <mergeCell ref="A72:F72"/>
    <mergeCell ref="A77:F77"/>
    <mergeCell ref="B78:E78"/>
    <mergeCell ref="A79:F79"/>
    <mergeCell ref="A85:F85"/>
    <mergeCell ref="A92:F92"/>
    <mergeCell ref="A95:F95"/>
    <mergeCell ref="B96:E96"/>
    <mergeCell ref="B98:E9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E19" sqref="E19"/>
    </sheetView>
  </sheetViews>
  <sheetFormatPr defaultColWidth="11.421875" defaultRowHeight="15"/>
  <cols>
    <col min="1" max="1" width="5.421875" style="0" bestFit="1" customWidth="1"/>
    <col min="2" max="2" width="48.140625" style="0" customWidth="1"/>
    <col min="3" max="3" width="6.28125" style="0" customWidth="1"/>
    <col min="4" max="4" width="6.421875" style="0" customWidth="1"/>
    <col min="5" max="5" width="13.00390625" style="0" customWidth="1"/>
    <col min="6" max="6" width="19.00390625" style="0" customWidth="1"/>
  </cols>
  <sheetData>
    <row r="1" spans="1:6" ht="15.75" thickBot="1">
      <c r="A1" s="1" t="s">
        <v>0</v>
      </c>
      <c r="B1" s="1" t="s">
        <v>1</v>
      </c>
      <c r="C1" s="1" t="s">
        <v>2</v>
      </c>
      <c r="D1" s="1" t="s">
        <v>3</v>
      </c>
      <c r="E1" s="1" t="s">
        <v>4</v>
      </c>
      <c r="F1" s="1" t="s">
        <v>5</v>
      </c>
    </row>
    <row r="2" spans="1:6" ht="15.75" thickBot="1">
      <c r="A2" s="74"/>
      <c r="B2" s="74"/>
      <c r="C2" s="74"/>
      <c r="D2" s="74"/>
      <c r="E2" s="74"/>
      <c r="F2" s="74"/>
    </row>
    <row r="3" spans="1:6" ht="15">
      <c r="A3" s="2">
        <v>1</v>
      </c>
      <c r="B3" s="3" t="s">
        <v>77</v>
      </c>
      <c r="C3" s="4"/>
      <c r="D3" s="4"/>
      <c r="E3" s="4"/>
      <c r="F3" s="5"/>
    </row>
    <row r="4" spans="1:6" ht="51">
      <c r="A4" s="6">
        <v>1.1</v>
      </c>
      <c r="B4" s="71" t="s">
        <v>78</v>
      </c>
      <c r="C4" s="8" t="s">
        <v>11</v>
      </c>
      <c r="D4" s="8">
        <v>4</v>
      </c>
      <c r="E4" s="9"/>
      <c r="F4" s="10"/>
    </row>
    <row r="5" spans="1:6" ht="51">
      <c r="A5" s="72">
        <v>1.2</v>
      </c>
      <c r="B5" s="71" t="s">
        <v>79</v>
      </c>
      <c r="C5" s="69" t="s">
        <v>11</v>
      </c>
      <c r="D5" s="69">
        <v>2</v>
      </c>
      <c r="E5" s="9"/>
      <c r="F5" s="10"/>
    </row>
    <row r="6" spans="1:6" ht="38.25">
      <c r="A6" s="72">
        <v>1.3</v>
      </c>
      <c r="B6" s="73" t="s">
        <v>80</v>
      </c>
      <c r="C6" s="69" t="s">
        <v>11</v>
      </c>
      <c r="D6" s="69">
        <v>4</v>
      </c>
      <c r="E6" s="70"/>
      <c r="F6" s="10"/>
    </row>
    <row r="7" spans="1:6" ht="26.25" thickBot="1">
      <c r="A7" s="72">
        <v>1.4</v>
      </c>
      <c r="B7" s="71" t="s">
        <v>81</v>
      </c>
      <c r="C7" s="69" t="s">
        <v>8</v>
      </c>
      <c r="D7" s="69">
        <v>1</v>
      </c>
      <c r="E7" s="9"/>
      <c r="F7" s="10"/>
    </row>
    <row r="8" spans="1:6" ht="15.75" thickBot="1">
      <c r="A8" s="74"/>
      <c r="B8" s="74"/>
      <c r="C8" s="74"/>
      <c r="D8" s="74"/>
      <c r="E8" s="74"/>
      <c r="F8" s="74"/>
    </row>
    <row r="9" spans="1:6" ht="15.75" thickBot="1">
      <c r="A9" s="17"/>
      <c r="B9" s="75" t="s">
        <v>9</v>
      </c>
      <c r="C9" s="75"/>
      <c r="D9" s="75"/>
      <c r="E9" s="75"/>
      <c r="F9" s="18">
        <f>SUM(F4:F7)</f>
        <v>0</v>
      </c>
    </row>
    <row r="10" spans="1:6" ht="15.75" thickBot="1">
      <c r="A10" s="65"/>
      <c r="B10" s="65"/>
      <c r="C10" s="65"/>
      <c r="D10" s="65"/>
      <c r="E10" s="65"/>
      <c r="F10" s="65"/>
    </row>
    <row r="11" spans="1:6" ht="15">
      <c r="A11" s="52"/>
      <c r="B11" s="76" t="s">
        <v>55</v>
      </c>
      <c r="C11" s="76"/>
      <c r="D11" s="76"/>
      <c r="E11" s="76"/>
      <c r="F11" s="66">
        <f>SUM(F4:F7)</f>
        <v>0</v>
      </c>
    </row>
    <row r="12" spans="1:6" ht="15">
      <c r="A12" s="6"/>
      <c r="B12" s="8" t="s">
        <v>56</v>
      </c>
      <c r="C12" s="8" t="s">
        <v>57</v>
      </c>
      <c r="D12" s="67"/>
      <c r="E12" s="9">
        <f>F11*D12</f>
        <v>0</v>
      </c>
      <c r="F12" s="10">
        <f>F11*D12</f>
        <v>0</v>
      </c>
    </row>
    <row r="13" spans="1:6" ht="15">
      <c r="A13" s="6"/>
      <c r="B13" s="8" t="s">
        <v>58</v>
      </c>
      <c r="C13" s="8" t="s">
        <v>57</v>
      </c>
      <c r="D13" s="67"/>
      <c r="E13" s="9">
        <f>F11*D13</f>
        <v>0</v>
      </c>
      <c r="F13" s="10">
        <f>F11*D13</f>
        <v>0</v>
      </c>
    </row>
    <row r="14" spans="1:6" ht="15">
      <c r="A14" s="6"/>
      <c r="B14" s="8" t="s">
        <v>59</v>
      </c>
      <c r="C14" s="8" t="s">
        <v>57</v>
      </c>
      <c r="D14" s="67"/>
      <c r="E14" s="9">
        <f>F11*D14</f>
        <v>0</v>
      </c>
      <c r="F14" s="10">
        <f>F11*D14</f>
        <v>0</v>
      </c>
    </row>
    <row r="15" spans="1:6" ht="15.75" thickBot="1">
      <c r="A15" s="6"/>
      <c r="B15" s="8" t="s">
        <v>60</v>
      </c>
      <c r="C15" s="8" t="s">
        <v>57</v>
      </c>
      <c r="D15" s="67">
        <v>0.16</v>
      </c>
      <c r="E15" s="9">
        <f>E14*D15</f>
        <v>0</v>
      </c>
      <c r="F15" s="10">
        <f>E14*D15</f>
        <v>0</v>
      </c>
    </row>
    <row r="16" spans="1:6" ht="15.75" thickBot="1">
      <c r="A16" s="11"/>
      <c r="B16" s="77" t="s">
        <v>61</v>
      </c>
      <c r="C16" s="77"/>
      <c r="D16" s="77"/>
      <c r="E16" s="78"/>
      <c r="F16" s="68">
        <f>+F11+F12+F13+F14+F15</f>
        <v>0</v>
      </c>
    </row>
  </sheetData>
  <sheetProtection/>
  <mergeCells count="5">
    <mergeCell ref="A2:F2"/>
    <mergeCell ref="A8:F8"/>
    <mergeCell ref="B9:E9"/>
    <mergeCell ref="B11:E11"/>
    <mergeCell ref="B16:E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PVicerrec11</cp:lastModifiedBy>
  <dcterms:created xsi:type="dcterms:W3CDTF">2010-09-29T20:01:38Z</dcterms:created>
  <dcterms:modified xsi:type="dcterms:W3CDTF">2010-10-13T17:28:03Z</dcterms:modified>
  <cp:category/>
  <cp:version/>
  <cp:contentType/>
  <cp:contentStatus/>
</cp:coreProperties>
</file>