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056" windowWidth="15600" windowHeight="100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<sst xmlns="http://schemas.openxmlformats.org/spreadsheetml/2006/main" count="131" uniqueCount="52">
  <si>
    <t>Presupuesto Oficial</t>
  </si>
  <si>
    <t xml:space="preserve"> </t>
  </si>
  <si>
    <t>% Participación</t>
  </si>
  <si>
    <t>CERTIFIC VIGENTE REV FISCAL</t>
  </si>
  <si>
    <t>COMBINACION NUMERO 1 a 9</t>
  </si>
  <si>
    <t>BALANCE A DICIEMBRE 31 DE 2009</t>
  </si>
  <si>
    <t>P</t>
  </si>
  <si>
    <t>ACTIVO CORRIENTE</t>
  </si>
  <si>
    <t>OFERTA/
PRESUPUESTO</t>
  </si>
  <si>
    <t>ACTIVO TOTAL</t>
  </si>
  <si>
    <t>PASIVO CORRIENTE</t>
  </si>
  <si>
    <t>PASIVO TOTAL</t>
  </si>
  <si>
    <t>TOTAL PATRIMONIO</t>
  </si>
  <si>
    <t>TOTAL PATRIM LIQUIDO</t>
  </si>
  <si>
    <t>Valor Ofertado</t>
  </si>
  <si>
    <t>RAZON CORRIENTE</t>
  </si>
  <si>
    <t>Activo corriente / Pasivo corriente &gt;=   1,2</t>
  </si>
  <si>
    <t>Proveeduría de servicios.</t>
  </si>
  <si>
    <t>ENDEUDAMIENTO</t>
  </si>
  <si>
    <t>Pasivo total / Activo total  &lt;=   0,8</t>
  </si>
  <si>
    <t>SOPORTE CON CAPITAL DE TRABAJO  (SCT)</t>
  </si>
  <si>
    <t>(Activo corriente - Pasivo corriente) - (   0,2  * Presupuesto Oficial) = SCT</t>
  </si>
  <si>
    <t>ACTIVO CTE  -  PASIVO CTE</t>
  </si>
  <si>
    <t>Indicador</t>
  </si>
  <si>
    <t>SOPORTE CON RELACIÓN PATRIMONIAL (SRP)</t>
  </si>
  <si>
    <t>(0,9XPresupuesto Oficial)  = &lt; RP</t>
  </si>
  <si>
    <t>% Participacion</t>
  </si>
  <si>
    <t>Participación en Presupuesto Oficial</t>
  </si>
  <si>
    <t>Patrimonio</t>
  </si>
  <si>
    <t xml:space="preserve">Activo corriente / Pasivo corriente &gt;= </t>
  </si>
  <si>
    <t xml:space="preserve">Pasivo total / Activo total  &lt;= </t>
  </si>
  <si>
    <t xml:space="preserve">(Activo corriente - Pasivo corriente) - (  </t>
  </si>
  <si>
    <t>X</t>
  </si>
  <si>
    <t xml:space="preserve">( (Ventas netas año 1 + ventas netas año 2)  /  2 ) -  (( 12/Meses Contrato) X </t>
  </si>
  <si>
    <t>CONTRATAR UNA (1) EMPRESA O UN CONSORCIO O UNA UNIÓN TEMPORAL, QUE GARANTICE LA ENTREGA DE TRES (3) BONOS PARA ADQUIRIR EQUIPOS Y DISPOSITIVOS AHORRADORES DE AGUA POTABLE; CADA UNO POR UN VALOR DE QUINCE MILLONES DE PESOS ($15’000.000.oo); QUE OTORGARÁ LA SECRETARÍA DISTRITAL DE AMBIENTE EN EL MARCO DEL “PREMIO DISTRITAL A LA CULTURA DEL AGUA”, A TRES (3) DIFERENTES ENTIDADES DISTRITALES.</t>
  </si>
  <si>
    <t>HERRAMIENTAS Y COMPLEMENTOS LTDA</t>
  </si>
  <si>
    <t>CON ANTICIPO SIN RESTRICCIONES- PROVEEDURIA DE SERVICIOS</t>
  </si>
  <si>
    <t>JOAQUÍN AVELLANEDA T.</t>
  </si>
  <si>
    <t xml:space="preserve">INVITACION DIRECTA FAMARENA No.010 DE 2010
</t>
  </si>
  <si>
    <t>DISTRIBUIDORA ALIANZA LTDA</t>
  </si>
  <si>
    <t>CLARA ISABEL ATARA SOSA</t>
  </si>
  <si>
    <t xml:space="preserve">CERTIFIC VIGENTE REPRESENTANTE LEGAL </t>
  </si>
  <si>
    <t xml:space="preserve">MERCY RODRÍGUEZ </t>
  </si>
  <si>
    <t>MUNDIAGRO LTDA</t>
  </si>
  <si>
    <t>-</t>
  </si>
  <si>
    <t>EDISSON GIL VALERO</t>
  </si>
  <si>
    <t>Duracion Contrato (Día)</t>
  </si>
  <si>
    <t>ESTADOS FINANCIEROS  2009</t>
  </si>
  <si>
    <t>ESTADOS FINANCIEROS  2008</t>
  </si>
  <si>
    <t xml:space="preserve">ESTADOS FINANCIEROS  2009 </t>
  </si>
  <si>
    <t>ADMISIBLE</t>
  </si>
  <si>
    <t>NO ADMISIBLE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</si>
</sst>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4">
    <font>
      <sz val="11"/>
      <color indexed="8"/>
      <name val="Calibri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7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name val="Arial Narrow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7" borderId="1" applyNumberFormat="0" applyAlignment="0" applyProtection="0"/>
    <xf numFmtId="0" fontId="25" fillId="16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7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/>
    </xf>
    <xf numFmtId="9" fontId="0" fillId="21" borderId="11" xfId="52" applyFont="1" applyFill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9" fontId="0" fillId="21" borderId="15" xfId="52" applyFont="1" applyFill="1" applyBorder="1" applyAlignment="1" applyProtection="1">
      <alignment/>
      <protection locked="0"/>
    </xf>
    <xf numFmtId="15" fontId="5" fillId="21" borderId="15" xfId="52" applyNumberFormat="1" applyFont="1" applyFill="1" applyBorder="1" applyAlignment="1" applyProtection="1">
      <alignment/>
      <protection locked="0"/>
    </xf>
    <xf numFmtId="0" fontId="3" fillId="21" borderId="16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3" fillId="21" borderId="16" xfId="0" applyFont="1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 applyProtection="1">
      <alignment/>
      <protection locked="0"/>
    </xf>
    <xf numFmtId="0" fontId="4" fillId="0" borderId="19" xfId="0" applyFont="1" applyBorder="1" applyAlignment="1">
      <alignment/>
    </xf>
    <xf numFmtId="0" fontId="4" fillId="0" borderId="20" xfId="0" applyFont="1" applyFill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3" fillId="0" borderId="24" xfId="0" applyFont="1" applyBorder="1" applyAlignment="1">
      <alignment/>
    </xf>
    <xf numFmtId="3" fontId="0" fillId="7" borderId="24" xfId="0" applyNumberFormat="1" applyFill="1" applyBorder="1" applyAlignment="1">
      <alignment vertical="center"/>
    </xf>
    <xf numFmtId="0" fontId="13" fillId="0" borderId="20" xfId="0" applyFont="1" applyBorder="1" applyAlignment="1">
      <alignment/>
    </xf>
    <xf numFmtId="3" fontId="0" fillId="7" borderId="20" xfId="0" applyNumberFormat="1" applyFill="1" applyBorder="1" applyAlignment="1">
      <alignment vertical="center"/>
    </xf>
    <xf numFmtId="0" fontId="0" fillId="0" borderId="25" xfId="0" applyBorder="1" applyAlignment="1">
      <alignment/>
    </xf>
    <xf numFmtId="0" fontId="3" fillId="0" borderId="25" xfId="0" applyFont="1" applyBorder="1" applyAlignment="1">
      <alignment/>
    </xf>
    <xf numFmtId="0" fontId="6" fillId="0" borderId="24" xfId="0" applyFont="1" applyBorder="1" applyAlignment="1">
      <alignment/>
    </xf>
    <xf numFmtId="3" fontId="0" fillId="0" borderId="26" xfId="0" applyNumberFormat="1" applyBorder="1" applyAlignment="1">
      <alignment/>
    </xf>
    <xf numFmtId="3" fontId="0" fillId="7" borderId="26" xfId="52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9" fontId="0" fillId="7" borderId="20" xfId="52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2" fontId="0" fillId="7" borderId="24" xfId="0" applyNumberFormat="1" applyFill="1" applyBorder="1" applyAlignment="1">
      <alignment/>
    </xf>
    <xf numFmtId="0" fontId="0" fillId="0" borderId="27" xfId="0" applyBorder="1" applyAlignment="1">
      <alignment/>
    </xf>
    <xf numFmtId="9" fontId="0" fillId="7" borderId="27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3" fontId="0" fillId="7" borderId="27" xfId="52" applyNumberFormat="1" applyFont="1" applyFill="1" applyBorder="1" applyAlignment="1">
      <alignment/>
    </xf>
    <xf numFmtId="3" fontId="0" fillId="7" borderId="27" xfId="0" applyNumberFormat="1" applyFill="1" applyBorder="1" applyAlignment="1">
      <alignment/>
    </xf>
    <xf numFmtId="0" fontId="0" fillId="0" borderId="20" xfId="0" applyBorder="1" applyAlignment="1">
      <alignment/>
    </xf>
    <xf numFmtId="3" fontId="0" fillId="7" borderId="20" xfId="0" applyNumberForma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23" borderId="0" xfId="0" applyFill="1" applyBorder="1" applyAlignment="1">
      <alignment/>
    </xf>
    <xf numFmtId="0" fontId="13" fillId="23" borderId="0" xfId="0" applyFont="1" applyFill="1" applyBorder="1" applyAlignment="1">
      <alignment/>
    </xf>
    <xf numFmtId="3" fontId="0" fillId="23" borderId="0" xfId="0" applyNumberFormat="1" applyFill="1" applyBorder="1" applyAlignment="1">
      <alignment vertical="center"/>
    </xf>
    <xf numFmtId="0" fontId="3" fillId="23" borderId="0" xfId="0" applyFont="1" applyFill="1" applyBorder="1" applyAlignment="1">
      <alignment/>
    </xf>
    <xf numFmtId="0" fontId="6" fillId="23" borderId="0" xfId="0" applyFont="1" applyFill="1" applyBorder="1" applyAlignment="1">
      <alignment/>
    </xf>
    <xf numFmtId="3" fontId="0" fillId="23" borderId="0" xfId="0" applyNumberFormat="1" applyFill="1" applyBorder="1" applyAlignment="1">
      <alignment/>
    </xf>
    <xf numFmtId="3" fontId="0" fillId="23" borderId="0" xfId="52" applyNumberFormat="1" applyFont="1" applyFill="1" applyBorder="1" applyAlignment="1">
      <alignment/>
    </xf>
    <xf numFmtId="9" fontId="0" fillId="23" borderId="0" xfId="52" applyFont="1" applyFill="1" applyBorder="1" applyAlignment="1">
      <alignment/>
    </xf>
    <xf numFmtId="3" fontId="0" fillId="23" borderId="0" xfId="0" applyNumberFormat="1" applyFill="1" applyBorder="1" applyAlignment="1">
      <alignment horizontal="center" vertical="center" wrapText="1"/>
    </xf>
    <xf numFmtId="0" fontId="4" fillId="23" borderId="0" xfId="0" applyFont="1" applyFill="1" applyBorder="1" applyAlignment="1">
      <alignment horizontal="center" vertical="center" wrapText="1"/>
    </xf>
    <xf numFmtId="2" fontId="0" fillId="23" borderId="0" xfId="0" applyNumberFormat="1" applyFill="1" applyBorder="1" applyAlignment="1">
      <alignment/>
    </xf>
    <xf numFmtId="9" fontId="0" fillId="2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3" borderId="0" xfId="0" applyFill="1" applyBorder="1" applyAlignment="1">
      <alignment/>
    </xf>
    <xf numFmtId="43" fontId="0" fillId="23" borderId="0" xfId="46" applyNumberFormat="1" applyFont="1" applyFill="1" applyBorder="1" applyAlignment="1">
      <alignment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" fontId="0" fillId="23" borderId="0" xfId="0" applyNumberFormat="1" applyFill="1" applyBorder="1" applyAlignment="1">
      <alignment horizontal="centerContinuous" vertical="center" wrapText="1"/>
    </xf>
    <xf numFmtId="0" fontId="4" fillId="23" borderId="0" xfId="0" applyFont="1" applyFill="1" applyBorder="1" applyAlignment="1">
      <alignment horizontal="centerContinuous" vertical="center" wrapText="1"/>
    </xf>
    <xf numFmtId="181" fontId="0" fillId="23" borderId="0" xfId="0" applyNumberFormat="1" applyFill="1" applyBorder="1" applyAlignment="1">
      <alignment horizontal="centerContinuous" vertical="center"/>
    </xf>
    <xf numFmtId="3" fontId="0" fillId="23" borderId="0" xfId="0" applyNumberFormat="1" applyFill="1" applyBorder="1" applyAlignment="1">
      <alignment horizontal="centerContinuous" vertical="center" wrapText="1"/>
    </xf>
    <xf numFmtId="180" fontId="0" fillId="23" borderId="0" xfId="0" applyNumberFormat="1" applyFill="1" applyBorder="1" applyAlignment="1">
      <alignment horizontal="centerContinuous" vertical="center" wrapText="1"/>
    </xf>
    <xf numFmtId="0" fontId="3" fillId="23" borderId="0" xfId="0" applyFont="1" applyFill="1" applyBorder="1" applyAlignment="1" applyProtection="1">
      <alignment horizontal="centerContinuous"/>
      <protection locked="0"/>
    </xf>
    <xf numFmtId="43" fontId="0" fillId="0" borderId="14" xfId="46" applyNumberFormat="1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Continuous" vertical="center" wrapText="1"/>
    </xf>
    <xf numFmtId="0" fontId="4" fillId="0" borderId="36" xfId="0" applyFont="1" applyBorder="1" applyAlignment="1">
      <alignment horizontal="centerContinuous" vertical="center" wrapText="1"/>
    </xf>
    <xf numFmtId="3" fontId="0" fillId="0" borderId="37" xfId="0" applyNumberFormat="1" applyBorder="1" applyAlignment="1">
      <alignment horizontal="centerContinuous" vertical="center" wrapText="1"/>
    </xf>
    <xf numFmtId="3" fontId="0" fillId="0" borderId="38" xfId="0" applyNumberFormat="1" applyBorder="1" applyAlignment="1">
      <alignment horizontal="centerContinuous" vertical="center" wrapText="1"/>
    </xf>
    <xf numFmtId="3" fontId="0" fillId="0" borderId="39" xfId="0" applyNumberFormat="1" applyBorder="1" applyAlignment="1">
      <alignment horizontal="centerContinuous" vertical="center" wrapText="1"/>
    </xf>
    <xf numFmtId="2" fontId="0" fillId="0" borderId="14" xfId="0" applyNumberForma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 wrapText="1"/>
    </xf>
    <xf numFmtId="9" fontId="12" fillId="4" borderId="24" xfId="0" applyNumberFormat="1" applyFont="1" applyFill="1" applyBorder="1" applyAlignment="1">
      <alignment horizontal="centerContinuous" vertical="center" wrapText="1"/>
    </xf>
    <xf numFmtId="0" fontId="12" fillId="4" borderId="20" xfId="0" applyFont="1" applyFill="1" applyBorder="1" applyAlignment="1">
      <alignment horizontal="centerContinuous" vertical="center" wrapText="1"/>
    </xf>
    <xf numFmtId="180" fontId="12" fillId="4" borderId="24" xfId="0" applyNumberFormat="1" applyFont="1" applyFill="1" applyBorder="1" applyAlignment="1">
      <alignment horizontal="centerContinuous" vertical="center" wrapText="1"/>
    </xf>
    <xf numFmtId="180" fontId="12" fillId="4" borderId="20" xfId="0" applyNumberFormat="1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180" fontId="0" fillId="0" borderId="14" xfId="0" applyNumberFormat="1" applyBorder="1" applyAlignment="1">
      <alignment horizontal="centerContinuous" vertical="center" wrapText="1"/>
    </xf>
    <xf numFmtId="3" fontId="3" fillId="23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Font="1" applyBorder="1" applyAlignment="1">
      <alignment horizontal="justify" vertical="center" wrapText="1"/>
    </xf>
    <xf numFmtId="3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8" borderId="16" xfId="0" applyFill="1" applyBorder="1" applyAlignment="1">
      <alignment vertical="center" wrapText="1"/>
    </xf>
    <xf numFmtId="170" fontId="3" fillId="8" borderId="16" xfId="48" applyFont="1" applyFill="1" applyBorder="1" applyAlignment="1" applyProtection="1">
      <alignment vertical="center"/>
      <protection/>
    </xf>
    <xf numFmtId="170" fontId="0" fillId="24" borderId="15" xfId="48" applyFont="1" applyFill="1" applyBorder="1" applyAlignment="1" applyProtection="1">
      <alignment/>
      <protection locked="0"/>
    </xf>
    <xf numFmtId="170" fontId="0" fillId="24" borderId="40" xfId="48" applyFont="1" applyFill="1" applyBorder="1" applyAlignment="1" applyProtection="1">
      <alignment/>
      <protection locked="0"/>
    </xf>
    <xf numFmtId="170" fontId="30" fillId="24" borderId="20" xfId="48" applyFont="1" applyFill="1" applyBorder="1" applyAlignment="1" applyProtection="1">
      <alignment/>
      <protection locked="0"/>
    </xf>
    <xf numFmtId="0" fontId="4" fillId="0" borderId="41" xfId="0" applyFont="1" applyBorder="1" applyAlignment="1">
      <alignment/>
    </xf>
    <xf numFmtId="0" fontId="0" fillId="0" borderId="39" xfId="0" applyBorder="1" applyAlignment="1">
      <alignment/>
    </xf>
    <xf numFmtId="170" fontId="0" fillId="24" borderId="36" xfId="48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9" fontId="0" fillId="23" borderId="0" xfId="52" applyFont="1" applyFill="1" applyBorder="1" applyAlignment="1" applyProtection="1">
      <alignment/>
      <protection locked="0"/>
    </xf>
    <xf numFmtId="0" fontId="5" fillId="0" borderId="18" xfId="0" applyFont="1" applyFill="1" applyBorder="1" applyAlignment="1">
      <alignment/>
    </xf>
    <xf numFmtId="15" fontId="5" fillId="21" borderId="40" xfId="52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 vertical="center" wrapText="1"/>
    </xf>
    <xf numFmtId="0" fontId="4" fillId="23" borderId="28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0" fontId="3" fillId="8" borderId="45" xfId="48" applyFont="1" applyFill="1" applyBorder="1" applyAlignment="1" applyProtection="1">
      <alignment vertical="center"/>
      <protection/>
    </xf>
    <xf numFmtId="170" fontId="3" fillId="8" borderId="46" xfId="48" applyFont="1" applyFill="1" applyBorder="1" applyAlignment="1" applyProtection="1">
      <alignment vertical="center"/>
      <protection/>
    </xf>
    <xf numFmtId="0" fontId="33" fillId="0" borderId="13" xfId="0" applyFont="1" applyBorder="1" applyAlignment="1">
      <alignment/>
    </xf>
    <xf numFmtId="0" fontId="32" fillId="0" borderId="14" xfId="0" applyFont="1" applyBorder="1" applyAlignment="1">
      <alignment/>
    </xf>
    <xf numFmtId="170" fontId="0" fillId="0" borderId="0" xfId="0" applyNumberFormat="1" applyAlignment="1">
      <alignment/>
    </xf>
    <xf numFmtId="0" fontId="28" fillId="8" borderId="16" xfId="0" applyFont="1" applyFill="1" applyBorder="1" applyAlignment="1">
      <alignment vertical="center" wrapText="1"/>
    </xf>
    <xf numFmtId="0" fontId="5" fillId="0" borderId="14" xfId="0" applyFont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26" fillId="24" borderId="20" xfId="48" applyFont="1" applyFill="1" applyBorder="1" applyAlignment="1" applyProtection="1">
      <alignment/>
      <protection locked="0"/>
    </xf>
    <xf numFmtId="0" fontId="3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42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3" fillId="8" borderId="42" xfId="0" applyFont="1" applyFill="1" applyBorder="1" applyAlignment="1" applyProtection="1">
      <alignment horizontal="center"/>
      <protection locked="0"/>
    </xf>
    <xf numFmtId="0" fontId="3" fillId="8" borderId="43" xfId="0" applyFont="1" applyFill="1" applyBorder="1" applyAlignment="1" applyProtection="1">
      <alignment horizontal="center"/>
      <protection locked="0"/>
    </xf>
    <xf numFmtId="0" fontId="3" fillId="8" borderId="44" xfId="0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24" borderId="50" xfId="0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9" fontId="12" fillId="4" borderId="52" xfId="52" applyFont="1" applyFill="1" applyBorder="1" applyAlignment="1">
      <alignment horizontal="center" vertical="center" wrapText="1"/>
    </xf>
    <xf numFmtId="9" fontId="12" fillId="4" borderId="53" xfId="52" applyFont="1" applyFill="1" applyBorder="1" applyAlignment="1">
      <alignment horizontal="center" vertical="center" wrapText="1"/>
    </xf>
    <xf numFmtId="9" fontId="12" fillId="4" borderId="54" xfId="52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9"/>
  <sheetViews>
    <sheetView tabSelected="1" zoomScalePageLayoutView="0" workbookViewId="0" topLeftCell="A1">
      <selection activeCell="A11" sqref="A11"/>
    </sheetView>
  </sheetViews>
  <sheetFormatPr defaultColWidth="11.421875" defaultRowHeight="15"/>
  <cols>
    <col min="1" max="1" width="3.28125" style="0" customWidth="1"/>
    <col min="2" max="2" width="12.7109375" style="0" customWidth="1"/>
    <col min="3" max="3" width="20.140625" style="0" bestFit="1" customWidth="1"/>
    <col min="4" max="4" width="34.140625" style="0" customWidth="1"/>
    <col min="5" max="5" width="4.421875" style="1" customWidth="1"/>
    <col min="6" max="6" width="37.8515625" style="0" bestFit="1" customWidth="1"/>
    <col min="7" max="7" width="3.00390625" style="0" bestFit="1" customWidth="1"/>
    <col min="8" max="8" width="18.28125" style="0" bestFit="1" customWidth="1"/>
    <col min="9" max="9" width="4.140625" style="0" customWidth="1"/>
    <col min="10" max="10" width="18.421875" style="0" customWidth="1"/>
    <col min="11" max="11" width="3.7109375" style="0" customWidth="1"/>
    <col min="12" max="12" width="15.421875" style="0" bestFit="1" customWidth="1"/>
    <col min="13" max="13" width="4.421875" style="0" customWidth="1"/>
    <col min="14" max="14" width="37.8515625" style="0" bestFit="1" customWidth="1"/>
    <col min="15" max="15" width="3.00390625" style="0" bestFit="1" customWidth="1"/>
    <col min="16" max="16" width="18.28125" style="0" bestFit="1" customWidth="1"/>
    <col min="18" max="18" width="22.28125" style="0" bestFit="1" customWidth="1"/>
    <col min="20" max="20" width="15.421875" style="0" bestFit="1" customWidth="1"/>
    <col min="22" max="22" width="37.8515625" style="0" bestFit="1" customWidth="1"/>
    <col min="23" max="23" width="3.00390625" style="0" bestFit="1" customWidth="1"/>
    <col min="24" max="24" width="18.28125" style="0" bestFit="1" customWidth="1"/>
    <col min="26" max="26" width="22.28125" style="0" bestFit="1" customWidth="1"/>
    <col min="28" max="28" width="15.421875" style="0" bestFit="1" customWidth="1"/>
  </cols>
  <sheetData>
    <row r="1" spans="1:12" ht="42.75" customHeight="1" thickBot="1">
      <c r="A1" s="133" t="s">
        <v>38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45.75" customHeight="1" thickBot="1">
      <c r="A2" s="135" t="s">
        <v>34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</row>
    <row r="3" spans="1:12" ht="15.75" thickBo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28" ht="15.75" thickBot="1">
      <c r="A4" s="2"/>
      <c r="B4" s="97"/>
      <c r="C4" s="97"/>
      <c r="D4" s="97"/>
      <c r="J4" s="105" t="s">
        <v>0</v>
      </c>
      <c r="K4" s="3"/>
      <c r="L4" s="106">
        <v>45000000</v>
      </c>
      <c r="R4" s="105" t="s">
        <v>0</v>
      </c>
      <c r="S4" s="3"/>
      <c r="T4" s="106">
        <v>45000000</v>
      </c>
      <c r="Z4" s="129" t="s">
        <v>0</v>
      </c>
      <c r="AA4" s="3"/>
      <c r="AB4" s="106">
        <v>45000000</v>
      </c>
    </row>
    <row r="5" spans="1:28" ht="15.75" thickBot="1">
      <c r="A5" s="2"/>
      <c r="B5" s="97"/>
      <c r="C5" s="97"/>
      <c r="D5" s="97"/>
      <c r="F5" s="119" t="s">
        <v>1</v>
      </c>
      <c r="G5" s="119"/>
      <c r="H5" s="119"/>
      <c r="I5" s="119"/>
      <c r="J5" s="119"/>
      <c r="K5" s="119"/>
      <c r="L5" s="119"/>
      <c r="M5" s="6"/>
      <c r="N5" s="119" t="s">
        <v>1</v>
      </c>
      <c r="O5" s="119"/>
      <c r="P5" s="119"/>
      <c r="Q5" s="119"/>
      <c r="R5" s="119"/>
      <c r="S5" s="119"/>
      <c r="T5" s="119"/>
      <c r="V5" s="119" t="s">
        <v>1</v>
      </c>
      <c r="W5" s="119"/>
      <c r="X5" s="119"/>
      <c r="Y5" s="119"/>
      <c r="Z5" s="119"/>
      <c r="AA5" s="119"/>
      <c r="AB5" s="119"/>
    </row>
    <row r="6" spans="1:28" ht="15.75" thickBot="1">
      <c r="A6" s="2"/>
      <c r="B6" s="97"/>
      <c r="C6" s="97"/>
      <c r="D6" s="97"/>
      <c r="F6" s="138" t="s">
        <v>35</v>
      </c>
      <c r="G6" s="139"/>
      <c r="H6" s="139"/>
      <c r="I6" s="139"/>
      <c r="J6" s="139"/>
      <c r="K6" s="139"/>
      <c r="L6" s="140"/>
      <c r="M6" s="7"/>
      <c r="N6" s="138" t="s">
        <v>39</v>
      </c>
      <c r="O6" s="139"/>
      <c r="P6" s="139"/>
      <c r="Q6" s="139"/>
      <c r="R6" s="139"/>
      <c r="S6" s="139"/>
      <c r="T6" s="140"/>
      <c r="V6" s="138" t="s">
        <v>43</v>
      </c>
      <c r="W6" s="139"/>
      <c r="X6" s="139"/>
      <c r="Y6" s="139"/>
      <c r="Z6" s="139"/>
      <c r="AA6" s="139"/>
      <c r="AB6" s="140"/>
    </row>
    <row r="7" spans="1:24" ht="15">
      <c r="A7" s="2"/>
      <c r="B7" s="97"/>
      <c r="C7" s="97"/>
      <c r="D7" s="97"/>
      <c r="F7" s="10" t="s">
        <v>2</v>
      </c>
      <c r="G7" s="8"/>
      <c r="H7" s="9">
        <v>1</v>
      </c>
      <c r="N7" s="10" t="s">
        <v>2</v>
      </c>
      <c r="O7" s="8"/>
      <c r="P7" s="9">
        <v>1</v>
      </c>
      <c r="V7" s="10" t="s">
        <v>2</v>
      </c>
      <c r="W7" s="8"/>
      <c r="X7" s="9">
        <v>1</v>
      </c>
    </row>
    <row r="8" spans="2:24" ht="15">
      <c r="B8" s="11"/>
      <c r="C8" s="12"/>
      <c r="D8" s="12"/>
      <c r="F8" s="13" t="s">
        <v>47</v>
      </c>
      <c r="G8" s="14"/>
      <c r="H8" s="15"/>
      <c r="N8" s="13" t="s">
        <v>49</v>
      </c>
      <c r="O8" s="14"/>
      <c r="P8" s="15"/>
      <c r="V8" s="13" t="s">
        <v>47</v>
      </c>
      <c r="W8" s="14"/>
      <c r="X8" s="15"/>
    </row>
    <row r="9" spans="2:24" ht="15">
      <c r="B9" s="11"/>
      <c r="C9" s="12"/>
      <c r="D9" s="12"/>
      <c r="F9" s="13" t="s">
        <v>48</v>
      </c>
      <c r="G9" s="14"/>
      <c r="H9" s="15"/>
      <c r="N9" s="13" t="s">
        <v>48</v>
      </c>
      <c r="O9" s="14"/>
      <c r="P9" s="15"/>
      <c r="V9" s="13" t="s">
        <v>48</v>
      </c>
      <c r="W9" s="14"/>
      <c r="X9" s="15"/>
    </row>
    <row r="10" spans="2:24" ht="15">
      <c r="B10" s="11"/>
      <c r="C10" s="12"/>
      <c r="D10" s="12"/>
      <c r="F10" s="13" t="s">
        <v>41</v>
      </c>
      <c r="G10" s="14" t="s">
        <v>1</v>
      </c>
      <c r="H10" s="15"/>
      <c r="N10" s="13" t="s">
        <v>41</v>
      </c>
      <c r="O10" s="14" t="s">
        <v>1</v>
      </c>
      <c r="P10" s="15"/>
      <c r="V10" s="13" t="s">
        <v>41</v>
      </c>
      <c r="W10" s="14" t="s">
        <v>1</v>
      </c>
      <c r="X10" s="15"/>
    </row>
    <row r="11" spans="2:24" ht="15">
      <c r="B11" s="11"/>
      <c r="C11" s="12"/>
      <c r="D11" s="12"/>
      <c r="F11" s="13" t="s">
        <v>45</v>
      </c>
      <c r="G11" s="130"/>
      <c r="H11" s="16">
        <v>40459</v>
      </c>
      <c r="N11" s="13" t="s">
        <v>42</v>
      </c>
      <c r="O11" s="130"/>
      <c r="P11" s="16">
        <v>40459</v>
      </c>
      <c r="V11" s="126" t="s">
        <v>44</v>
      </c>
      <c r="W11" s="127"/>
      <c r="X11" s="16"/>
    </row>
    <row r="12" spans="2:24" ht="15">
      <c r="B12" s="11"/>
      <c r="C12" s="12"/>
      <c r="D12" s="12"/>
      <c r="F12" s="13" t="s">
        <v>3</v>
      </c>
      <c r="G12" s="14"/>
      <c r="H12" s="15" t="s">
        <v>1</v>
      </c>
      <c r="N12" s="13" t="s">
        <v>3</v>
      </c>
      <c r="O12" s="14"/>
      <c r="P12" s="15" t="s">
        <v>1</v>
      </c>
      <c r="V12" s="13" t="s">
        <v>3</v>
      </c>
      <c r="W12" s="14"/>
      <c r="X12" s="15" t="s">
        <v>1</v>
      </c>
    </row>
    <row r="13" spans="2:24" ht="15.75" thickBot="1">
      <c r="B13" s="11"/>
      <c r="C13" s="12"/>
      <c r="D13" s="12"/>
      <c r="F13" s="26" t="s">
        <v>37</v>
      </c>
      <c r="G13" s="115"/>
      <c r="H13" s="116">
        <v>40459</v>
      </c>
      <c r="N13" s="26" t="s">
        <v>40</v>
      </c>
      <c r="O13" s="115"/>
      <c r="P13" s="116">
        <v>40459</v>
      </c>
      <c r="V13" s="26" t="s">
        <v>44</v>
      </c>
      <c r="W13" s="115"/>
      <c r="X13" s="116"/>
    </row>
    <row r="14" spans="2:24" ht="15.75" thickBot="1">
      <c r="B14" s="11"/>
      <c r="C14" s="12"/>
      <c r="D14" s="12"/>
      <c r="F14" s="113"/>
      <c r="G14" s="2"/>
      <c r="H14" s="114"/>
      <c r="N14" s="113"/>
      <c r="O14" s="2"/>
      <c r="P14" s="114"/>
      <c r="V14" s="113"/>
      <c r="W14" s="2"/>
      <c r="X14" s="114"/>
    </row>
    <row r="15" spans="2:24" ht="30.75" customHeight="1" thickBot="1">
      <c r="B15" s="17">
        <v>1</v>
      </c>
      <c r="C15" s="141" t="s">
        <v>36</v>
      </c>
      <c r="D15" s="142"/>
      <c r="F15" s="113"/>
      <c r="G15" s="2"/>
      <c r="H15" s="114"/>
      <c r="N15" s="113"/>
      <c r="O15" s="2"/>
      <c r="P15" s="114"/>
      <c r="V15" s="113"/>
      <c r="W15" s="2"/>
      <c r="X15" s="114"/>
    </row>
    <row r="16" spans="2:28" ht="18.75" thickBot="1">
      <c r="B16" s="18" t="s">
        <v>4</v>
      </c>
      <c r="C16" s="98"/>
      <c r="D16" s="99"/>
      <c r="F16" s="120" t="s">
        <v>5</v>
      </c>
      <c r="G16" s="121"/>
      <c r="H16" s="122"/>
      <c r="J16" s="123" t="e">
        <v>#REF!</v>
      </c>
      <c r="K16" s="123"/>
      <c r="L16" s="123"/>
      <c r="N16" s="120" t="s">
        <v>5</v>
      </c>
      <c r="O16" s="121"/>
      <c r="P16" s="122"/>
      <c r="R16" s="123" t="e">
        <v>#REF!</v>
      </c>
      <c r="S16" s="123"/>
      <c r="T16" s="123"/>
      <c r="V16" s="120" t="s">
        <v>5</v>
      </c>
      <c r="W16" s="121"/>
      <c r="X16" s="122"/>
      <c r="Z16" s="123" t="e">
        <v>#REF!</v>
      </c>
      <c r="AA16" s="123"/>
      <c r="AB16" s="123"/>
    </row>
    <row r="17" spans="2:28" ht="15.75" thickBot="1">
      <c r="B17" s="17" t="s">
        <v>6</v>
      </c>
      <c r="C17" s="19"/>
      <c r="D17" s="2"/>
      <c r="F17" s="110" t="s">
        <v>7</v>
      </c>
      <c r="G17" s="111"/>
      <c r="H17" s="112">
        <v>1558623000</v>
      </c>
      <c r="J17" s="104"/>
      <c r="K17" s="20"/>
      <c r="L17" s="20"/>
      <c r="N17" s="110" t="s">
        <v>7</v>
      </c>
      <c r="O17" s="111"/>
      <c r="P17" s="112">
        <v>4126025000</v>
      </c>
      <c r="R17" s="104"/>
      <c r="S17" s="20"/>
      <c r="T17" s="20"/>
      <c r="V17" s="110" t="s">
        <v>7</v>
      </c>
      <c r="W17" s="111"/>
      <c r="X17" s="112">
        <v>0</v>
      </c>
      <c r="Z17" s="104"/>
      <c r="AA17" s="20"/>
      <c r="AB17" s="20"/>
    </row>
    <row r="18" spans="2:28" ht="18.75" thickBot="1">
      <c r="B18" s="21" t="s">
        <v>8</v>
      </c>
      <c r="C18" s="124" t="s">
        <v>0</v>
      </c>
      <c r="D18" s="125">
        <f>L4</f>
        <v>45000000</v>
      </c>
      <c r="F18" s="13" t="s">
        <v>9</v>
      </c>
      <c r="G18" s="14"/>
      <c r="H18" s="107">
        <v>1603249000</v>
      </c>
      <c r="J18" s="103"/>
      <c r="K18" s="20"/>
      <c r="L18" s="20"/>
      <c r="N18" s="13" t="s">
        <v>9</v>
      </c>
      <c r="O18" s="14"/>
      <c r="P18" s="107">
        <v>4992090000</v>
      </c>
      <c r="R18" s="103"/>
      <c r="S18" s="20"/>
      <c r="T18" s="20"/>
      <c r="V18" s="13" t="s">
        <v>9</v>
      </c>
      <c r="W18" s="14"/>
      <c r="X18" s="107">
        <v>0</v>
      </c>
      <c r="Z18" s="103"/>
      <c r="AA18" s="20"/>
      <c r="AB18" s="20"/>
    </row>
    <row r="19" spans="2:28" ht="15.75" thickBot="1">
      <c r="B19" s="22">
        <v>1</v>
      </c>
      <c r="C19" s="19"/>
      <c r="D19" s="2"/>
      <c r="F19" s="13" t="s">
        <v>10</v>
      </c>
      <c r="G19" s="14"/>
      <c r="H19" s="107">
        <v>724333000</v>
      </c>
      <c r="J19" s="20"/>
      <c r="K19" s="20"/>
      <c r="L19" s="20"/>
      <c r="N19" s="13" t="s">
        <v>10</v>
      </c>
      <c r="O19" s="14"/>
      <c r="P19" s="107">
        <v>2489601000</v>
      </c>
      <c r="R19" s="20"/>
      <c r="S19" s="20"/>
      <c r="T19" s="20"/>
      <c r="V19" s="13" t="s">
        <v>10</v>
      </c>
      <c r="W19" s="14"/>
      <c r="X19" s="107">
        <v>0</v>
      </c>
      <c r="Z19" s="20"/>
      <c r="AA19" s="20"/>
      <c r="AB19" s="20"/>
    </row>
    <row r="20" spans="2:28" ht="18.75" thickBot="1">
      <c r="B20" s="21" t="s">
        <v>46</v>
      </c>
      <c r="D20" s="128"/>
      <c r="F20" s="13" t="s">
        <v>11</v>
      </c>
      <c r="G20" s="14"/>
      <c r="H20" s="107">
        <v>724333000</v>
      </c>
      <c r="J20" s="131"/>
      <c r="K20" s="20"/>
      <c r="L20" s="20"/>
      <c r="N20" s="13" t="s">
        <v>11</v>
      </c>
      <c r="O20" s="14"/>
      <c r="P20" s="107">
        <v>2489601000</v>
      </c>
      <c r="R20" s="131"/>
      <c r="S20" s="20"/>
      <c r="T20" s="20"/>
      <c r="V20" s="13" t="s">
        <v>11</v>
      </c>
      <c r="W20" s="14"/>
      <c r="X20" s="107">
        <v>0</v>
      </c>
      <c r="Z20" s="20"/>
      <c r="AA20" s="20"/>
      <c r="AB20" s="20"/>
    </row>
    <row r="21" spans="2:28" ht="15.75" thickBot="1">
      <c r="B21" s="17"/>
      <c r="C21" s="19"/>
      <c r="D21" s="2"/>
      <c r="F21" s="26" t="s">
        <v>12</v>
      </c>
      <c r="G21" s="23"/>
      <c r="H21" s="108">
        <v>878916000</v>
      </c>
      <c r="J21" s="20" t="s">
        <v>13</v>
      </c>
      <c r="K21" s="24">
        <v>41</v>
      </c>
      <c r="L21" s="25">
        <v>5170178000</v>
      </c>
      <c r="N21" s="26" t="s">
        <v>12</v>
      </c>
      <c r="O21" s="23"/>
      <c r="P21" s="108">
        <v>2069813000</v>
      </c>
      <c r="R21" s="20" t="s">
        <v>13</v>
      </c>
      <c r="S21" s="24">
        <v>41</v>
      </c>
      <c r="T21" s="25">
        <v>5170178000</v>
      </c>
      <c r="V21" s="26" t="s">
        <v>12</v>
      </c>
      <c r="W21" s="23"/>
      <c r="X21" s="108">
        <v>0</v>
      </c>
      <c r="Z21" s="20" t="s">
        <v>13</v>
      </c>
      <c r="AA21" s="24">
        <v>41</v>
      </c>
      <c r="AB21" s="25">
        <v>5170178000</v>
      </c>
    </row>
    <row r="22" spans="6:28" ht="15.75" thickBot="1">
      <c r="F22" s="27" t="s">
        <v>14</v>
      </c>
      <c r="G22" s="56"/>
      <c r="H22" s="109">
        <v>45000000</v>
      </c>
      <c r="J22" s="20"/>
      <c r="K22" s="20"/>
      <c r="L22" s="20"/>
      <c r="N22" s="27" t="s">
        <v>14</v>
      </c>
      <c r="O22" s="56"/>
      <c r="P22" s="132">
        <v>48000000</v>
      </c>
      <c r="R22" s="20"/>
      <c r="S22" s="20"/>
      <c r="T22" s="20"/>
      <c r="V22" s="27" t="s">
        <v>14</v>
      </c>
      <c r="W22" s="56"/>
      <c r="X22" s="132">
        <v>51000000</v>
      </c>
      <c r="Z22" s="20"/>
      <c r="AA22" s="20"/>
      <c r="AB22" s="20"/>
    </row>
    <row r="23" spans="6:28" ht="15.75" thickBot="1">
      <c r="F23" s="4"/>
      <c r="H23" s="5"/>
      <c r="J23" s="20"/>
      <c r="K23" s="20"/>
      <c r="L23" s="20"/>
      <c r="N23" s="4"/>
      <c r="P23" s="5"/>
      <c r="R23" s="20"/>
      <c r="S23" s="20"/>
      <c r="T23" s="20"/>
      <c r="V23" s="4"/>
      <c r="X23" s="5"/>
      <c r="Z23" s="20"/>
      <c r="AA23" s="20"/>
      <c r="AB23" s="20"/>
    </row>
    <row r="24" spans="2:28" ht="15.75" thickBot="1">
      <c r="B24" s="2"/>
      <c r="C24" s="2"/>
      <c r="D24" s="28"/>
      <c r="F24" s="138" t="str">
        <f>F6</f>
        <v>HERRAMIENTAS Y COMPLEMENTOS LTDA</v>
      </c>
      <c r="G24" s="139"/>
      <c r="H24" s="139"/>
      <c r="I24" s="139"/>
      <c r="J24" s="139"/>
      <c r="K24" s="139"/>
      <c r="L24" s="140"/>
      <c r="M24" s="7"/>
      <c r="N24" s="138" t="str">
        <f>N6</f>
        <v>DISTRIBUIDORA ALIANZA LTDA</v>
      </c>
      <c r="O24" s="139"/>
      <c r="P24" s="139"/>
      <c r="Q24" s="139"/>
      <c r="R24" s="139"/>
      <c r="S24" s="139"/>
      <c r="T24" s="140"/>
      <c r="V24" s="138" t="str">
        <f>V6</f>
        <v>MUNDIAGRO LTDA</v>
      </c>
      <c r="W24" s="139"/>
      <c r="X24" s="139"/>
      <c r="Y24" s="139"/>
      <c r="Z24" s="139"/>
      <c r="AA24" s="139"/>
      <c r="AB24" s="140"/>
    </row>
    <row r="25" spans="2:28" ht="15.75" thickBot="1">
      <c r="B25" s="2"/>
      <c r="C25" s="2"/>
      <c r="D25" s="2"/>
      <c r="F25" s="31"/>
      <c r="G25" s="29"/>
      <c r="H25" s="29"/>
      <c r="I25" s="29"/>
      <c r="J25" s="29"/>
      <c r="K25" s="29"/>
      <c r="L25" s="30"/>
      <c r="N25" s="31"/>
      <c r="O25" s="29"/>
      <c r="P25" s="29"/>
      <c r="Q25" s="29"/>
      <c r="R25" s="29"/>
      <c r="S25" s="29"/>
      <c r="T25" s="30"/>
      <c r="V25" s="31"/>
      <c r="W25" s="29"/>
      <c r="X25" s="29"/>
      <c r="Y25" s="29"/>
      <c r="Z25" s="29"/>
      <c r="AA25" s="29"/>
      <c r="AB25" s="30"/>
    </row>
    <row r="26" spans="2:28" ht="30" customHeight="1">
      <c r="B26" s="95">
        <v>1.2</v>
      </c>
      <c r="C26" s="143" t="s">
        <v>15</v>
      </c>
      <c r="D26" s="146" t="s">
        <v>16</v>
      </c>
      <c r="F26" s="32" t="s">
        <v>7</v>
      </c>
      <c r="G26" s="2"/>
      <c r="H26" s="33">
        <f>H17</f>
        <v>1558623000</v>
      </c>
      <c r="I26" s="2"/>
      <c r="J26" s="100">
        <f>H26/H27</f>
        <v>2.1518044877149047</v>
      </c>
      <c r="K26" s="2"/>
      <c r="L26" s="92" t="s">
        <v>50</v>
      </c>
      <c r="N26" s="32" t="s">
        <v>7</v>
      </c>
      <c r="O26" s="2"/>
      <c r="P26" s="33">
        <f>P17</f>
        <v>4126025000</v>
      </c>
      <c r="Q26" s="2"/>
      <c r="R26" s="100">
        <f>P26/P27</f>
        <v>1.6573037205560248</v>
      </c>
      <c r="S26" s="2"/>
      <c r="T26" s="92" t="s">
        <v>50</v>
      </c>
      <c r="V26" s="32" t="s">
        <v>7</v>
      </c>
      <c r="W26" s="2"/>
      <c r="X26" s="33">
        <f>X17</f>
        <v>0</v>
      </c>
      <c r="Y26" s="2"/>
      <c r="Z26" s="100" t="e">
        <f>X26/X27</f>
        <v>#DIV/0!</v>
      </c>
      <c r="AA26" s="2"/>
      <c r="AB26" s="92" t="s">
        <v>51</v>
      </c>
    </row>
    <row r="27" spans="2:28" ht="24.75" thickBot="1">
      <c r="B27" s="96" t="s">
        <v>17</v>
      </c>
      <c r="C27" s="145"/>
      <c r="D27" s="147"/>
      <c r="F27" s="34" t="s">
        <v>10</v>
      </c>
      <c r="G27" s="2"/>
      <c r="H27" s="35">
        <f>H19</f>
        <v>724333000</v>
      </c>
      <c r="I27" s="2"/>
      <c r="J27" s="100"/>
      <c r="K27" s="2"/>
      <c r="L27" s="92"/>
      <c r="N27" s="34" t="s">
        <v>10</v>
      </c>
      <c r="O27" s="2"/>
      <c r="P27" s="35">
        <f>P19</f>
        <v>2489601000</v>
      </c>
      <c r="Q27" s="2"/>
      <c r="R27" s="100"/>
      <c r="S27" s="2"/>
      <c r="T27" s="92"/>
      <c r="V27" s="34" t="s">
        <v>10</v>
      </c>
      <c r="W27" s="2"/>
      <c r="X27" s="35">
        <f>X19</f>
        <v>0</v>
      </c>
      <c r="Y27" s="2"/>
      <c r="Z27" s="100"/>
      <c r="AA27" s="2"/>
      <c r="AB27" s="92"/>
    </row>
    <row r="28" spans="2:28" ht="15.75" thickBot="1">
      <c r="B28" s="55"/>
      <c r="C28" s="2"/>
      <c r="D28" s="2"/>
      <c r="F28" s="19"/>
      <c r="G28" s="2"/>
      <c r="H28" s="2"/>
      <c r="I28" s="2"/>
      <c r="J28" s="2"/>
      <c r="K28" s="2"/>
      <c r="L28" s="37"/>
      <c r="N28" s="19"/>
      <c r="O28" s="2"/>
      <c r="P28" s="2"/>
      <c r="Q28" s="2"/>
      <c r="R28" s="2"/>
      <c r="S28" s="2"/>
      <c r="T28" s="37"/>
      <c r="V28" s="19"/>
      <c r="W28" s="2"/>
      <c r="X28" s="2"/>
      <c r="Y28" s="2"/>
      <c r="Z28" s="2"/>
      <c r="AA28" s="2"/>
      <c r="AB28" s="37"/>
    </row>
    <row r="29" spans="2:28" ht="15">
      <c r="B29" s="93">
        <v>0.8</v>
      </c>
      <c r="C29" s="143" t="s">
        <v>18</v>
      </c>
      <c r="D29" s="146" t="s">
        <v>19</v>
      </c>
      <c r="F29" s="32" t="s">
        <v>11</v>
      </c>
      <c r="G29" s="2"/>
      <c r="H29" s="33">
        <f>H20</f>
        <v>724333000</v>
      </c>
      <c r="I29" s="2"/>
      <c r="J29" s="91">
        <f>H29/H30</f>
        <v>0.45179070749459377</v>
      </c>
      <c r="K29" s="2"/>
      <c r="L29" s="92" t="s">
        <v>50</v>
      </c>
      <c r="N29" s="32" t="s">
        <v>11</v>
      </c>
      <c r="O29" s="2"/>
      <c r="P29" s="33">
        <f>P20</f>
        <v>2489601000</v>
      </c>
      <c r="Q29" s="2"/>
      <c r="R29" s="91">
        <f>P29/P30</f>
        <v>0.4987091578877785</v>
      </c>
      <c r="S29" s="2"/>
      <c r="T29" s="92" t="s">
        <v>50</v>
      </c>
      <c r="V29" s="32" t="s">
        <v>11</v>
      </c>
      <c r="W29" s="2"/>
      <c r="X29" s="33">
        <f>X20</f>
        <v>0</v>
      </c>
      <c r="Y29" s="2"/>
      <c r="Z29" s="91" t="e">
        <f>X29/X30</f>
        <v>#DIV/0!</v>
      </c>
      <c r="AA29" s="2"/>
      <c r="AB29" s="92" t="s">
        <v>51</v>
      </c>
    </row>
    <row r="30" spans="2:28" ht="24.75" thickBot="1">
      <c r="B30" s="94" t="s">
        <v>17</v>
      </c>
      <c r="C30" s="145"/>
      <c r="D30" s="147"/>
      <c r="F30" s="34" t="s">
        <v>9</v>
      </c>
      <c r="G30" s="2"/>
      <c r="H30" s="35">
        <f>H18</f>
        <v>1603249000</v>
      </c>
      <c r="I30" s="2"/>
      <c r="J30" s="91"/>
      <c r="K30" s="2"/>
      <c r="L30" s="92"/>
      <c r="N30" s="34" t="s">
        <v>9</v>
      </c>
      <c r="O30" s="2"/>
      <c r="P30" s="35">
        <f>P18</f>
        <v>4992090000</v>
      </c>
      <c r="Q30" s="2"/>
      <c r="R30" s="91"/>
      <c r="S30" s="2"/>
      <c r="T30" s="92"/>
      <c r="V30" s="34" t="s">
        <v>9</v>
      </c>
      <c r="W30" s="2"/>
      <c r="X30" s="35">
        <f>X18</f>
        <v>0</v>
      </c>
      <c r="Y30" s="2"/>
      <c r="Z30" s="91"/>
      <c r="AA30" s="2"/>
      <c r="AB30" s="92"/>
    </row>
    <row r="31" spans="2:28" ht="15.75" thickBot="1">
      <c r="B31" s="55"/>
      <c r="C31" s="2"/>
      <c r="D31" s="2"/>
      <c r="F31" s="19"/>
      <c r="G31" s="2"/>
      <c r="H31" s="2"/>
      <c r="I31" s="2"/>
      <c r="J31" s="2"/>
      <c r="K31" s="2"/>
      <c r="L31" s="37"/>
      <c r="N31" s="19"/>
      <c r="O31" s="2"/>
      <c r="P31" s="2"/>
      <c r="Q31" s="2"/>
      <c r="R31" s="2"/>
      <c r="S31" s="2"/>
      <c r="T31" s="37"/>
      <c r="V31" s="19"/>
      <c r="W31" s="2"/>
      <c r="X31" s="2"/>
      <c r="Y31" s="2"/>
      <c r="Z31" s="2"/>
      <c r="AA31" s="2"/>
      <c r="AB31" s="37"/>
    </row>
    <row r="32" spans="2:28" ht="30" customHeight="1">
      <c r="B32" s="151">
        <v>0.2</v>
      </c>
      <c r="C32" s="143" t="s">
        <v>20</v>
      </c>
      <c r="D32" s="146" t="s">
        <v>21</v>
      </c>
      <c r="F32" s="38" t="s">
        <v>22</v>
      </c>
      <c r="G32" s="2"/>
      <c r="H32" s="33">
        <f>H26-H27</f>
        <v>834290000</v>
      </c>
      <c r="I32" s="2"/>
      <c r="J32" s="88">
        <f>H32-(0.2*H33)</f>
        <v>825290000</v>
      </c>
      <c r="K32" s="2"/>
      <c r="L32" s="85" t="s">
        <v>50</v>
      </c>
      <c r="N32" s="38" t="s">
        <v>22</v>
      </c>
      <c r="O32" s="2"/>
      <c r="P32" s="33">
        <f>P26-P27</f>
        <v>1636424000</v>
      </c>
      <c r="Q32" s="2"/>
      <c r="R32" s="88">
        <f>P32-(0.2*P33)</f>
        <v>1627424000</v>
      </c>
      <c r="S32" s="2"/>
      <c r="T32" s="85" t="s">
        <v>50</v>
      </c>
      <c r="V32" s="38" t="s">
        <v>22</v>
      </c>
      <c r="W32" s="2"/>
      <c r="X32" s="33">
        <f>X26-X27</f>
        <v>0</v>
      </c>
      <c r="Y32" s="2"/>
      <c r="Z32" s="88">
        <f>X32-(0.2*X33)</f>
        <v>-9000000</v>
      </c>
      <c r="AA32" s="2"/>
      <c r="AB32" s="85" t="s">
        <v>51</v>
      </c>
    </row>
    <row r="33" spans="2:28" ht="15">
      <c r="B33" s="152"/>
      <c r="C33" s="144"/>
      <c r="D33" s="154"/>
      <c r="F33" s="39" t="s">
        <v>0</v>
      </c>
      <c r="G33" s="2"/>
      <c r="H33" s="40">
        <f>L4</f>
        <v>45000000</v>
      </c>
      <c r="I33" s="2"/>
      <c r="J33" s="89"/>
      <c r="K33" s="2"/>
      <c r="L33" s="86"/>
      <c r="N33" s="39" t="s">
        <v>0</v>
      </c>
      <c r="O33" s="2"/>
      <c r="P33" s="40">
        <f>T4</f>
        <v>45000000</v>
      </c>
      <c r="Q33" s="2"/>
      <c r="R33" s="89"/>
      <c r="S33" s="2"/>
      <c r="T33" s="86"/>
      <c r="V33" s="39" t="s">
        <v>0</v>
      </c>
      <c r="W33" s="2"/>
      <c r="X33" s="40">
        <f>AB4</f>
        <v>45000000</v>
      </c>
      <c r="Y33" s="2"/>
      <c r="Z33" s="89"/>
      <c r="AA33" s="2"/>
      <c r="AB33" s="86"/>
    </row>
    <row r="34" spans="2:28" ht="15.75" thickBot="1">
      <c r="B34" s="153"/>
      <c r="C34" s="145"/>
      <c r="D34" s="147"/>
      <c r="F34" s="41" t="s">
        <v>23</v>
      </c>
      <c r="G34" s="2"/>
      <c r="H34" s="42">
        <v>0.2</v>
      </c>
      <c r="I34" s="2"/>
      <c r="J34" s="90"/>
      <c r="K34" s="2"/>
      <c r="L34" s="87"/>
      <c r="N34" s="41" t="s">
        <v>23</v>
      </c>
      <c r="O34" s="2"/>
      <c r="P34" s="42">
        <v>0.2</v>
      </c>
      <c r="Q34" s="2"/>
      <c r="R34" s="90"/>
      <c r="S34" s="2"/>
      <c r="T34" s="87"/>
      <c r="V34" s="41" t="s">
        <v>23</v>
      </c>
      <c r="W34" s="2"/>
      <c r="X34" s="42">
        <v>0.2</v>
      </c>
      <c r="Y34" s="2"/>
      <c r="Z34" s="90"/>
      <c r="AA34" s="2"/>
      <c r="AB34" s="87"/>
    </row>
    <row r="35" spans="2:28" ht="15">
      <c r="B35" s="117"/>
      <c r="C35" s="118"/>
      <c r="D35" s="118"/>
      <c r="F35" s="19"/>
      <c r="G35" s="2"/>
      <c r="H35" s="43"/>
      <c r="I35" s="2"/>
      <c r="J35" s="44"/>
      <c r="K35" s="2"/>
      <c r="L35" s="45"/>
      <c r="N35" s="19"/>
      <c r="O35" s="2"/>
      <c r="P35" s="43"/>
      <c r="Q35" s="2"/>
      <c r="R35" s="44"/>
      <c r="S35" s="2"/>
      <c r="T35" s="45"/>
      <c r="V35" s="19"/>
      <c r="W35" s="2"/>
      <c r="X35" s="43"/>
      <c r="Y35" s="2"/>
      <c r="Z35" s="44"/>
      <c r="AA35" s="2"/>
      <c r="AB35" s="45"/>
    </row>
    <row r="36" spans="2:28" ht="15.75" thickBot="1">
      <c r="B36" s="117"/>
      <c r="C36" s="118"/>
      <c r="D36" s="118"/>
      <c r="F36" s="19"/>
      <c r="G36" s="2"/>
      <c r="H36" s="2"/>
      <c r="I36" s="2"/>
      <c r="J36" s="2"/>
      <c r="K36" s="2"/>
      <c r="L36" s="36"/>
      <c r="N36" s="19"/>
      <c r="O36" s="2"/>
      <c r="P36" s="2"/>
      <c r="Q36" s="2"/>
      <c r="R36" s="2"/>
      <c r="S36" s="2"/>
      <c r="T36" s="36"/>
      <c r="V36" s="19"/>
      <c r="W36" s="2"/>
      <c r="X36" s="2"/>
      <c r="Y36" s="2"/>
      <c r="Z36" s="2"/>
      <c r="AA36" s="2"/>
      <c r="AB36" s="36"/>
    </row>
    <row r="37" spans="2:28" ht="22.5" customHeight="1">
      <c r="B37" s="151">
        <v>0.9</v>
      </c>
      <c r="C37" s="143" t="s">
        <v>24</v>
      </c>
      <c r="D37" s="148" t="s">
        <v>25</v>
      </c>
      <c r="F37" s="46" t="s">
        <v>23</v>
      </c>
      <c r="G37" s="2"/>
      <c r="H37" s="47">
        <v>0.9</v>
      </c>
      <c r="I37" s="2"/>
      <c r="J37" s="84">
        <f>H41-H40</f>
        <v>838416000</v>
      </c>
      <c r="K37" s="2"/>
      <c r="L37" s="85" t="s">
        <v>50</v>
      </c>
      <c r="N37" s="46" t="s">
        <v>23</v>
      </c>
      <c r="O37" s="2"/>
      <c r="P37" s="47">
        <v>0.9</v>
      </c>
      <c r="Q37" s="2"/>
      <c r="R37" s="84">
        <f>P41-P40</f>
        <v>2029313000</v>
      </c>
      <c r="S37" s="2"/>
      <c r="T37" s="85" t="s">
        <v>50</v>
      </c>
      <c r="V37" s="46" t="s">
        <v>23</v>
      </c>
      <c r="W37" s="2"/>
      <c r="X37" s="47">
        <v>0.9</v>
      </c>
      <c r="Y37" s="2"/>
      <c r="Z37" s="84">
        <f>X41-X40</f>
        <v>-40500000</v>
      </c>
      <c r="AA37" s="2"/>
      <c r="AB37" s="85" t="s">
        <v>51</v>
      </c>
    </row>
    <row r="38" spans="2:28" ht="15">
      <c r="B38" s="152"/>
      <c r="C38" s="144"/>
      <c r="D38" s="149"/>
      <c r="F38" s="48" t="s">
        <v>26</v>
      </c>
      <c r="G38" s="2"/>
      <c r="H38" s="49">
        <v>1</v>
      </c>
      <c r="I38" s="2"/>
      <c r="J38" s="84"/>
      <c r="K38" s="2"/>
      <c r="L38" s="86"/>
      <c r="N38" s="48" t="s">
        <v>26</v>
      </c>
      <c r="O38" s="2"/>
      <c r="P38" s="49">
        <v>1</v>
      </c>
      <c r="Q38" s="2"/>
      <c r="R38" s="84"/>
      <c r="S38" s="2"/>
      <c r="T38" s="86"/>
      <c r="V38" s="48" t="s">
        <v>26</v>
      </c>
      <c r="W38" s="2"/>
      <c r="X38" s="49">
        <v>1</v>
      </c>
      <c r="Y38" s="2"/>
      <c r="Z38" s="84"/>
      <c r="AA38" s="2"/>
      <c r="AB38" s="86"/>
    </row>
    <row r="39" spans="2:28" ht="15">
      <c r="B39" s="152"/>
      <c r="C39" s="144"/>
      <c r="D39" s="149"/>
      <c r="F39" s="50" t="s">
        <v>0</v>
      </c>
      <c r="G39" s="2"/>
      <c r="H39" s="51">
        <f>L4</f>
        <v>45000000</v>
      </c>
      <c r="I39" s="2"/>
      <c r="J39" s="84"/>
      <c r="K39" s="2"/>
      <c r="L39" s="86"/>
      <c r="N39" s="50" t="s">
        <v>0</v>
      </c>
      <c r="O39" s="2"/>
      <c r="P39" s="51">
        <f>T4</f>
        <v>45000000</v>
      </c>
      <c r="Q39" s="2"/>
      <c r="R39" s="84"/>
      <c r="S39" s="2"/>
      <c r="T39" s="86"/>
      <c r="V39" s="50" t="s">
        <v>0</v>
      </c>
      <c r="W39" s="2"/>
      <c r="X39" s="51">
        <f>AB4</f>
        <v>45000000</v>
      </c>
      <c r="Y39" s="2"/>
      <c r="Z39" s="84"/>
      <c r="AA39" s="2"/>
      <c r="AB39" s="86"/>
    </row>
    <row r="40" spans="2:28" ht="15">
      <c r="B40" s="152"/>
      <c r="C40" s="144"/>
      <c r="D40" s="149"/>
      <c r="F40" s="48" t="s">
        <v>27</v>
      </c>
      <c r="G40" s="2"/>
      <c r="H40" s="52">
        <f>H39*H37</f>
        <v>40500000</v>
      </c>
      <c r="I40" s="2"/>
      <c r="J40" s="84"/>
      <c r="K40" s="2"/>
      <c r="L40" s="86"/>
      <c r="N40" s="48" t="s">
        <v>27</v>
      </c>
      <c r="O40" s="2"/>
      <c r="P40" s="52">
        <f>P39*P37</f>
        <v>40500000</v>
      </c>
      <c r="Q40" s="2"/>
      <c r="R40" s="84"/>
      <c r="S40" s="2"/>
      <c r="T40" s="86"/>
      <c r="V40" s="48" t="s">
        <v>27</v>
      </c>
      <c r="W40" s="2"/>
      <c r="X40" s="52">
        <f>X39*X37</f>
        <v>40500000</v>
      </c>
      <c r="Y40" s="2"/>
      <c r="Z40" s="84"/>
      <c r="AA40" s="2"/>
      <c r="AB40" s="86"/>
    </row>
    <row r="41" spans="2:28" ht="15.75" thickBot="1">
      <c r="B41" s="153"/>
      <c r="C41" s="145"/>
      <c r="D41" s="150"/>
      <c r="F41" s="53" t="s">
        <v>28</v>
      </c>
      <c r="G41" s="2"/>
      <c r="H41" s="54">
        <f>H21</f>
        <v>878916000</v>
      </c>
      <c r="I41" s="2"/>
      <c r="J41" s="84"/>
      <c r="K41" s="2"/>
      <c r="L41" s="87"/>
      <c r="N41" s="53" t="s">
        <v>28</v>
      </c>
      <c r="O41" s="2"/>
      <c r="P41" s="54">
        <f>P21</f>
        <v>2069813000</v>
      </c>
      <c r="Q41" s="2"/>
      <c r="R41" s="84"/>
      <c r="S41" s="2"/>
      <c r="T41" s="87"/>
      <c r="V41" s="53" t="s">
        <v>28</v>
      </c>
      <c r="W41" s="2"/>
      <c r="X41" s="54">
        <f>X21</f>
        <v>0</v>
      </c>
      <c r="Y41" s="2"/>
      <c r="Z41" s="84"/>
      <c r="AA41" s="2"/>
      <c r="AB41" s="87"/>
    </row>
    <row r="42" spans="2:28" ht="15.75" thickBot="1">
      <c r="B42" s="55"/>
      <c r="C42" s="2"/>
      <c r="D42" s="2"/>
      <c r="F42" s="58"/>
      <c r="G42" s="56"/>
      <c r="H42" s="56"/>
      <c r="I42" s="56"/>
      <c r="J42" s="56"/>
      <c r="K42" s="56"/>
      <c r="L42" s="57"/>
      <c r="N42" s="58"/>
      <c r="O42" s="56"/>
      <c r="P42" s="56"/>
      <c r="Q42" s="56"/>
      <c r="R42" s="56"/>
      <c r="S42" s="56"/>
      <c r="T42" s="57"/>
      <c r="V42" s="58"/>
      <c r="W42" s="56"/>
      <c r="X42" s="56"/>
      <c r="Y42" s="56"/>
      <c r="Z42" s="56"/>
      <c r="AA42" s="56"/>
      <c r="AB42" s="57"/>
    </row>
    <row r="43" spans="2:4" ht="15">
      <c r="B43" s="2"/>
      <c r="C43" s="2"/>
      <c r="D43" s="2"/>
    </row>
    <row r="44" spans="6:13" ht="15">
      <c r="F44" s="83"/>
      <c r="G44" s="83"/>
      <c r="H44" s="101"/>
      <c r="I44" s="83"/>
      <c r="J44" s="83"/>
      <c r="K44" s="83"/>
      <c r="L44" s="83"/>
      <c r="M44" s="59"/>
    </row>
    <row r="45" spans="6:13" ht="15">
      <c r="F45" s="59"/>
      <c r="G45" s="59"/>
      <c r="H45" s="59"/>
      <c r="I45" s="59"/>
      <c r="J45" s="59"/>
      <c r="K45" s="59"/>
      <c r="L45" s="59"/>
      <c r="M45" s="59"/>
    </row>
    <row r="46" spans="6:13" ht="15">
      <c r="F46" s="60"/>
      <c r="G46" s="59"/>
      <c r="H46" s="61"/>
      <c r="I46" s="59"/>
      <c r="J46" s="82"/>
      <c r="K46" s="59"/>
      <c r="L46" s="79"/>
      <c r="M46" s="59"/>
    </row>
    <row r="47" spans="6:13" ht="15">
      <c r="F47" s="60"/>
      <c r="G47" s="59"/>
      <c r="H47" s="61"/>
      <c r="I47" s="59"/>
      <c r="J47" s="82"/>
      <c r="K47" s="59"/>
      <c r="L47" s="79"/>
      <c r="M47" s="59"/>
    </row>
    <row r="48" spans="6:13" ht="15">
      <c r="F48" s="59"/>
      <c r="G48" s="59"/>
      <c r="H48" s="59"/>
      <c r="I48" s="59"/>
      <c r="J48" s="59"/>
      <c r="K48" s="59"/>
      <c r="L48" s="62"/>
      <c r="M48" s="59"/>
    </row>
    <row r="49" spans="6:13" ht="15">
      <c r="F49" s="60"/>
      <c r="G49" s="59"/>
      <c r="H49" s="61"/>
      <c r="I49" s="59"/>
      <c r="J49" s="78"/>
      <c r="K49" s="59"/>
      <c r="L49" s="79"/>
      <c r="M49" s="59"/>
    </row>
    <row r="50" spans="6:13" ht="15">
      <c r="F50" s="60"/>
      <c r="G50" s="59"/>
      <c r="H50" s="61"/>
      <c r="I50" s="59"/>
      <c r="J50" s="78"/>
      <c r="K50" s="59"/>
      <c r="L50" s="79"/>
      <c r="M50" s="59"/>
    </row>
    <row r="51" spans="6:13" ht="15">
      <c r="F51" s="59"/>
      <c r="G51" s="59"/>
      <c r="H51" s="59"/>
      <c r="I51" s="59"/>
      <c r="J51" s="59"/>
      <c r="K51" s="59"/>
      <c r="L51" s="62"/>
      <c r="M51" s="59"/>
    </row>
    <row r="52" spans="6:13" ht="15">
      <c r="F52" s="63"/>
      <c r="G52" s="59"/>
      <c r="H52" s="61"/>
      <c r="I52" s="59"/>
      <c r="J52" s="81"/>
      <c r="K52" s="59"/>
      <c r="L52" s="79"/>
      <c r="M52" s="59"/>
    </row>
    <row r="53" spans="6:13" ht="15">
      <c r="F53" s="64"/>
      <c r="G53" s="59"/>
      <c r="H53" s="65"/>
      <c r="I53" s="59"/>
      <c r="J53" s="81"/>
      <c r="K53" s="59"/>
      <c r="L53" s="79"/>
      <c r="M53" s="59"/>
    </row>
    <row r="54" spans="6:13" ht="15">
      <c r="F54" s="64"/>
      <c r="G54" s="59"/>
      <c r="H54" s="66"/>
      <c r="I54" s="59"/>
      <c r="J54" s="81"/>
      <c r="K54" s="59"/>
      <c r="L54" s="79"/>
      <c r="M54" s="59"/>
    </row>
    <row r="55" spans="6:13" ht="15">
      <c r="F55" s="59"/>
      <c r="G55" s="59"/>
      <c r="H55" s="64"/>
      <c r="I55" s="59"/>
      <c r="J55" s="67"/>
      <c r="K55" s="59"/>
      <c r="L55" s="68"/>
      <c r="M55" s="59"/>
    </row>
    <row r="56" spans="6:13" ht="15">
      <c r="F56" s="59"/>
      <c r="G56" s="59"/>
      <c r="H56" s="59"/>
      <c r="I56" s="59"/>
      <c r="J56" s="59"/>
      <c r="K56" s="59"/>
      <c r="L56" s="59"/>
      <c r="M56" s="59"/>
    </row>
    <row r="57" spans="6:13" ht="15">
      <c r="F57" s="59"/>
      <c r="G57" s="59"/>
      <c r="H57" s="69"/>
      <c r="I57" s="59"/>
      <c r="J57" s="80"/>
      <c r="K57" s="59"/>
      <c r="L57" s="79"/>
      <c r="M57" s="59"/>
    </row>
    <row r="58" spans="6:13" ht="15">
      <c r="F58" s="59"/>
      <c r="G58" s="59"/>
      <c r="H58" s="70"/>
      <c r="I58" s="59"/>
      <c r="J58" s="80"/>
      <c r="K58" s="59"/>
      <c r="L58" s="79"/>
      <c r="M58" s="59"/>
    </row>
    <row r="59" spans="6:13" ht="15">
      <c r="F59" s="64"/>
      <c r="G59" s="59"/>
      <c r="H59" s="65"/>
      <c r="I59" s="59"/>
      <c r="J59" s="80"/>
      <c r="K59" s="59"/>
      <c r="L59" s="79"/>
      <c r="M59" s="59"/>
    </row>
    <row r="60" spans="6:13" ht="15">
      <c r="F60" s="59"/>
      <c r="G60" s="59"/>
      <c r="H60" s="64"/>
      <c r="I60" s="59"/>
      <c r="J60" s="80"/>
      <c r="K60" s="59"/>
      <c r="L60" s="79"/>
      <c r="M60" s="59"/>
    </row>
    <row r="61" spans="6:13" ht="15">
      <c r="F61" s="59"/>
      <c r="G61" s="59"/>
      <c r="H61" s="64"/>
      <c r="I61" s="59"/>
      <c r="J61" s="80"/>
      <c r="K61" s="59"/>
      <c r="L61" s="79"/>
      <c r="M61" s="59"/>
    </row>
    <row r="62" spans="6:13" ht="15">
      <c r="F62" s="59"/>
      <c r="G62" s="59"/>
      <c r="H62" s="59"/>
      <c r="I62" s="59"/>
      <c r="J62" s="59"/>
      <c r="K62" s="59"/>
      <c r="L62" s="59"/>
      <c r="M62" s="59"/>
    </row>
    <row r="63" spans="6:13" ht="15">
      <c r="F63" s="59"/>
      <c r="G63" s="59"/>
      <c r="H63" s="59"/>
      <c r="I63" s="59"/>
      <c r="J63" s="59"/>
      <c r="K63" s="59"/>
      <c r="L63" s="59"/>
      <c r="M63" s="59"/>
    </row>
    <row r="64" spans="5:13" ht="15">
      <c r="E64" s="71"/>
      <c r="F64" s="72"/>
      <c r="G64" s="72"/>
      <c r="H64" s="72"/>
      <c r="I64" s="72"/>
      <c r="J64" s="72"/>
      <c r="K64" s="72"/>
      <c r="L64" s="72"/>
      <c r="M64" s="72"/>
    </row>
    <row r="65" spans="4:13" ht="15">
      <c r="D65" s="2"/>
      <c r="E65" s="71"/>
      <c r="F65" s="72"/>
      <c r="G65" s="72"/>
      <c r="H65" s="72"/>
      <c r="I65" s="72"/>
      <c r="J65" s="72"/>
      <c r="K65" s="72"/>
      <c r="L65" s="72"/>
      <c r="M65" s="72"/>
    </row>
    <row r="66" spans="5:13" ht="15">
      <c r="E66" s="71"/>
      <c r="F66" s="72"/>
      <c r="G66" s="72"/>
      <c r="H66" s="72"/>
      <c r="I66" s="72"/>
      <c r="J66" s="72"/>
      <c r="K66" s="72"/>
      <c r="L66" s="72"/>
      <c r="M66" s="72"/>
    </row>
    <row r="67" spans="6:13" ht="15">
      <c r="F67" s="59"/>
      <c r="G67" s="59"/>
      <c r="H67" s="59"/>
      <c r="I67" s="59"/>
      <c r="J67" s="59"/>
      <c r="K67" s="59"/>
      <c r="L67" s="59"/>
      <c r="M67" s="59"/>
    </row>
    <row r="68" spans="6:13" ht="15">
      <c r="F68" s="59"/>
      <c r="G68" s="59"/>
      <c r="H68" s="73"/>
      <c r="I68" s="59"/>
      <c r="J68" s="59"/>
      <c r="K68" s="59"/>
      <c r="L68" s="59"/>
      <c r="M68" s="59"/>
    </row>
    <row r="69" spans="6:13" ht="15">
      <c r="F69" s="59"/>
      <c r="G69" s="59"/>
      <c r="H69" s="59"/>
      <c r="I69" s="59"/>
      <c r="J69" s="59"/>
      <c r="K69" s="59"/>
      <c r="L69" s="59"/>
      <c r="M69" s="59"/>
    </row>
    <row r="301" ht="15">
      <c r="D301" s="74" t="s">
        <v>29</v>
      </c>
    </row>
    <row r="302" ht="15">
      <c r="D302" s="74" t="s">
        <v>30</v>
      </c>
    </row>
    <row r="303" ht="30">
      <c r="D303" s="74" t="s">
        <v>31</v>
      </c>
    </row>
    <row r="304" ht="15">
      <c r="D304" s="74" t="s">
        <v>32</v>
      </c>
    </row>
    <row r="305" ht="45">
      <c r="D305" s="74" t="s">
        <v>33</v>
      </c>
    </row>
    <row r="308" ht="15">
      <c r="D308" s="75"/>
    </row>
    <row r="309" ht="15">
      <c r="D309" s="76"/>
    </row>
    <row r="310" ht="15">
      <c r="D310" s="77"/>
    </row>
    <row r="313" ht="15">
      <c r="D313" s="75"/>
    </row>
    <row r="314" ht="15">
      <c r="D314" s="75"/>
    </row>
    <row r="315" ht="15">
      <c r="D315" s="76"/>
    </row>
    <row r="319" ht="15">
      <c r="D319" s="76"/>
    </row>
  </sheetData>
  <sheetProtection/>
  <mergeCells count="19">
    <mergeCell ref="C37:C41"/>
    <mergeCell ref="V6:AB6"/>
    <mergeCell ref="V24:AB24"/>
    <mergeCell ref="D37:D41"/>
    <mergeCell ref="B37:B41"/>
    <mergeCell ref="B32:B34"/>
    <mergeCell ref="D32:D34"/>
    <mergeCell ref="C29:C30"/>
    <mergeCell ref="N6:T6"/>
    <mergeCell ref="N24:T24"/>
    <mergeCell ref="A1:L1"/>
    <mergeCell ref="A2:L2"/>
    <mergeCell ref="F6:L6"/>
    <mergeCell ref="F24:L24"/>
    <mergeCell ref="C15:D15"/>
    <mergeCell ref="C32:C34"/>
    <mergeCell ref="D26:D27"/>
    <mergeCell ref="C26:C27"/>
    <mergeCell ref="D29:D30"/>
  </mergeCells>
  <printOptions horizontalCentered="1" verticalCentered="1"/>
  <pageMargins left="1.299212598425197" right="0.31496062992125984" top="0.7480314960629921" bottom="0.7480314960629921" header="0.31496062992125984" footer="0.31496062992125984"/>
  <pageSetup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Laboratorio</cp:lastModifiedBy>
  <cp:lastPrinted>2010-10-15T17:01:01Z</cp:lastPrinted>
  <dcterms:created xsi:type="dcterms:W3CDTF">2010-09-15T16:49:28Z</dcterms:created>
  <dcterms:modified xsi:type="dcterms:W3CDTF">2010-10-15T17:01:24Z</dcterms:modified>
  <cp:category/>
  <cp:version/>
  <cp:contentType/>
  <cp:contentStatus/>
</cp:coreProperties>
</file>