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0" windowWidth="9780" windowHeight="9420" activeTab="1"/>
  </bookViews>
  <sheets>
    <sheet name="EVALUACION TECNICA AUDIOVISUALE" sheetId="1" r:id="rId1"/>
    <sheet name="EVALUACION TECNICA COMPUTADORES" sheetId="2" r:id="rId2"/>
    <sheet name="EVALUACION ITEM A ITEM COMPU" sheetId="3" r:id="rId3"/>
    <sheet name="EVALUACION ITEM A ITEM AUDIOV" sheetId="4" r:id="rId4"/>
  </sheets>
  <definedNames>
    <definedName name="_xlnm.Print_Titles" localSheetId="0">'EVALUACION TECNICA AUDIOVISUALE'!$A:$A</definedName>
    <definedName name="_xlnm.Print_Titles" localSheetId="1">'EVALUACION TECNICA COMPUTADORES'!$A:$A</definedName>
  </definedNames>
  <calcPr fullCalcOnLoad="1"/>
</workbook>
</file>

<file path=xl/sharedStrings.xml><?xml version="1.0" encoding="utf-8"?>
<sst xmlns="http://schemas.openxmlformats.org/spreadsheetml/2006/main" count="337" uniqueCount="129">
  <si>
    <t>ITEM</t>
  </si>
  <si>
    <t xml:space="preserve">NOMBRE EQUIPO </t>
  </si>
  <si>
    <t>VR. UNITARIO</t>
  </si>
  <si>
    <t>VR IVA</t>
  </si>
  <si>
    <t>CUMPLE</t>
  </si>
  <si>
    <t>CANTIDAD</t>
  </si>
  <si>
    <t>MACRODIGITAL</t>
  </si>
  <si>
    <t>QUADRA INGENIERIA</t>
  </si>
  <si>
    <t>DISCOVERY COMPUTER</t>
  </si>
  <si>
    <t>SITEC</t>
  </si>
  <si>
    <t>CONSORCIO SOLUCIONES INTEGRALES UD</t>
  </si>
  <si>
    <t>COMPUTEL SYSTEM</t>
  </si>
  <si>
    <t>INVITACION DIRECTA NO. 012 DE 2010</t>
  </si>
  <si>
    <t>CONTRATAR LA ADQUISICIÓN DE SOLUCIONES INTEGRALES EQUIPOS DE COMPUTO ESPECIALES Y EQUIPOS PARA AUDIOVISUALES</t>
  </si>
  <si>
    <t xml:space="preserve">DESCRIPCIÓN  Y/O  CARACTERÍSTICAS </t>
  </si>
  <si>
    <t>REFERENCIA SUGERIDA</t>
  </si>
  <si>
    <t>MARCA SUGERIDA</t>
  </si>
  <si>
    <t>VALOR TOTAL</t>
  </si>
  <si>
    <t>COMPUTADOR ESPECIAL</t>
  </si>
  <si>
    <t>WEBCAM  2.0 MGP O SUPERIOR</t>
  </si>
  <si>
    <t>DISCO DURO EXTERNO</t>
  </si>
  <si>
    <t>CAMARAS INALAMBRICAS</t>
  </si>
  <si>
    <t xml:space="preserve">ROUTER </t>
  </si>
  <si>
    <t>SERVIDOR</t>
  </si>
  <si>
    <t>DISCO DURO  EXTERNO 500 GB</t>
  </si>
  <si>
    <t>TOTAL</t>
  </si>
  <si>
    <t>BARRAJE ARTÍSTICO</t>
  </si>
  <si>
    <t>REFLECTORES</t>
  </si>
  <si>
    <t xml:space="preserve">TABLETAS DIGITALIZADORAS </t>
  </si>
  <si>
    <t>VIDEO BEAM</t>
  </si>
  <si>
    <t xml:space="preserve">EQUIPO DE DIGITALIZACION SONORA Y DE IMÁGENES </t>
  </si>
  <si>
    <t xml:space="preserve">MONITOR  APPLE LED CINEMA </t>
  </si>
  <si>
    <t>SISTEMA PORTATIL PARA LA PRODUCCION DE AUDIO/MIDI DE ALTA DEFINICION</t>
  </si>
  <si>
    <t>Procesador: 8 NUCLEOS: Dos procesadores de núcleo cuádruple Intel Xeon 5500 de 2.23 GHz. 8 MB de caché de nivel 3 completamente compartida por procesador. Memoria: 6 GB de memoria (DIMM ECC DDR2 a 800 MHz y completamente protegido por búfer (en  tres módulos de 2 GB), expandible hasta 32 GB. Tarjeta Gráfica: Radeon HD 4870 de ATI con 512 MB de memoria GDDR5, PCI Express 2.0, un puerto Mini DisplayPort y un DVI de doble canal. Disco Duro: Serial ATA de 640 GB a 3 Gb/s, 7.200 rpm, y caché de 16 MB. Unidad óptica: SuperDrive 18x de doble capa (DVD+R DL, DVD±RW y CD-RW). Expansión PCI Express: Tres ranuras de ampliación PCI Express de tamaño estándar libres (una PCI Express 2.0 a 16x y dos PCI Express 2.0 a 4x); FireWire: Cuatro puertos FireWire 800 (dos en el panel frontal y dos en el posterior). USB: Cinco puertos USB 2.0 (dos en el panel frontal, tres en el posterior). Dos puertos USB 2.0 en el teclado. Dos Puertos Ethernet 10/100/1000BASE-T (RJ-45) Independientes. Bluetooth 2.1 + Módulo EDR (Enhanced Data Rate) integrado. Accesorios incluidos: Teclado Apple y ratón "Mighty Mouse",  Adaptador DVI-VGA, Cable de extensión de teclado USB, Discos DVD de instalación y restauración. Programas: Mac OS X v10.6 Snow Leopard (con iTunes, Time Machine, Vista rápida, Spaces, Spotlight, Dashboard, Mail, iChat, Safari, Agenda, QuickTime, iCal, Reproductor de DVD, Photo Booth, Front Row y Xcode Developer Tools). Pantalla TFT de cristal líquido de matriz activa de 24 pulgadas (visibles) retroiluminada por LED. RESOLUCION: 1.920 por 1.200 píxeles, 1.280 por 800 píxeles. CONTRASTE: 1000:1. BRILLO (NORMAL): 330 CD/M2. ANGULO DE VISION (H/V): 178º. COLOR DE LA PANTALLA: PLATEADO. Tres puertos USB 2.0 autoalimentados. Ranura de seguridad para cable Kensington. Un cable con tres conectores: Mini DisplayPort, MagSafe y USB 2.0. Cable de corriente alterna. Tensión: entre 100 y 240 V de CA; frecuencia: entre 50 y 60 Hz</t>
  </si>
  <si>
    <t>Computadores  Intel Quad Core- RAM 8 GB (2 Pastillas o modulos) Disco duro de 500 GB o superior 1 GB Memoria de vídeo, 5 Puertos USB2, 1 puerto IEEE 1394, Lector de tarjetas, Tarjeta de red inlambrica 802.11 n , Unidad DVD RW, Parlantes, Mouse  y teclado, monitor 17" LCD   El sistema operativo licenciado Windows Xp profesional si existen los controladores para todos los dispositivos o sistema Operativo Vista Bussinnes</t>
  </si>
  <si>
    <t>Sensor de 2 MG pixeles, resolución superior.  Captura de video hasta de 1600 x 1200 pixeles (calidad HD).</t>
  </si>
  <si>
    <t>Capacidad 500 gb, 480mb por seg., incluir cables de conexión y caja de protección, carcasa de aluminio. conexión  usb  2,0. superliviano.</t>
  </si>
  <si>
    <t>Cámara de red. Formatos Motion JPEG (3 niveles) y MPEG4. Zoom digital de 10x. Pan y Tilt a distancia.  Autentificación ID / Password. Modo de visión nocturna. Soprta varios protocolos. Disparadores de buffer por medio de alarma</t>
  </si>
  <si>
    <t>ROUTER INALAMBRICO LINKSYS WIRELESS-N WAG325Nintegral para uso compartido de Internet, conmutador de 4 puertos y punto de acceso Wireless-G (802.11g) a 54 Mbps.  Garantía Mínima de 2 años en sitio.</t>
  </si>
  <si>
    <t>Servidor para rack. Procesador: 2 procesadores intel xeon serie 5400 de cuatro núcleos de 3,33 ghz. Sistema operativo: suse linux enterprise server 10 x86-64. Chip: intel 5000x, bus frontal lateral (fsb) de 1066 mhz y 1333 mhz. Memoria: dimm de 16  gb para un total de 32gb de ram expandible a 64gb. Almacenamiento:   sas nearline de 3,5” (7.200 rpm):  1 tb. Software de respaldo y recuperación: symantec o similar  backup exectm  12.5. Incluye gabinete con unidad de alimentación, refrigeración y cableado.</t>
  </si>
  <si>
    <t>LaCie d2 Quadra 301440U.  Destop Hard Drives LaCie d2 Quadra Hard Disk v2.1 500GB Interfaz cuádruple para asegurar una compatibilidad total PC/Mac. Tasas rápidas de transferencia en ráfagas: hasta 115 MB/s (eSATA). Resistente y ergonómico diseño en aluminio d2 que garantiza una disipación eficaz del calor. Características avanzadas, plug &amp; play. Genie y Intego Backup Assistant incluídos. Apple® Time Machine™ compatible</t>
  </si>
  <si>
    <t>PRECIO BASE</t>
  </si>
  <si>
    <t>En aluminio truss de tramo de 6M, incluye 9 circuitos internos, tubo 1.5", incluye trípode</t>
  </si>
  <si>
    <t>LED 64 Black Ultra bright, 10 mm LEDs. Auto Sync with other LED products. 7 operational modes, 3 DMX modes. Power Draw 30W</t>
  </si>
  <si>
    <t>LED 64B</t>
  </si>
  <si>
    <t>LED</t>
  </si>
  <si>
    <t xml:space="preserve"> TABLETAS DIGITALIZADORAS (LÁPIZ ÓPTICO) 22X13 CM</t>
  </si>
  <si>
    <t>GENIUS</t>
  </si>
  <si>
    <t>Tipo II Proyector 3LCD XGA O DLP Peso máximo 3,5 Kg Lumens 2000  Resolución nativa 1024 x 768  Tipo de lámpara 250 Watios Tiempo de vida lámpara 2500 horas  Entrada de video RGB, S-video, video compuesto,  Componente de video NTSC Mando a distancia IR Tamaño de la imagen 1.00 mts a 7.00 mts Distancia de proyección 1.0 mts a 10.0 mts Tipo de zoom Manual.  Corrección Keystone Vertical -30 / +30 Ruido máximo 36db. Cables de Potencia, de datos  VGA Manuales Usuario Maletín Nylon.</t>
  </si>
  <si>
    <t>PANASONIC, SONY, EPSON, NEC.</t>
  </si>
  <si>
    <t>MB871E/A</t>
  </si>
  <si>
    <t xml:space="preserve"> APPLE </t>
  </si>
  <si>
    <t>Apple LED Cinema Display 24" Flat panel.  Apple cinema Display Mac Pro: Ref. MB382E/A</t>
  </si>
  <si>
    <t>MB382E/A</t>
  </si>
  <si>
    <t>9900-39149-02</t>
  </si>
  <si>
    <t>Mac Pro: Ref. MB871E/A Procesador Quad - Core Intel Xeon de 2.66Ghz.  3GB memoria SDRAM DDR3. Disco 640GB Serial ATA 3GB/s 7200-rpm. NVIDIA Geforce GT 120 512MB. 18x SuperDrive doble capa. Bluetooth - Español.  Mac OS X v10.6 Snow Leopard (con iTunes, Time Machine, Vista rápida, Spaces, Spotlight, Dashboard, Mail, iChat, Safari, Agenda, QuickTime, iCal, Reproductor de DVD, Photo Booth, Front Row y Xcode Developer Tools). iLife´09 (incluye iPhoto, iMovie, iDVD, iWeb y GarageBand). Apple Keyboard. Apple Mighty Mouse. 1 6.096.552 6.096.552  2</t>
  </si>
  <si>
    <t>MBOX  2 Pro (110V)  Digidesign M-Box 2 Pro Factory - 6 Input / 8 Output (Analog and Digital) Hard Disc Recording System with Pro Tools LE Software and Factory Plug-In Bundle for Mac OS X and Windows XP</t>
  </si>
  <si>
    <t>EVALUACION TECNICA ITEM A ITEM</t>
  </si>
  <si>
    <t>FACULTAD</t>
  </si>
  <si>
    <t>CIENCIAS - FASAB</t>
  </si>
  <si>
    <t>FASAB</t>
  </si>
  <si>
    <t>CIENCIAS</t>
  </si>
  <si>
    <t>TECNOLOGICA</t>
  </si>
  <si>
    <t>INGENIERIA - TECNOLOGICA</t>
  </si>
  <si>
    <t>ACLARAR EL TIPO DE CONTROL INALAMBRICO QUE OFERTA</t>
  </si>
  <si>
    <t xml:space="preserve">NO CUMPLE NO HAY CATALOGO PARA EVALUAR </t>
  </si>
  <si>
    <t>NO  CUMPLE  CON LA CAPACIDAD  SOLICITADA EN EL CATALOGO APARECE SOLO DE 160 A 320 GB</t>
  </si>
  <si>
    <t>NO CUMPLE NO ES INALAMBRICA</t>
  </si>
  <si>
    <t>ACLARAR  EL CATALOGO NO PERMITE EFECTUAR LA EVALUACION</t>
  </si>
  <si>
    <t>NO CUMPLE NO ESPECIFICA EL SOFTWARE DE RESPALDO Y RECUPERACION QUE SE INCLUYE EN EL EQUIPO OFERTADO</t>
  </si>
  <si>
    <t>EVALUACIÓN TÉCNICA</t>
  </si>
  <si>
    <t xml:space="preserve">Evaluación Técnica de la Invitacion Directa No. 012 de 2010 </t>
  </si>
  <si>
    <t>“CONTRATAR LA ADQUISICIÓN DE SOLUCIONES INTEGRALES EQUIPOS DE COMPUTO ESPECIALES Y EQUIPOS PARA AUDIOVISUALES”.</t>
  </si>
  <si>
    <t>EVALUACION CERTIFICACIONES DE EXPERIENCIA</t>
  </si>
  <si>
    <t>QUADDRA INGENIERIA</t>
  </si>
  <si>
    <t>CERTIFICACIÓN CON OTRAS ENTIDADES Y/O I.E.S</t>
  </si>
  <si>
    <t>EXPIDE</t>
  </si>
  <si>
    <t>FECHA DE INICIO</t>
  </si>
  <si>
    <t>MONTO</t>
  </si>
  <si>
    <t>OBSERVACIONES</t>
  </si>
  <si>
    <t>MUNICIPIO DE BARRANCABERMEJA CONTRATO No. 677</t>
  </si>
  <si>
    <t>UNIVERSIDAD NACIONAL  ABIERTA Y A DISTANCIAUNAD</t>
  </si>
  <si>
    <t>INSTITUTO GEOGRAFICO AGUSTIN CODAZZI. IGAC</t>
  </si>
  <si>
    <t>FUNASERGO</t>
  </si>
  <si>
    <t>UNIVERSIDAD COLEGIO MAYOR DE CUNDINAMARCA</t>
  </si>
  <si>
    <t>INSTITUTO NACIONAL DE VIGILANCIA DE MEDICAMENTOS Y ALIMENTOS. INVIMA. CONTRATO 1006</t>
  </si>
  <si>
    <t>ALCALDIA DE FUSAGASUGA</t>
  </si>
  <si>
    <t>FUNARKGO</t>
  </si>
  <si>
    <t>FUNDACION UNIVERSITARIA LOS LIBRETADORES</t>
  </si>
  <si>
    <t>INSTITUTO TECNOLOGICO DE SOLEDAD ATLANTICO. CONTRATO 312</t>
  </si>
  <si>
    <t>ASOCIACION ESCOLAR HELVETIA</t>
  </si>
  <si>
    <t>NO CUMPLE. NO PRESENTA CERTIFICACION</t>
  </si>
  <si>
    <t>MINISTERIO DE CULTURA</t>
  </si>
  <si>
    <t>15/012/2008</t>
  </si>
  <si>
    <t>GIMNASIO SANTA ANA DEL NORTE</t>
  </si>
  <si>
    <t>INSTITUTO TECNOLOGICO METROPOLITANO</t>
  </si>
  <si>
    <t>VALOR DE CERTIFICACIONES</t>
  </si>
  <si>
    <t>CALIFICACION DE LAS CERTFICACIONES</t>
  </si>
  <si>
    <t>NO CUMPLE</t>
  </si>
  <si>
    <t>R.U.P. GRUPOS PROVEEDOR ESPECIALIDAD 33 GRUPO 01</t>
  </si>
  <si>
    <t>K GENERAL (1000 SMMLV)</t>
  </si>
  <si>
    <t>CERTFICADOS DE DISTRIBUCION</t>
  </si>
  <si>
    <t>NO PRESENTA CERTFICADO DE DISTRIBUCION DE DELL</t>
  </si>
  <si>
    <t>NO PRESENTA CERTIFICADOS PARA MAC, DELL, LOGITEC, WESTERN DIGITAL, TREND-NET, LINKSYS, IBM Y LA CIE</t>
  </si>
  <si>
    <t>NO PRESENTA CERTIFICADOS DE DISTRIBUCION PARA LOGITEC Y LA CIE</t>
  </si>
  <si>
    <t>CATALOGOS</t>
  </si>
  <si>
    <t xml:space="preserve">LOS CATALOGOS DE LOS ITEMS 1, 3,  5, 6  Y 7   DEBEN SER PRESENTADAS EN ESPAÑOL. </t>
  </si>
  <si>
    <t xml:space="preserve">LOS CATALOGOS DEBEN SER PRESENTADAS EN ESPAÑOL. </t>
  </si>
  <si>
    <t xml:space="preserve">LOS CATALOGOS DE LOS ITEMS 2 Y 7  DEBEN SER PRESENTADAS EN ESPAÑOL. </t>
  </si>
  <si>
    <t>GARANTIA MINIMA 2 AÑOS</t>
  </si>
  <si>
    <t>TIEMPO DE RESPUESTA MAXIMA 48 HORAS</t>
  </si>
  <si>
    <t xml:space="preserve">DILIGENCIAMIENTO ANEXO No. 4 </t>
  </si>
  <si>
    <t>NO CUMPLE NO DILIGENCIA EN SU TOTALIDAD EL ANEXO No. 4</t>
  </si>
  <si>
    <t xml:space="preserve">VALORACION FINAL </t>
  </si>
  <si>
    <t>NO ADMISIBLE</t>
  </si>
  <si>
    <t xml:space="preserve"> NO ADMISIBLE</t>
  </si>
  <si>
    <t>ADMISIBLE</t>
  </si>
  <si>
    <t>UNIVIVERSIDAD DISTRITAL CONTRATO NO. 200</t>
  </si>
  <si>
    <t>NO RELACIONA ANEXO 3</t>
  </si>
  <si>
    <t>UNIVIVERSIDAD DISTRITAL CONTRATO No. 090</t>
  </si>
  <si>
    <t>UNIVIVERSIDAD DISTRITAL CONTRATO NO. 126</t>
  </si>
  <si>
    <t>FUNHORI</t>
  </si>
  <si>
    <t>SERVICIO NACIONAL DEAPRENDIZAJE. SENA BOGOTA</t>
  </si>
  <si>
    <t>ALCALDIA  PARATEBUENO</t>
  </si>
  <si>
    <t>R.U.P. GRUPOS PROVEEDOR ESPECIALIDAD 16 GRUPO 02 Y ESPECIALIDAD 18 GRUPO 01</t>
  </si>
  <si>
    <t>NO CUMPLE.NO ESTA INSCRITO EN LA ESPECIALIDAD 18, GRUPO 01</t>
  </si>
  <si>
    <t>NO PRESENTA LA TOTALIDAD DE LAS CERTFICACIONES DE DISTRIBUCION</t>
  </si>
  <si>
    <t>NO PRESENTA CERTIFICADOS DE DISTRIBUCION DE LAS MARCAS OFERTADAS</t>
  </si>
  <si>
    <t xml:space="preserve">NO  PRESENTA CATALOGOS PARA LOS ITEMS 1, 2,  EL CATALOGO DEL ITEMS 3  DEBEN SER PRESENTADAS EN ESPAÑOL. 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</si>
</sst>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&quot;$&quot;\ #,##0.00"/>
    <numFmt numFmtId="205" formatCode="&quot;$&quot;#,##0"/>
    <numFmt numFmtId="206" formatCode="_([$$-240A]\ * #,##0_);_([$$-240A]\ * \(#,##0\);_([$$-240A]\ * &quot;-&quot;??_);_(@_)"/>
    <numFmt numFmtId="207" formatCode="_(&quot;$&quot;\ * #,##0_);_(&quot;$&quot;\ * \(#,##0\);_(&quot;$&quot;\ * &quot;-&quot;??_);_(@_)"/>
    <numFmt numFmtId="208" formatCode="_ &quot;$&quot;\ * #,##0_ ;_ &quot;$&quot;\ * \-#,##0_ ;_ &quot;$&quot;\ * &quot;-&quot;??_ ;_ @_ "/>
    <numFmt numFmtId="209" formatCode="[$$-240A]\ 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10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89" fontId="4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189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vertical="center" wrapText="1"/>
      <protection locked="0"/>
    </xf>
    <xf numFmtId="189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189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/>
      <protection locked="0"/>
    </xf>
    <xf numFmtId="18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8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89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188" fontId="26" fillId="0" borderId="18" xfId="54" applyNumberFormat="1" applyFont="1" applyFill="1" applyBorder="1" applyAlignment="1">
      <alignment horizontal="center" vertical="center" wrapText="1"/>
      <protection/>
    </xf>
    <xf numFmtId="18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89" fontId="25" fillId="0" borderId="0" xfId="0" applyNumberFormat="1" applyFont="1" applyFill="1" applyAlignment="1" applyProtection="1">
      <alignment/>
      <protection locked="0"/>
    </xf>
    <xf numFmtId="189" fontId="26" fillId="24" borderId="17" xfId="0" applyNumberFormat="1" applyFont="1" applyFill="1" applyBorder="1" applyAlignment="1" applyProtection="1">
      <alignment horizontal="center" vertical="center" wrapText="1"/>
      <protection locked="0"/>
    </xf>
    <xf numFmtId="189" fontId="26" fillId="24" borderId="18" xfId="0" applyNumberFormat="1" applyFont="1" applyFill="1" applyBorder="1" applyAlignment="1" applyProtection="1">
      <alignment horizontal="center" vertical="center" wrapText="1"/>
      <protection locked="0"/>
    </xf>
    <xf numFmtId="189" fontId="26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  <protection locked="0"/>
    </xf>
    <xf numFmtId="189" fontId="24" fillId="24" borderId="17" xfId="0" applyNumberFormat="1" applyFont="1" applyFill="1" applyBorder="1" applyAlignment="1" applyProtection="1">
      <alignment horizontal="center" vertical="center" wrapText="1"/>
      <protection locked="0"/>
    </xf>
    <xf numFmtId="189" fontId="24" fillId="24" borderId="18" xfId="0" applyNumberFormat="1" applyFont="1" applyFill="1" applyBorder="1" applyAlignment="1" applyProtection="1">
      <alignment horizontal="center" vertical="center" wrapText="1"/>
      <protection locked="0"/>
    </xf>
    <xf numFmtId="189" fontId="24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18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8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justify" vertical="center" wrapText="1"/>
    </xf>
    <xf numFmtId="188" fontId="26" fillId="0" borderId="19" xfId="54" applyNumberFormat="1" applyFont="1" applyFill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justify" vertical="center" wrapText="1"/>
    </xf>
    <xf numFmtId="188" fontId="26" fillId="0" borderId="27" xfId="54" applyNumberFormat="1" applyFont="1" applyFill="1" applyBorder="1" applyAlignment="1">
      <alignment horizontal="center" vertical="center" wrapText="1"/>
      <protection/>
    </xf>
    <xf numFmtId="188" fontId="26" fillId="0" borderId="28" xfId="54" applyNumberFormat="1" applyFont="1" applyFill="1" applyBorder="1" applyAlignment="1">
      <alignment horizontal="center" vertical="center" wrapText="1"/>
      <protection/>
    </xf>
    <xf numFmtId="189" fontId="26" fillId="24" borderId="25" xfId="0" applyNumberFormat="1" applyFont="1" applyFill="1" applyBorder="1" applyAlignment="1" applyProtection="1">
      <alignment horizontal="center" vertical="center" wrapText="1"/>
      <protection locked="0"/>
    </xf>
    <xf numFmtId="189" fontId="26" fillId="24" borderId="27" xfId="0" applyNumberFormat="1" applyFont="1" applyFill="1" applyBorder="1" applyAlignment="1" applyProtection="1">
      <alignment horizontal="center" vertical="center" wrapText="1"/>
      <protection locked="0"/>
    </xf>
    <xf numFmtId="189" fontId="26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188" fontId="28" fillId="0" borderId="0" xfId="0" applyNumberFormat="1" applyFont="1" applyFill="1" applyBorder="1" applyAlignment="1">
      <alignment horizontal="center" vertical="center" wrapText="1"/>
    </xf>
    <xf numFmtId="189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16" borderId="29" xfId="54" applyFont="1" applyFill="1" applyBorder="1" applyAlignment="1" applyProtection="1">
      <alignment horizontal="center" vertical="center" wrapText="1"/>
      <protection/>
    </xf>
    <xf numFmtId="0" fontId="30" fillId="16" borderId="30" xfId="54" applyFont="1" applyFill="1" applyBorder="1" applyAlignment="1" applyProtection="1">
      <alignment horizontal="center" vertical="center" wrapText="1"/>
      <protection locked="0"/>
    </xf>
    <xf numFmtId="0" fontId="30" fillId="16" borderId="31" xfId="54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29" fillId="0" borderId="29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 locked="0"/>
    </xf>
    <xf numFmtId="15" fontId="4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54" applyNumberFormat="1" applyFont="1" applyFill="1" applyBorder="1" applyAlignment="1" applyProtection="1">
      <alignment horizontal="right" vertical="center" wrapText="1"/>
      <protection locked="0"/>
    </xf>
    <xf numFmtId="4" fontId="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4" fillId="25" borderId="17" xfId="54" applyFont="1" applyFill="1" applyBorder="1" applyAlignment="1" applyProtection="1">
      <alignment horizontal="center" vertical="center" wrapText="1"/>
      <protection locked="0"/>
    </xf>
    <xf numFmtId="0" fontId="4" fillId="25" borderId="18" xfId="54" applyFont="1" applyFill="1" applyBorder="1" applyAlignment="1" applyProtection="1">
      <alignment horizontal="center" vertical="center" wrapText="1"/>
      <protection locked="0"/>
    </xf>
    <xf numFmtId="4" fontId="4" fillId="25" borderId="18" xfId="54" applyNumberFormat="1" applyFont="1" applyFill="1" applyBorder="1" applyAlignment="1" applyProtection="1">
      <alignment horizontal="right" vertical="center" wrapText="1"/>
      <protection locked="0"/>
    </xf>
    <xf numFmtId="4" fontId="4" fillId="25" borderId="18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32" xfId="54" applyFont="1" applyFill="1" applyBorder="1" applyAlignment="1" applyProtection="1">
      <alignment horizontal="center" vertical="center" wrapText="1"/>
      <protection/>
    </xf>
    <xf numFmtId="0" fontId="29" fillId="16" borderId="33" xfId="5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70" fontId="0" fillId="0" borderId="0" xfId="5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30" fillId="16" borderId="34" xfId="54" applyFont="1" applyFill="1" applyBorder="1" applyAlignment="1" applyProtection="1">
      <alignment horizontal="center" vertical="center" wrapText="1"/>
      <protection locked="0"/>
    </xf>
    <xf numFmtId="0" fontId="30" fillId="16" borderId="17" xfId="54" applyFont="1" applyFill="1" applyBorder="1" applyAlignment="1" applyProtection="1">
      <alignment horizontal="center" vertical="center" wrapText="1"/>
      <protection locked="0"/>
    </xf>
    <xf numFmtId="0" fontId="30" fillId="16" borderId="18" xfId="54" applyFont="1" applyFill="1" applyBorder="1" applyAlignment="1" applyProtection="1">
      <alignment horizontal="center" vertical="center" wrapText="1"/>
      <protection locked="0"/>
    </xf>
    <xf numFmtId="0" fontId="30" fillId="16" borderId="19" xfId="54" applyFont="1" applyFill="1" applyBorder="1" applyAlignment="1" applyProtection="1">
      <alignment horizontal="center" vertical="center" wrapText="1"/>
      <protection locked="0"/>
    </xf>
    <xf numFmtId="4" fontId="4" fillId="0" borderId="35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54" applyNumberFormat="1" applyFont="1" applyFill="1" applyBorder="1" applyAlignment="1" applyProtection="1">
      <alignment horizontal="center" vertical="center" wrapText="1"/>
      <protection locked="0"/>
    </xf>
    <xf numFmtId="4" fontId="4" fillId="25" borderId="35" xfId="54" applyNumberFormat="1" applyFont="1" applyFill="1" applyBorder="1" applyAlignment="1" applyProtection="1">
      <alignment horizontal="center" vertical="center" wrapText="1"/>
      <protection locked="0"/>
    </xf>
    <xf numFmtId="4" fontId="4" fillId="25" borderId="19" xfId="54" applyNumberFormat="1" applyFont="1" applyFill="1" applyBorder="1" applyAlignment="1" applyProtection="1">
      <alignment horizontal="center" vertical="center" wrapText="1"/>
      <protection locked="0"/>
    </xf>
    <xf numFmtId="0" fontId="4" fillId="24" borderId="17" xfId="54" applyFont="1" applyFill="1" applyBorder="1" applyAlignment="1" applyProtection="1">
      <alignment horizontal="center" vertical="center" wrapText="1"/>
      <protection locked="0"/>
    </xf>
    <xf numFmtId="0" fontId="4" fillId="24" borderId="18" xfId="54" applyFont="1" applyFill="1" applyBorder="1" applyAlignment="1" applyProtection="1">
      <alignment horizontal="center" vertical="center" wrapText="1"/>
      <protection locked="0"/>
    </xf>
    <xf numFmtId="0" fontId="4" fillId="3" borderId="17" xfId="54" applyFont="1" applyFill="1" applyBorder="1" applyAlignment="1" applyProtection="1">
      <alignment horizontal="center" vertical="center" wrapText="1"/>
      <protection locked="0"/>
    </xf>
    <xf numFmtId="0" fontId="4" fillId="3" borderId="18" xfId="54" applyFont="1" applyFill="1" applyBorder="1" applyAlignment="1" applyProtection="1">
      <alignment horizontal="center" vertical="center" wrapText="1"/>
      <protection locked="0"/>
    </xf>
    <xf numFmtId="0" fontId="4" fillId="3" borderId="35" xfId="54" applyFont="1" applyFill="1" applyBorder="1" applyAlignment="1" applyProtection="1">
      <alignment horizontal="center" vertical="center" wrapText="1"/>
      <protection locked="0"/>
    </xf>
    <xf numFmtId="0" fontId="4" fillId="24" borderId="35" xfId="54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9" fillId="16" borderId="36" xfId="54" applyFont="1" applyFill="1" applyBorder="1" applyAlignment="1" applyProtection="1">
      <alignment horizontal="center" vertical="center" wrapText="1"/>
      <protection/>
    </xf>
    <xf numFmtId="0" fontId="29" fillId="16" borderId="37" xfId="54" applyFont="1" applyFill="1" applyBorder="1" applyAlignment="1" applyProtection="1">
      <alignment horizontal="center" vertical="center" wrapText="1"/>
      <protection/>
    </xf>
    <xf numFmtId="0" fontId="29" fillId="4" borderId="20" xfId="54" applyFont="1" applyFill="1" applyBorder="1" applyAlignment="1" applyProtection="1">
      <alignment horizontal="center" vertical="center" wrapText="1"/>
      <protection/>
    </xf>
    <xf numFmtId="0" fontId="29" fillId="4" borderId="22" xfId="54" applyFont="1" applyFill="1" applyBorder="1" applyAlignment="1" applyProtection="1">
      <alignment horizontal="center" vertical="center" wrapText="1"/>
      <protection/>
    </xf>
    <xf numFmtId="0" fontId="29" fillId="4" borderId="25" xfId="54" applyFont="1" applyFill="1" applyBorder="1" applyAlignment="1" applyProtection="1">
      <alignment horizontal="center" vertical="center" wrapText="1"/>
      <protection/>
    </xf>
    <xf numFmtId="0" fontId="29" fillId="4" borderId="27" xfId="54" applyFont="1" applyFill="1" applyBorder="1" applyAlignment="1" applyProtection="1">
      <alignment horizontal="center" vertical="center" wrapText="1"/>
      <protection/>
    </xf>
    <xf numFmtId="0" fontId="29" fillId="4" borderId="38" xfId="54" applyFont="1" applyFill="1" applyBorder="1" applyAlignment="1" applyProtection="1">
      <alignment horizontal="center" vertical="center" wrapText="1"/>
      <protection/>
    </xf>
    <xf numFmtId="0" fontId="29" fillId="4" borderId="39" xfId="54" applyFont="1" applyFill="1" applyBorder="1" applyAlignment="1" applyProtection="1">
      <alignment horizontal="center" vertical="center" wrapText="1"/>
      <protection/>
    </xf>
    <xf numFmtId="0" fontId="29" fillId="4" borderId="10" xfId="54" applyFont="1" applyFill="1" applyBorder="1" applyAlignment="1" applyProtection="1">
      <alignment horizontal="center" vertical="center" wrapText="1"/>
      <protection/>
    </xf>
    <xf numFmtId="0" fontId="29" fillId="4" borderId="11" xfId="54" applyFont="1" applyFill="1" applyBorder="1" applyAlignment="1" applyProtection="1">
      <alignment horizontal="center" vertical="center" wrapText="1"/>
      <protection/>
    </xf>
    <xf numFmtId="0" fontId="29" fillId="4" borderId="23" xfId="54" applyFont="1" applyFill="1" applyBorder="1" applyAlignment="1" applyProtection="1">
      <alignment horizontal="center" vertical="center" wrapText="1"/>
      <protection/>
    </xf>
    <xf numFmtId="0" fontId="29" fillId="4" borderId="17" xfId="54" applyFont="1" applyFill="1" applyBorder="1" applyAlignment="1" applyProtection="1">
      <alignment horizontal="center" vertical="center" wrapText="1"/>
      <protection/>
    </xf>
    <xf numFmtId="0" fontId="29" fillId="4" borderId="18" xfId="54" applyFont="1" applyFill="1" applyBorder="1" applyAlignment="1" applyProtection="1">
      <alignment horizontal="center" vertical="center" wrapText="1"/>
      <protection/>
    </xf>
    <xf numFmtId="0" fontId="29" fillId="4" borderId="19" xfId="54" applyFont="1" applyFill="1" applyBorder="1" applyAlignment="1" applyProtection="1">
      <alignment horizontal="center" vertical="center" wrapText="1"/>
      <protection/>
    </xf>
    <xf numFmtId="0" fontId="22" fillId="24" borderId="17" xfId="54" applyFont="1" applyFill="1" applyBorder="1" applyAlignment="1" applyProtection="1">
      <alignment horizontal="center" vertical="center" wrapText="1"/>
      <protection locked="0"/>
    </xf>
    <xf numFmtId="0" fontId="22" fillId="24" borderId="18" xfId="54" applyFont="1" applyFill="1" applyBorder="1" applyAlignment="1" applyProtection="1">
      <alignment horizontal="center" vertical="center" wrapText="1"/>
      <protection locked="0"/>
    </xf>
    <xf numFmtId="0" fontId="22" fillId="24" borderId="19" xfId="54" applyFont="1" applyFill="1" applyBorder="1" applyAlignment="1" applyProtection="1">
      <alignment horizontal="center" vertical="center" wrapText="1"/>
      <protection locked="0"/>
    </xf>
    <xf numFmtId="0" fontId="22" fillId="3" borderId="18" xfId="54" applyFont="1" applyFill="1" applyBorder="1" applyAlignment="1" applyProtection="1">
      <alignment horizontal="center" vertical="center" wrapText="1"/>
      <protection locked="0"/>
    </xf>
    <xf numFmtId="0" fontId="22" fillId="3" borderId="35" xfId="54" applyFont="1" applyFill="1" applyBorder="1" applyAlignment="1" applyProtection="1">
      <alignment horizontal="center" vertical="center" wrapText="1"/>
      <protection locked="0"/>
    </xf>
    <xf numFmtId="0" fontId="4" fillId="3" borderId="40" xfId="54" applyFont="1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4" fillId="24" borderId="19" xfId="54" applyFont="1" applyFill="1" applyBorder="1" applyAlignment="1" applyProtection="1">
      <alignment horizontal="center" vertical="center" wrapText="1"/>
      <protection locked="0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4" fontId="31" fillId="0" borderId="25" xfId="54" applyNumberFormat="1" applyFont="1" applyFill="1" applyBorder="1" applyAlignment="1" applyProtection="1">
      <alignment horizontal="center" vertical="center" wrapText="1"/>
      <protection locked="0"/>
    </xf>
    <xf numFmtId="4" fontId="31" fillId="0" borderId="27" xfId="54" applyNumberFormat="1" applyFont="1" applyFill="1" applyBorder="1" applyAlignment="1" applyProtection="1">
      <alignment horizontal="center" vertical="center" wrapText="1"/>
      <protection locked="0"/>
    </xf>
    <xf numFmtId="4" fontId="31" fillId="0" borderId="28" xfId="54" applyNumberFormat="1" applyFont="1" applyFill="1" applyBorder="1" applyAlignment="1" applyProtection="1">
      <alignment horizontal="center" vertical="center" wrapText="1"/>
      <protection locked="0"/>
    </xf>
    <xf numFmtId="4" fontId="31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31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29" fillId="4" borderId="43" xfId="54" applyFont="1" applyFill="1" applyBorder="1" applyAlignment="1" applyProtection="1">
      <alignment horizontal="center" vertical="center" wrapText="1"/>
      <protection/>
    </xf>
    <xf numFmtId="0" fontId="29" fillId="4" borderId="12" xfId="54" applyFont="1" applyFill="1" applyBorder="1" applyAlignment="1" applyProtection="1">
      <alignment horizontal="center" vertical="center" wrapText="1"/>
      <protection/>
    </xf>
    <xf numFmtId="0" fontId="4" fillId="24" borderId="44" xfId="54" applyFont="1" applyFill="1" applyBorder="1" applyAlignment="1" applyProtection="1">
      <alignment horizontal="center" vertical="center" wrapText="1"/>
      <protection locked="0"/>
    </xf>
    <xf numFmtId="0" fontId="4" fillId="24" borderId="45" xfId="54" applyFont="1" applyFill="1" applyBorder="1" applyAlignment="1" applyProtection="1">
      <alignment horizontal="center" vertical="center" wrapText="1"/>
      <protection locked="0"/>
    </xf>
    <xf numFmtId="4" fontId="31" fillId="0" borderId="46" xfId="54" applyNumberFormat="1" applyFont="1" applyFill="1" applyBorder="1" applyAlignment="1" applyProtection="1">
      <alignment horizontal="center" vertical="center" wrapText="1"/>
      <protection locked="0"/>
    </xf>
    <xf numFmtId="4" fontId="31" fillId="0" borderId="47" xfId="54" applyNumberFormat="1" applyFont="1" applyFill="1" applyBorder="1" applyAlignment="1" applyProtection="1">
      <alignment horizontal="center" vertical="center" wrapText="1"/>
      <protection locked="0"/>
    </xf>
    <xf numFmtId="4" fontId="31" fillId="0" borderId="48" xfId="54" applyNumberFormat="1" applyFont="1" applyFill="1" applyBorder="1" applyAlignment="1" applyProtection="1">
      <alignment horizontal="center" vertical="center" wrapText="1"/>
      <protection locked="0"/>
    </xf>
    <xf numFmtId="0" fontId="4" fillId="24" borderId="40" xfId="54" applyFont="1" applyFill="1" applyBorder="1" applyAlignment="1" applyProtection="1">
      <alignment horizontal="center" vertical="center" wrapText="1"/>
      <protection locked="0"/>
    </xf>
    <xf numFmtId="0" fontId="0" fillId="24" borderId="41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189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8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89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18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8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89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189" fontId="24" fillId="24" borderId="20" xfId="0" applyNumberFormat="1" applyFont="1" applyFill="1" applyBorder="1" applyAlignment="1" applyProtection="1">
      <alignment horizontal="center" vertical="center" wrapText="1"/>
      <protection locked="0"/>
    </xf>
    <xf numFmtId="189" fontId="24" fillId="24" borderId="22" xfId="0" applyNumberFormat="1" applyFont="1" applyFill="1" applyBorder="1" applyAlignment="1" applyProtection="1">
      <alignment horizontal="center" vertical="center" wrapText="1"/>
      <protection locked="0"/>
    </xf>
    <xf numFmtId="189" fontId="24" fillId="24" borderId="23" xfId="0" applyNumberFormat="1" applyFont="1" applyFill="1" applyBorder="1" applyAlignment="1" applyProtection="1">
      <alignment horizontal="center" vertical="center" wrapText="1"/>
      <protection locked="0"/>
    </xf>
    <xf numFmtId="189" fontId="24" fillId="24" borderId="17" xfId="0" applyNumberFormat="1" applyFont="1" applyFill="1" applyBorder="1" applyAlignment="1" applyProtection="1">
      <alignment horizontal="center" vertical="center" wrapText="1"/>
      <protection locked="0"/>
    </xf>
    <xf numFmtId="189" fontId="24" fillId="24" borderId="18" xfId="0" applyNumberFormat="1" applyFont="1" applyFill="1" applyBorder="1" applyAlignment="1" applyProtection="1">
      <alignment horizontal="center" vertical="center" wrapText="1"/>
      <protection locked="0"/>
    </xf>
    <xf numFmtId="189" fontId="24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zoomScale="85" zoomScaleNormal="85" zoomScalePageLayoutView="0" workbookViewId="0" topLeftCell="A1">
      <pane xSplit="1" ySplit="9" topLeftCell="B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3" sqref="A13"/>
    </sheetView>
  </sheetViews>
  <sheetFormatPr defaultColWidth="11.421875" defaultRowHeight="12.75"/>
  <cols>
    <col min="1" max="1" width="33.7109375" style="60" customWidth="1"/>
    <col min="2" max="4" width="18.28125" style="0" customWidth="1"/>
    <col min="5" max="5" width="19.421875" style="0" customWidth="1"/>
    <col min="6" max="8" width="18.28125" style="0" customWidth="1"/>
    <col min="9" max="9" width="20.00390625" style="0" customWidth="1"/>
    <col min="10" max="12" width="18.28125" style="0" customWidth="1"/>
    <col min="13" max="13" width="21.00390625" style="0" customWidth="1"/>
  </cols>
  <sheetData>
    <row r="2" spans="1:9" ht="18">
      <c r="A2" s="96" t="s">
        <v>70</v>
      </c>
      <c r="B2" s="96"/>
      <c r="C2" s="96"/>
      <c r="D2" s="96"/>
      <c r="E2" s="96"/>
      <c r="F2" s="96"/>
      <c r="G2" s="96"/>
      <c r="H2" s="96"/>
      <c r="I2" s="96"/>
    </row>
    <row r="3" spans="1:9" ht="18">
      <c r="A3" s="96" t="s">
        <v>71</v>
      </c>
      <c r="B3" s="96"/>
      <c r="C3" s="96"/>
      <c r="D3" s="96"/>
      <c r="E3" s="96"/>
      <c r="F3" s="96"/>
      <c r="G3" s="96"/>
      <c r="H3" s="96"/>
      <c r="I3" s="96"/>
    </row>
    <row r="4" spans="1:9" ht="45.75" customHeight="1">
      <c r="A4" s="97" t="s">
        <v>72</v>
      </c>
      <c r="B4" s="97"/>
      <c r="C4" s="97"/>
      <c r="D4" s="97"/>
      <c r="E4" s="97"/>
      <c r="F4" s="97"/>
      <c r="G4" s="97"/>
      <c r="H4" s="97"/>
      <c r="I4" s="97"/>
    </row>
    <row r="6" spans="1:4" ht="12.75">
      <c r="A6" s="58"/>
      <c r="B6" s="58"/>
      <c r="C6" s="59"/>
      <c r="D6" s="58"/>
    </row>
    <row r="7" ht="13.5" thickBot="1"/>
    <row r="8" spans="1:13" ht="12.75" customHeight="1">
      <c r="A8" s="98" t="s">
        <v>73</v>
      </c>
      <c r="B8" s="100" t="s">
        <v>6</v>
      </c>
      <c r="C8" s="101"/>
      <c r="D8" s="101"/>
      <c r="E8" s="101"/>
      <c r="F8" s="104" t="s">
        <v>8</v>
      </c>
      <c r="G8" s="105"/>
      <c r="H8" s="105"/>
      <c r="I8" s="105"/>
      <c r="J8" s="100" t="s">
        <v>10</v>
      </c>
      <c r="K8" s="101"/>
      <c r="L8" s="101"/>
      <c r="M8" s="108"/>
    </row>
    <row r="9" spans="1:13" ht="25.5" customHeight="1" thickBot="1">
      <c r="A9" s="99"/>
      <c r="B9" s="102"/>
      <c r="C9" s="103"/>
      <c r="D9" s="103"/>
      <c r="E9" s="103"/>
      <c r="F9" s="106"/>
      <c r="G9" s="107"/>
      <c r="H9" s="107"/>
      <c r="I9" s="107"/>
      <c r="J9" s="109"/>
      <c r="K9" s="110"/>
      <c r="L9" s="110"/>
      <c r="M9" s="111"/>
    </row>
    <row r="10" spans="1:13" s="64" customFormat="1" ht="48.75" customHeight="1">
      <c r="A10" s="61" t="s">
        <v>75</v>
      </c>
      <c r="B10" s="62" t="s">
        <v>76</v>
      </c>
      <c r="C10" s="63" t="s">
        <v>77</v>
      </c>
      <c r="D10" s="63" t="s">
        <v>78</v>
      </c>
      <c r="E10" s="63" t="s">
        <v>79</v>
      </c>
      <c r="F10" s="62" t="s">
        <v>76</v>
      </c>
      <c r="G10" s="63" t="s">
        <v>77</v>
      </c>
      <c r="H10" s="63" t="s">
        <v>78</v>
      </c>
      <c r="I10" s="82" t="s">
        <v>79</v>
      </c>
      <c r="J10" s="83" t="s">
        <v>76</v>
      </c>
      <c r="K10" s="84" t="s">
        <v>77</v>
      </c>
      <c r="L10" s="84" t="s">
        <v>78</v>
      </c>
      <c r="M10" s="85" t="s">
        <v>79</v>
      </c>
    </row>
    <row r="11" spans="1:13" ht="111" customHeight="1">
      <c r="A11" s="65">
        <v>1</v>
      </c>
      <c r="B11" s="66" t="s">
        <v>117</v>
      </c>
      <c r="C11" s="67">
        <v>40193</v>
      </c>
      <c r="D11" s="68">
        <v>201579000</v>
      </c>
      <c r="E11" s="69" t="s">
        <v>4</v>
      </c>
      <c r="F11" s="66"/>
      <c r="G11" s="67"/>
      <c r="H11" s="68"/>
      <c r="I11" s="86" t="s">
        <v>118</v>
      </c>
      <c r="J11" s="66" t="s">
        <v>119</v>
      </c>
      <c r="K11" s="67">
        <v>40091</v>
      </c>
      <c r="L11" s="68">
        <v>234792584</v>
      </c>
      <c r="M11" s="87" t="s">
        <v>4</v>
      </c>
    </row>
    <row r="12" spans="1:13" ht="132" customHeight="1">
      <c r="A12" s="65">
        <v>2</v>
      </c>
      <c r="B12" s="66" t="s">
        <v>120</v>
      </c>
      <c r="C12" s="67">
        <v>39847</v>
      </c>
      <c r="D12" s="68">
        <v>795658500</v>
      </c>
      <c r="E12" s="69" t="s">
        <v>4</v>
      </c>
      <c r="F12" s="66"/>
      <c r="G12" s="67"/>
      <c r="H12" s="68"/>
      <c r="I12" s="86" t="s">
        <v>118</v>
      </c>
      <c r="J12" s="66" t="s">
        <v>121</v>
      </c>
      <c r="K12" s="67">
        <v>39887</v>
      </c>
      <c r="L12" s="68">
        <v>579845000</v>
      </c>
      <c r="M12" s="87" t="s">
        <v>4</v>
      </c>
    </row>
    <row r="13" spans="1:13" ht="126" customHeight="1">
      <c r="A13" s="65">
        <v>3</v>
      </c>
      <c r="B13" s="66" t="s">
        <v>122</v>
      </c>
      <c r="C13" s="67">
        <v>39707</v>
      </c>
      <c r="D13" s="68">
        <v>19943880</v>
      </c>
      <c r="E13" s="69" t="s">
        <v>4</v>
      </c>
      <c r="F13" s="66"/>
      <c r="G13" s="67"/>
      <c r="H13" s="68"/>
      <c r="I13" s="86" t="s">
        <v>118</v>
      </c>
      <c r="J13" s="66" t="s">
        <v>123</v>
      </c>
      <c r="K13" s="67">
        <v>39309</v>
      </c>
      <c r="L13" s="68">
        <v>37500000</v>
      </c>
      <c r="M13" s="87" t="s">
        <v>4</v>
      </c>
    </row>
    <row r="14" spans="1:13" ht="35.25" customHeight="1">
      <c r="A14" s="65" t="s">
        <v>96</v>
      </c>
      <c r="B14" s="70"/>
      <c r="C14" s="71"/>
      <c r="D14" s="72">
        <f>SUM(D11:D13)</f>
        <v>1017181380</v>
      </c>
      <c r="E14" s="72"/>
      <c r="F14" s="70"/>
      <c r="G14" s="71"/>
      <c r="H14" s="72">
        <f>SUM(H11:H13)</f>
        <v>0</v>
      </c>
      <c r="I14" s="88"/>
      <c r="J14" s="70"/>
      <c r="K14" s="71"/>
      <c r="L14" s="72">
        <f>SUM(L11:L13)</f>
        <v>852137584</v>
      </c>
      <c r="M14" s="89"/>
    </row>
    <row r="15" spans="1:13" ht="31.5" customHeight="1">
      <c r="A15" s="74" t="s">
        <v>97</v>
      </c>
      <c r="B15" s="90" t="s">
        <v>4</v>
      </c>
      <c r="C15" s="91"/>
      <c r="D15" s="91"/>
      <c r="E15" s="91"/>
      <c r="F15" s="90" t="s">
        <v>98</v>
      </c>
      <c r="G15" s="91"/>
      <c r="H15" s="91"/>
      <c r="I15" s="95"/>
      <c r="J15" s="112" t="s">
        <v>4</v>
      </c>
      <c r="K15" s="113"/>
      <c r="L15" s="113"/>
      <c r="M15" s="114"/>
    </row>
    <row r="16" spans="1:13" ht="48" customHeight="1">
      <c r="A16" s="74" t="s">
        <v>124</v>
      </c>
      <c r="B16" s="90" t="s">
        <v>4</v>
      </c>
      <c r="C16" s="91"/>
      <c r="D16" s="91"/>
      <c r="E16" s="91"/>
      <c r="F16" s="92" t="s">
        <v>125</v>
      </c>
      <c r="G16" s="115"/>
      <c r="H16" s="115"/>
      <c r="I16" s="116"/>
      <c r="J16" s="112" t="s">
        <v>4</v>
      </c>
      <c r="K16" s="113"/>
      <c r="L16" s="113"/>
      <c r="M16" s="114"/>
    </row>
    <row r="17" spans="1:13" ht="21" customHeight="1">
      <c r="A17" s="74" t="s">
        <v>100</v>
      </c>
      <c r="B17" s="90" t="s">
        <v>4</v>
      </c>
      <c r="C17" s="91"/>
      <c r="D17" s="91"/>
      <c r="E17" s="91"/>
      <c r="F17" s="90" t="s">
        <v>4</v>
      </c>
      <c r="G17" s="91"/>
      <c r="H17" s="91"/>
      <c r="I17" s="95"/>
      <c r="J17" s="90" t="s">
        <v>4</v>
      </c>
      <c r="K17" s="91"/>
      <c r="L17" s="91"/>
      <c r="M17" s="120"/>
    </row>
    <row r="18" spans="1:13" ht="39.75" customHeight="1">
      <c r="A18" s="74" t="s">
        <v>101</v>
      </c>
      <c r="B18" s="117" t="s">
        <v>126</v>
      </c>
      <c r="C18" s="118"/>
      <c r="D18" s="118"/>
      <c r="E18" s="119"/>
      <c r="F18" s="117" t="s">
        <v>127</v>
      </c>
      <c r="G18" s="118"/>
      <c r="H18" s="118"/>
      <c r="I18" s="118"/>
      <c r="J18" s="90" t="s">
        <v>4</v>
      </c>
      <c r="K18" s="121"/>
      <c r="L18" s="121"/>
      <c r="M18" s="122"/>
    </row>
    <row r="19" spans="1:13" ht="39.75" customHeight="1">
      <c r="A19" s="74" t="s">
        <v>105</v>
      </c>
      <c r="B19" s="90" t="s">
        <v>4</v>
      </c>
      <c r="C19" s="91"/>
      <c r="D19" s="91"/>
      <c r="E19" s="91"/>
      <c r="F19" s="117" t="s">
        <v>128</v>
      </c>
      <c r="G19" s="118"/>
      <c r="H19" s="118"/>
      <c r="I19" s="118"/>
      <c r="J19" s="90" t="s">
        <v>4</v>
      </c>
      <c r="K19" s="121"/>
      <c r="L19" s="121"/>
      <c r="M19" s="122"/>
    </row>
    <row r="20" spans="1:13" ht="21" customHeight="1">
      <c r="A20" s="74" t="s">
        <v>109</v>
      </c>
      <c r="B20" s="90" t="s">
        <v>4</v>
      </c>
      <c r="C20" s="91"/>
      <c r="D20" s="91"/>
      <c r="E20" s="91"/>
      <c r="F20" s="92" t="s">
        <v>98</v>
      </c>
      <c r="G20" s="93"/>
      <c r="H20" s="93"/>
      <c r="I20" s="94"/>
      <c r="J20" s="90" t="s">
        <v>4</v>
      </c>
      <c r="K20" s="91"/>
      <c r="L20" s="91"/>
      <c r="M20" s="120"/>
    </row>
    <row r="21" spans="1:13" ht="42" customHeight="1">
      <c r="A21" s="74" t="s">
        <v>110</v>
      </c>
      <c r="B21" s="90" t="s">
        <v>4</v>
      </c>
      <c r="C21" s="91"/>
      <c r="D21" s="91"/>
      <c r="E21" s="91"/>
      <c r="F21" s="92" t="s">
        <v>98</v>
      </c>
      <c r="G21" s="93"/>
      <c r="H21" s="93"/>
      <c r="I21" s="94"/>
      <c r="J21" s="90" t="s">
        <v>4</v>
      </c>
      <c r="K21" s="91"/>
      <c r="L21" s="91"/>
      <c r="M21" s="120"/>
    </row>
    <row r="22" spans="1:13" ht="36.75" customHeight="1" thickBot="1">
      <c r="A22" s="74" t="s">
        <v>111</v>
      </c>
      <c r="B22" s="90" t="s">
        <v>4</v>
      </c>
      <c r="C22" s="91"/>
      <c r="D22" s="91"/>
      <c r="E22" s="91"/>
      <c r="F22" s="90" t="s">
        <v>4</v>
      </c>
      <c r="G22" s="91"/>
      <c r="H22" s="91"/>
      <c r="I22" s="95"/>
      <c r="J22" s="90" t="s">
        <v>4</v>
      </c>
      <c r="K22" s="91"/>
      <c r="L22" s="91"/>
      <c r="M22" s="120"/>
    </row>
    <row r="23" spans="1:13" s="76" customFormat="1" ht="22.5" customHeight="1" thickBot="1">
      <c r="A23" s="75" t="s">
        <v>113</v>
      </c>
      <c r="B23" s="126" t="s">
        <v>114</v>
      </c>
      <c r="C23" s="127"/>
      <c r="D23" s="127"/>
      <c r="E23" s="127"/>
      <c r="F23" s="126" t="s">
        <v>114</v>
      </c>
      <c r="G23" s="127"/>
      <c r="H23" s="127"/>
      <c r="I23" s="127"/>
      <c r="J23" s="123" t="s">
        <v>116</v>
      </c>
      <c r="K23" s="124"/>
      <c r="L23" s="124"/>
      <c r="M23" s="125"/>
    </row>
    <row r="26" spans="4:9" ht="12.75">
      <c r="D26" s="78"/>
      <c r="E26" s="78"/>
      <c r="H26" s="78"/>
      <c r="I26" s="78"/>
    </row>
    <row r="28" spans="1:3" ht="12.75">
      <c r="A28" s="79"/>
      <c r="B28" s="80"/>
      <c r="C28" s="81"/>
    </row>
    <row r="29" spans="1:3" ht="12.75">
      <c r="A29" s="79"/>
      <c r="B29" s="80"/>
      <c r="C29" s="81"/>
    </row>
    <row r="30" spans="1:3" ht="12.75">
      <c r="A30" s="79"/>
      <c r="B30" s="81"/>
      <c r="C30" s="81"/>
    </row>
  </sheetData>
  <sheetProtection/>
  <mergeCells count="34">
    <mergeCell ref="B21:E21"/>
    <mergeCell ref="B16:E16"/>
    <mergeCell ref="B19:E19"/>
    <mergeCell ref="F19:I19"/>
    <mergeCell ref="J22:M22"/>
    <mergeCell ref="J23:M23"/>
    <mergeCell ref="J19:M19"/>
    <mergeCell ref="J20:M20"/>
    <mergeCell ref="J21:M21"/>
    <mergeCell ref="F23:I23"/>
    <mergeCell ref="B23:E23"/>
    <mergeCell ref="B20:E20"/>
    <mergeCell ref="B18:E18"/>
    <mergeCell ref="J17:M17"/>
    <mergeCell ref="F20:I20"/>
    <mergeCell ref="F18:I18"/>
    <mergeCell ref="F17:I17"/>
    <mergeCell ref="J18:M18"/>
    <mergeCell ref="F8:I9"/>
    <mergeCell ref="F15:I15"/>
    <mergeCell ref="J8:M9"/>
    <mergeCell ref="J15:M15"/>
    <mergeCell ref="J16:M16"/>
    <mergeCell ref="F16:I16"/>
    <mergeCell ref="B22:E22"/>
    <mergeCell ref="F21:I21"/>
    <mergeCell ref="F22:I22"/>
    <mergeCell ref="A2:I2"/>
    <mergeCell ref="A3:I3"/>
    <mergeCell ref="A4:I4"/>
    <mergeCell ref="B17:E17"/>
    <mergeCell ref="A8:A9"/>
    <mergeCell ref="B8:E9"/>
    <mergeCell ref="B15:E15"/>
  </mergeCells>
  <printOptions/>
  <pageMargins left="0.52" right="0.75" top="1" bottom="1" header="0" footer="0"/>
  <pageSetup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="91" zoomScaleNormal="91" zoomScalePageLayoutView="0" workbookViewId="0" topLeftCell="L13">
      <selection activeCell="N16" sqref="N16:Q16"/>
    </sheetView>
  </sheetViews>
  <sheetFormatPr defaultColWidth="11.421875" defaultRowHeight="12.75"/>
  <cols>
    <col min="1" max="1" width="31.00390625" style="60" customWidth="1"/>
    <col min="2" max="4" width="18.28125" style="0" customWidth="1"/>
    <col min="5" max="5" width="19.421875" style="0" customWidth="1"/>
    <col min="6" max="8" width="18.28125" style="0" customWidth="1"/>
    <col min="9" max="9" width="19.57421875" style="0" customWidth="1"/>
    <col min="10" max="12" width="18.28125" style="0" customWidth="1"/>
    <col min="13" max="13" width="19.57421875" style="0" customWidth="1"/>
    <col min="14" max="16" width="18.28125" style="0" customWidth="1"/>
    <col min="17" max="17" width="19.57421875" style="0" customWidth="1"/>
    <col min="18" max="20" width="18.28125" style="0" customWidth="1"/>
    <col min="21" max="21" width="19.57421875" style="0" customWidth="1"/>
  </cols>
  <sheetData>
    <row r="2" spans="1:9" ht="18">
      <c r="A2" s="96" t="s">
        <v>70</v>
      </c>
      <c r="B2" s="96"/>
      <c r="C2" s="96"/>
      <c r="D2" s="96"/>
      <c r="E2" s="96"/>
      <c r="F2" s="96"/>
      <c r="G2" s="96"/>
      <c r="H2" s="96"/>
      <c r="I2" s="96"/>
    </row>
    <row r="3" spans="1:9" ht="18">
      <c r="A3" s="96" t="s">
        <v>71</v>
      </c>
      <c r="B3" s="96"/>
      <c r="C3" s="96"/>
      <c r="D3" s="96"/>
      <c r="E3" s="96"/>
      <c r="F3" s="96"/>
      <c r="G3" s="96"/>
      <c r="H3" s="96"/>
      <c r="I3" s="96"/>
    </row>
    <row r="4" spans="1:9" ht="45.75" customHeight="1">
      <c r="A4" s="97" t="s">
        <v>72</v>
      </c>
      <c r="B4" s="97"/>
      <c r="C4" s="97"/>
      <c r="D4" s="97"/>
      <c r="E4" s="97"/>
      <c r="F4" s="97"/>
      <c r="G4" s="97"/>
      <c r="H4" s="97"/>
      <c r="I4" s="97"/>
    </row>
    <row r="6" spans="1:4" ht="12.75">
      <c r="A6" s="58"/>
      <c r="B6" s="58"/>
      <c r="C6" s="59"/>
      <c r="D6" s="58"/>
    </row>
    <row r="7" ht="13.5" thickBot="1"/>
    <row r="8" spans="1:21" ht="12.75" customHeight="1">
      <c r="A8" s="98" t="s">
        <v>73</v>
      </c>
      <c r="B8" s="100" t="s">
        <v>74</v>
      </c>
      <c r="C8" s="101"/>
      <c r="D8" s="101"/>
      <c r="E8" s="101"/>
      <c r="F8" s="104" t="s">
        <v>8</v>
      </c>
      <c r="G8" s="105"/>
      <c r="H8" s="105"/>
      <c r="I8" s="128"/>
      <c r="J8" s="104" t="s">
        <v>9</v>
      </c>
      <c r="K8" s="105"/>
      <c r="L8" s="105"/>
      <c r="M8" s="128"/>
      <c r="N8" s="104" t="s">
        <v>10</v>
      </c>
      <c r="O8" s="105"/>
      <c r="P8" s="105"/>
      <c r="Q8" s="128"/>
      <c r="R8" s="104" t="s">
        <v>11</v>
      </c>
      <c r="S8" s="105"/>
      <c r="T8" s="105"/>
      <c r="U8" s="128"/>
    </row>
    <row r="9" spans="1:21" ht="25.5" customHeight="1" thickBot="1">
      <c r="A9" s="99"/>
      <c r="B9" s="102"/>
      <c r="C9" s="103"/>
      <c r="D9" s="103"/>
      <c r="E9" s="103"/>
      <c r="F9" s="106"/>
      <c r="G9" s="107"/>
      <c r="H9" s="107"/>
      <c r="I9" s="129"/>
      <c r="J9" s="106"/>
      <c r="K9" s="107"/>
      <c r="L9" s="107"/>
      <c r="M9" s="129"/>
      <c r="N9" s="106"/>
      <c r="O9" s="107"/>
      <c r="P9" s="107"/>
      <c r="Q9" s="129"/>
      <c r="R9" s="106"/>
      <c r="S9" s="107"/>
      <c r="T9" s="107"/>
      <c r="U9" s="129"/>
    </row>
    <row r="10" spans="1:21" s="64" customFormat="1" ht="48.75" customHeight="1">
      <c r="A10" s="61" t="s">
        <v>75</v>
      </c>
      <c r="B10" s="62" t="s">
        <v>76</v>
      </c>
      <c r="C10" s="63" t="s">
        <v>77</v>
      </c>
      <c r="D10" s="63" t="s">
        <v>78</v>
      </c>
      <c r="E10" s="63" t="s">
        <v>79</v>
      </c>
      <c r="F10" s="62" t="s">
        <v>76</v>
      </c>
      <c r="G10" s="63" t="s">
        <v>77</v>
      </c>
      <c r="H10" s="63" t="s">
        <v>78</v>
      </c>
      <c r="I10" s="63" t="s">
        <v>79</v>
      </c>
      <c r="J10" s="62" t="s">
        <v>76</v>
      </c>
      <c r="K10" s="63" t="s">
        <v>77</v>
      </c>
      <c r="L10" s="63" t="s">
        <v>78</v>
      </c>
      <c r="M10" s="63" t="s">
        <v>79</v>
      </c>
      <c r="N10" s="62" t="s">
        <v>76</v>
      </c>
      <c r="O10" s="63" t="s">
        <v>77</v>
      </c>
      <c r="P10" s="63" t="s">
        <v>78</v>
      </c>
      <c r="Q10" s="63" t="s">
        <v>79</v>
      </c>
      <c r="R10" s="62" t="s">
        <v>76</v>
      </c>
      <c r="S10" s="63" t="s">
        <v>77</v>
      </c>
      <c r="T10" s="63" t="s">
        <v>78</v>
      </c>
      <c r="U10" s="63" t="s">
        <v>79</v>
      </c>
    </row>
    <row r="11" spans="1:21" ht="111" customHeight="1">
      <c r="A11" s="65">
        <v>1</v>
      </c>
      <c r="B11" s="66" t="s">
        <v>80</v>
      </c>
      <c r="C11" s="67">
        <v>39752</v>
      </c>
      <c r="D11" s="68">
        <v>357633920.64</v>
      </c>
      <c r="E11" s="69" t="s">
        <v>4</v>
      </c>
      <c r="F11" s="66" t="s">
        <v>81</v>
      </c>
      <c r="G11" s="67">
        <v>40045</v>
      </c>
      <c r="H11" s="68">
        <v>96919740</v>
      </c>
      <c r="I11" s="69" t="s">
        <v>4</v>
      </c>
      <c r="J11" s="66" t="s">
        <v>82</v>
      </c>
      <c r="K11" s="67">
        <v>40107</v>
      </c>
      <c r="L11" s="68">
        <v>445577170</v>
      </c>
      <c r="M11" s="69" t="s">
        <v>4</v>
      </c>
      <c r="N11" s="66" t="s">
        <v>83</v>
      </c>
      <c r="O11" s="67">
        <v>39524</v>
      </c>
      <c r="P11" s="68">
        <v>154867523</v>
      </c>
      <c r="Q11" s="69" t="s">
        <v>4</v>
      </c>
      <c r="R11" s="66" t="s">
        <v>84</v>
      </c>
      <c r="S11" s="67">
        <v>40024</v>
      </c>
      <c r="T11" s="68">
        <v>114961500</v>
      </c>
      <c r="U11" s="69" t="s">
        <v>4</v>
      </c>
    </row>
    <row r="12" spans="1:21" ht="132" customHeight="1">
      <c r="A12" s="65">
        <v>2</v>
      </c>
      <c r="B12" s="66" t="s">
        <v>85</v>
      </c>
      <c r="C12" s="67">
        <v>40142</v>
      </c>
      <c r="D12" s="68">
        <v>281793200</v>
      </c>
      <c r="E12" s="69" t="s">
        <v>4</v>
      </c>
      <c r="F12" s="66" t="s">
        <v>81</v>
      </c>
      <c r="G12" s="67">
        <v>40035</v>
      </c>
      <c r="H12" s="68">
        <v>68676840</v>
      </c>
      <c r="I12" s="69" t="s">
        <v>4</v>
      </c>
      <c r="J12" s="66" t="s">
        <v>86</v>
      </c>
      <c r="K12" s="67">
        <v>39785</v>
      </c>
      <c r="L12" s="68">
        <v>147265195</v>
      </c>
      <c r="M12" s="69" t="s">
        <v>4</v>
      </c>
      <c r="N12" s="66" t="s">
        <v>87</v>
      </c>
      <c r="O12" s="67">
        <v>39339</v>
      </c>
      <c r="P12" s="68">
        <v>95350000</v>
      </c>
      <c r="Q12" s="69" t="s">
        <v>4</v>
      </c>
      <c r="R12" s="66" t="s">
        <v>88</v>
      </c>
      <c r="S12" s="67">
        <v>39897</v>
      </c>
      <c r="T12" s="68">
        <v>289420000</v>
      </c>
      <c r="U12" s="69" t="s">
        <v>4</v>
      </c>
    </row>
    <row r="13" spans="1:21" ht="126" customHeight="1">
      <c r="A13" s="65">
        <v>3</v>
      </c>
      <c r="B13" s="66" t="s">
        <v>89</v>
      </c>
      <c r="C13" s="67">
        <v>40164</v>
      </c>
      <c r="D13" s="68">
        <v>365000000</v>
      </c>
      <c r="E13" s="69" t="s">
        <v>4</v>
      </c>
      <c r="F13" s="66" t="s">
        <v>90</v>
      </c>
      <c r="G13" s="67">
        <v>40083</v>
      </c>
      <c r="H13" s="68">
        <v>75474215</v>
      </c>
      <c r="I13" s="69" t="s">
        <v>91</v>
      </c>
      <c r="J13" s="66" t="s">
        <v>92</v>
      </c>
      <c r="K13" s="67" t="s">
        <v>93</v>
      </c>
      <c r="L13" s="68">
        <v>298800000</v>
      </c>
      <c r="M13" s="69" t="s">
        <v>4</v>
      </c>
      <c r="N13" s="66" t="s">
        <v>94</v>
      </c>
      <c r="O13" s="67">
        <v>39937</v>
      </c>
      <c r="P13" s="68">
        <v>57392530</v>
      </c>
      <c r="Q13" s="69" t="s">
        <v>4</v>
      </c>
      <c r="R13" s="66" t="s">
        <v>95</v>
      </c>
      <c r="S13" s="67">
        <v>40144</v>
      </c>
      <c r="T13" s="68">
        <v>190490674</v>
      </c>
      <c r="U13" s="69" t="s">
        <v>4</v>
      </c>
    </row>
    <row r="14" spans="1:21" ht="35.25" customHeight="1">
      <c r="A14" s="65" t="s">
        <v>96</v>
      </c>
      <c r="B14" s="70"/>
      <c r="C14" s="71"/>
      <c r="D14" s="72">
        <f>SUM(D11:D13)</f>
        <v>1004427120.64</v>
      </c>
      <c r="E14" s="72"/>
      <c r="F14" s="70"/>
      <c r="G14" s="71"/>
      <c r="H14" s="72">
        <f>SUM(H11:H13)</f>
        <v>241070795</v>
      </c>
      <c r="I14" s="73"/>
      <c r="J14" s="70"/>
      <c r="K14" s="71"/>
      <c r="L14" s="72">
        <f>SUM(L11:L13)</f>
        <v>891642365</v>
      </c>
      <c r="M14" s="73"/>
      <c r="N14" s="70"/>
      <c r="O14" s="71"/>
      <c r="P14" s="72">
        <f>SUM(P11:P13)</f>
        <v>307610053</v>
      </c>
      <c r="Q14" s="73"/>
      <c r="R14" s="70"/>
      <c r="S14" s="71"/>
      <c r="T14" s="72">
        <f>SUM(T11:T13)</f>
        <v>594872174</v>
      </c>
      <c r="U14" s="73"/>
    </row>
    <row r="15" spans="1:21" ht="31.5" customHeight="1">
      <c r="A15" s="74" t="s">
        <v>97</v>
      </c>
      <c r="B15" s="112" t="s">
        <v>4</v>
      </c>
      <c r="C15" s="113"/>
      <c r="D15" s="113"/>
      <c r="E15" s="113"/>
      <c r="F15" s="112" t="s">
        <v>98</v>
      </c>
      <c r="G15" s="113"/>
      <c r="H15" s="113"/>
      <c r="I15" s="113"/>
      <c r="J15" s="112" t="s">
        <v>4</v>
      </c>
      <c r="K15" s="113"/>
      <c r="L15" s="113"/>
      <c r="M15" s="113"/>
      <c r="N15" s="112" t="s">
        <v>4</v>
      </c>
      <c r="O15" s="113"/>
      <c r="P15" s="113"/>
      <c r="Q15" s="113"/>
      <c r="R15" s="112" t="s">
        <v>4</v>
      </c>
      <c r="S15" s="113"/>
      <c r="T15" s="113"/>
      <c r="U15" s="113"/>
    </row>
    <row r="16" spans="1:21" ht="31.5" customHeight="1">
      <c r="A16" s="74" t="s">
        <v>99</v>
      </c>
      <c r="B16" s="112" t="s">
        <v>4</v>
      </c>
      <c r="C16" s="113"/>
      <c r="D16" s="113"/>
      <c r="E16" s="113"/>
      <c r="F16" s="112" t="s">
        <v>4</v>
      </c>
      <c r="G16" s="113"/>
      <c r="H16" s="113"/>
      <c r="I16" s="113"/>
      <c r="J16" s="112" t="s">
        <v>4</v>
      </c>
      <c r="K16" s="113"/>
      <c r="L16" s="113"/>
      <c r="M16" s="113"/>
      <c r="N16" s="112" t="s">
        <v>4</v>
      </c>
      <c r="O16" s="113"/>
      <c r="P16" s="113"/>
      <c r="Q16" s="113"/>
      <c r="R16" s="112" t="s">
        <v>4</v>
      </c>
      <c r="S16" s="113"/>
      <c r="T16" s="113"/>
      <c r="U16" s="113"/>
    </row>
    <row r="17" spans="1:21" ht="21" customHeight="1">
      <c r="A17" s="74" t="s">
        <v>100</v>
      </c>
      <c r="B17" s="90" t="s">
        <v>4</v>
      </c>
      <c r="C17" s="91"/>
      <c r="D17" s="91"/>
      <c r="E17" s="91"/>
      <c r="F17" s="90" t="s">
        <v>4</v>
      </c>
      <c r="G17" s="91"/>
      <c r="H17" s="91"/>
      <c r="I17" s="91"/>
      <c r="J17" s="90" t="s">
        <v>4</v>
      </c>
      <c r="K17" s="91"/>
      <c r="L17" s="91"/>
      <c r="M17" s="91"/>
      <c r="N17" s="90" t="s">
        <v>4</v>
      </c>
      <c r="O17" s="91"/>
      <c r="P17" s="91"/>
      <c r="Q17" s="91"/>
      <c r="R17" s="90" t="s">
        <v>4</v>
      </c>
      <c r="S17" s="91"/>
      <c r="T17" s="91"/>
      <c r="U17" s="91"/>
    </row>
    <row r="18" spans="1:21" ht="39.75" customHeight="1">
      <c r="A18" s="74" t="s">
        <v>101</v>
      </c>
      <c r="B18" s="117" t="s">
        <v>102</v>
      </c>
      <c r="C18" s="118"/>
      <c r="D18" s="118"/>
      <c r="E18" s="119"/>
      <c r="F18" s="117" t="s">
        <v>103</v>
      </c>
      <c r="G18" s="118"/>
      <c r="H18" s="118"/>
      <c r="I18" s="119"/>
      <c r="J18" s="117" t="s">
        <v>104</v>
      </c>
      <c r="K18" s="118"/>
      <c r="L18" s="118"/>
      <c r="M18" s="119"/>
      <c r="N18" s="135" t="s">
        <v>4</v>
      </c>
      <c r="O18" s="136"/>
      <c r="P18" s="136"/>
      <c r="Q18" s="137"/>
      <c r="R18" s="135" t="s">
        <v>4</v>
      </c>
      <c r="S18" s="136"/>
      <c r="T18" s="136"/>
      <c r="U18" s="137"/>
    </row>
    <row r="19" spans="1:21" ht="39.75" customHeight="1">
      <c r="A19" s="74" t="s">
        <v>105</v>
      </c>
      <c r="B19" s="117" t="s">
        <v>106</v>
      </c>
      <c r="C19" s="118"/>
      <c r="D19" s="118"/>
      <c r="E19" s="119"/>
      <c r="F19" s="117" t="s">
        <v>107</v>
      </c>
      <c r="G19" s="118"/>
      <c r="H19" s="118"/>
      <c r="I19" s="119"/>
      <c r="J19" s="117" t="s">
        <v>108</v>
      </c>
      <c r="K19" s="118"/>
      <c r="L19" s="118"/>
      <c r="M19" s="119"/>
      <c r="N19" s="135" t="s">
        <v>4</v>
      </c>
      <c r="O19" s="136"/>
      <c r="P19" s="136"/>
      <c r="Q19" s="137"/>
      <c r="R19" s="135" t="s">
        <v>4</v>
      </c>
      <c r="S19" s="136"/>
      <c r="T19" s="136"/>
      <c r="U19" s="137"/>
    </row>
    <row r="20" spans="1:21" ht="21" customHeight="1">
      <c r="A20" s="74" t="s">
        <v>109</v>
      </c>
      <c r="B20" s="90" t="s">
        <v>4</v>
      </c>
      <c r="C20" s="91"/>
      <c r="D20" s="91"/>
      <c r="E20" s="91"/>
      <c r="F20" s="92" t="s">
        <v>98</v>
      </c>
      <c r="G20" s="93"/>
      <c r="H20" s="93"/>
      <c r="I20" s="93"/>
      <c r="J20" s="90" t="s">
        <v>4</v>
      </c>
      <c r="K20" s="91"/>
      <c r="L20" s="91"/>
      <c r="M20" s="91"/>
      <c r="N20" s="90" t="s">
        <v>4</v>
      </c>
      <c r="O20" s="91"/>
      <c r="P20" s="91"/>
      <c r="Q20" s="91"/>
      <c r="R20" s="90" t="s">
        <v>4</v>
      </c>
      <c r="S20" s="91"/>
      <c r="T20" s="91"/>
      <c r="U20" s="91"/>
    </row>
    <row r="21" spans="1:21" ht="42" customHeight="1">
      <c r="A21" s="74" t="s">
        <v>110</v>
      </c>
      <c r="B21" s="90" t="s">
        <v>4</v>
      </c>
      <c r="C21" s="91"/>
      <c r="D21" s="91"/>
      <c r="E21" s="91"/>
      <c r="F21" s="92" t="s">
        <v>98</v>
      </c>
      <c r="G21" s="93"/>
      <c r="H21" s="93"/>
      <c r="I21" s="93"/>
      <c r="J21" s="90" t="s">
        <v>4</v>
      </c>
      <c r="K21" s="91"/>
      <c r="L21" s="91"/>
      <c r="M21" s="91"/>
      <c r="N21" s="90" t="s">
        <v>4</v>
      </c>
      <c r="O21" s="91"/>
      <c r="P21" s="91"/>
      <c r="Q21" s="91"/>
      <c r="R21" s="90" t="s">
        <v>4</v>
      </c>
      <c r="S21" s="91"/>
      <c r="T21" s="91"/>
      <c r="U21" s="91"/>
    </row>
    <row r="22" spans="1:21" ht="36.75" customHeight="1" thickBot="1">
      <c r="A22" s="74" t="s">
        <v>111</v>
      </c>
      <c r="B22" s="117" t="s">
        <v>112</v>
      </c>
      <c r="C22" s="118"/>
      <c r="D22" s="118"/>
      <c r="E22" s="119"/>
      <c r="F22" s="90" t="s">
        <v>4</v>
      </c>
      <c r="G22" s="91"/>
      <c r="H22" s="91"/>
      <c r="I22" s="91"/>
      <c r="J22" s="90" t="s">
        <v>4</v>
      </c>
      <c r="K22" s="91"/>
      <c r="L22" s="91"/>
      <c r="M22" s="91"/>
      <c r="N22" s="90" t="s">
        <v>4</v>
      </c>
      <c r="O22" s="91"/>
      <c r="P22" s="91"/>
      <c r="Q22" s="91"/>
      <c r="R22" s="130" t="s">
        <v>4</v>
      </c>
      <c r="S22" s="131"/>
      <c r="T22" s="131"/>
      <c r="U22" s="131"/>
    </row>
    <row r="23" spans="1:21" s="76" customFormat="1" ht="22.5" customHeight="1" thickBot="1">
      <c r="A23" s="75" t="s">
        <v>113</v>
      </c>
      <c r="B23" s="126" t="s">
        <v>114</v>
      </c>
      <c r="C23" s="127"/>
      <c r="D23" s="127"/>
      <c r="E23" s="127"/>
      <c r="F23" s="126" t="s">
        <v>115</v>
      </c>
      <c r="G23" s="127"/>
      <c r="H23" s="127"/>
      <c r="I23" s="127"/>
      <c r="J23" s="126" t="s">
        <v>114</v>
      </c>
      <c r="K23" s="127"/>
      <c r="L23" s="127"/>
      <c r="M23" s="127"/>
      <c r="N23" s="126" t="s">
        <v>116</v>
      </c>
      <c r="O23" s="127"/>
      <c r="P23" s="127"/>
      <c r="Q23" s="127"/>
      <c r="R23" s="132" t="s">
        <v>116</v>
      </c>
      <c r="S23" s="133"/>
      <c r="T23" s="133"/>
      <c r="U23" s="134"/>
    </row>
    <row r="24" ht="12.75">
      <c r="H24" s="77"/>
    </row>
    <row r="26" spans="4:9" ht="12.75">
      <c r="D26" s="78"/>
      <c r="E26" s="78"/>
      <c r="H26" s="78"/>
      <c r="I26" s="78"/>
    </row>
    <row r="28" spans="1:3" ht="12.75">
      <c r="A28" s="79"/>
      <c r="B28" s="80"/>
      <c r="C28" s="81"/>
    </row>
    <row r="29" spans="1:3" ht="12.75">
      <c r="A29" s="79"/>
      <c r="B29" s="80"/>
      <c r="C29" s="81"/>
    </row>
    <row r="30" spans="1:3" ht="12.75">
      <c r="A30" s="79"/>
      <c r="B30" s="81"/>
      <c r="C30" s="81"/>
    </row>
  </sheetData>
  <sheetProtection/>
  <mergeCells count="54">
    <mergeCell ref="J8:M9"/>
    <mergeCell ref="J15:M15"/>
    <mergeCell ref="J16:M16"/>
    <mergeCell ref="J22:M22"/>
    <mergeCell ref="J17:M17"/>
    <mergeCell ref="J23:M23"/>
    <mergeCell ref="J18:M18"/>
    <mergeCell ref="J19:M19"/>
    <mergeCell ref="J20:M20"/>
    <mergeCell ref="J21:M21"/>
    <mergeCell ref="B16:E16"/>
    <mergeCell ref="F16:I16"/>
    <mergeCell ref="B19:E19"/>
    <mergeCell ref="F23:I23"/>
    <mergeCell ref="B23:E23"/>
    <mergeCell ref="B21:E21"/>
    <mergeCell ref="B22:E22"/>
    <mergeCell ref="F21:I21"/>
    <mergeCell ref="F22:I22"/>
    <mergeCell ref="F18:I18"/>
    <mergeCell ref="F17:I17"/>
    <mergeCell ref="B18:E18"/>
    <mergeCell ref="F20:I20"/>
    <mergeCell ref="B17:E17"/>
    <mergeCell ref="B20:E20"/>
    <mergeCell ref="F19:I19"/>
    <mergeCell ref="A2:I2"/>
    <mergeCell ref="A3:I3"/>
    <mergeCell ref="A4:I4"/>
    <mergeCell ref="F15:I15"/>
    <mergeCell ref="F8:I9"/>
    <mergeCell ref="A8:A9"/>
    <mergeCell ref="B8:E9"/>
    <mergeCell ref="B15:E15"/>
    <mergeCell ref="R21:U21"/>
    <mergeCell ref="N8:Q9"/>
    <mergeCell ref="N15:Q15"/>
    <mergeCell ref="N16:Q16"/>
    <mergeCell ref="N17:Q17"/>
    <mergeCell ref="N18:Q18"/>
    <mergeCell ref="N19:Q19"/>
    <mergeCell ref="R18:U18"/>
    <mergeCell ref="R19:U19"/>
    <mergeCell ref="R20:U20"/>
    <mergeCell ref="N22:Q22"/>
    <mergeCell ref="N23:Q23"/>
    <mergeCell ref="R8:U9"/>
    <mergeCell ref="R15:U15"/>
    <mergeCell ref="R16:U16"/>
    <mergeCell ref="R17:U17"/>
    <mergeCell ref="R22:U22"/>
    <mergeCell ref="R23:U23"/>
    <mergeCell ref="N20:Q20"/>
    <mergeCell ref="N21:Q21"/>
  </mergeCells>
  <printOptions/>
  <pageMargins left="0.52" right="0.75" top="1" bottom="1" header="0" footer="0"/>
  <pageSetup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3"/>
  <sheetViews>
    <sheetView zoomScale="78" zoomScaleNormal="78" zoomScalePageLayoutView="0" workbookViewId="0" topLeftCell="A7">
      <selection activeCell="M17" sqref="M17"/>
    </sheetView>
  </sheetViews>
  <sheetFormatPr defaultColWidth="11.421875" defaultRowHeight="12.75"/>
  <cols>
    <col min="1" max="1" width="7.28125" style="2" customWidth="1"/>
    <col min="2" max="2" width="14.7109375" style="2" hidden="1" customWidth="1"/>
    <col min="3" max="3" width="19.8515625" style="1" customWidth="1"/>
    <col min="4" max="4" width="89.7109375" style="1" hidden="1" customWidth="1"/>
    <col min="5" max="5" width="11.421875" style="2" hidden="1" customWidth="1"/>
    <col min="6" max="6" width="20.00390625" style="1" hidden="1" customWidth="1"/>
    <col min="7" max="7" width="14.8515625" style="1" hidden="1" customWidth="1"/>
    <col min="8" max="8" width="22.00390625" style="2" hidden="1" customWidth="1"/>
    <col min="9" max="9" width="7.00390625" style="1" customWidth="1"/>
    <col min="10" max="11" width="26.421875" style="1" customWidth="1"/>
    <col min="12" max="14" width="32.00390625" style="1" customWidth="1"/>
    <col min="15" max="16384" width="11.421875" style="1" customWidth="1"/>
  </cols>
  <sheetData>
    <row r="2" spans="1:14" ht="10.5">
      <c r="A2" s="144" t="s">
        <v>12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0.5">
      <c r="A3" s="144" t="s">
        <v>13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8" ht="10.5">
      <c r="A4" s="144"/>
      <c r="B4" s="144"/>
      <c r="C4" s="144"/>
      <c r="D4" s="144"/>
      <c r="E4" s="144"/>
      <c r="F4" s="144"/>
      <c r="G4" s="144"/>
      <c r="H4" s="144"/>
    </row>
    <row r="5" spans="1:8" ht="10.5">
      <c r="A5" s="55"/>
      <c r="B5" s="55"/>
      <c r="C5" s="55"/>
      <c r="D5" s="55"/>
      <c r="E5" s="55"/>
      <c r="F5" s="55"/>
      <c r="G5" s="55"/>
      <c r="H5" s="55"/>
    </row>
    <row r="6" spans="1:8" ht="10.5">
      <c r="A6" s="55"/>
      <c r="B6" s="55"/>
      <c r="C6" s="55"/>
      <c r="D6" s="55"/>
      <c r="E6" s="55"/>
      <c r="F6" s="55"/>
      <c r="G6" s="55"/>
      <c r="H6" s="55"/>
    </row>
    <row r="7" spans="1:8" ht="11.25" thickBot="1">
      <c r="A7" s="55"/>
      <c r="B7" s="55"/>
      <c r="C7" s="55"/>
      <c r="D7" s="55"/>
      <c r="E7" s="55"/>
      <c r="F7" s="55"/>
      <c r="G7" s="55"/>
      <c r="H7" s="55"/>
    </row>
    <row r="8" spans="1:14" ht="10.5">
      <c r="A8" s="145"/>
      <c r="B8" s="145"/>
      <c r="C8" s="145"/>
      <c r="D8" s="145"/>
      <c r="J8" s="138" t="s">
        <v>57</v>
      </c>
      <c r="K8" s="139"/>
      <c r="L8" s="139"/>
      <c r="M8" s="139"/>
      <c r="N8" s="140"/>
    </row>
    <row r="9" spans="10:14" ht="11.25" thickBot="1">
      <c r="J9" s="141"/>
      <c r="K9" s="142"/>
      <c r="L9" s="142"/>
      <c r="M9" s="142"/>
      <c r="N9" s="143"/>
    </row>
    <row r="10" spans="1:14" ht="48" customHeight="1">
      <c r="A10" s="13" t="s">
        <v>0</v>
      </c>
      <c r="B10" s="14" t="s">
        <v>58</v>
      </c>
      <c r="C10" s="15" t="s">
        <v>1</v>
      </c>
      <c r="D10" s="16" t="s">
        <v>14</v>
      </c>
      <c r="E10" s="15" t="s">
        <v>5</v>
      </c>
      <c r="F10" s="17" t="s">
        <v>2</v>
      </c>
      <c r="G10" s="17" t="s">
        <v>3</v>
      </c>
      <c r="H10" s="18" t="s">
        <v>41</v>
      </c>
      <c r="I10" s="19"/>
      <c r="J10" s="20" t="s">
        <v>7</v>
      </c>
      <c r="K10" s="21" t="s">
        <v>8</v>
      </c>
      <c r="L10" s="21" t="s">
        <v>9</v>
      </c>
      <c r="M10" s="21" t="s">
        <v>10</v>
      </c>
      <c r="N10" s="22" t="s">
        <v>11</v>
      </c>
    </row>
    <row r="11" spans="1:14" ht="51.75" customHeight="1">
      <c r="A11" s="23">
        <v>1</v>
      </c>
      <c r="B11" s="24" t="s">
        <v>59</v>
      </c>
      <c r="C11" s="25" t="s">
        <v>18</v>
      </c>
      <c r="D11" s="25" t="s">
        <v>33</v>
      </c>
      <c r="E11" s="24">
        <v>3</v>
      </c>
      <c r="F11" s="26">
        <v>12680000</v>
      </c>
      <c r="G11" s="27">
        <f>F11*16%</f>
        <v>2028800</v>
      </c>
      <c r="H11" s="27">
        <f aca="true" t="shared" si="0" ref="H11:H18">(F11+G11)*E11</f>
        <v>44126400</v>
      </c>
      <c r="I11" s="28"/>
      <c r="J11" s="29" t="s">
        <v>4</v>
      </c>
      <c r="K11" s="30" t="s">
        <v>4</v>
      </c>
      <c r="L11" s="30" t="s">
        <v>4</v>
      </c>
      <c r="M11" s="30" t="s">
        <v>4</v>
      </c>
      <c r="N11" s="31" t="s">
        <v>4</v>
      </c>
    </row>
    <row r="12" spans="1:14" ht="65.25" customHeight="1">
      <c r="A12" s="23">
        <v>2</v>
      </c>
      <c r="B12" s="23" t="s">
        <v>60</v>
      </c>
      <c r="C12" s="25" t="s">
        <v>18</v>
      </c>
      <c r="D12" s="25" t="s">
        <v>34</v>
      </c>
      <c r="E12" s="24">
        <v>12</v>
      </c>
      <c r="F12" s="26">
        <v>4500000</v>
      </c>
      <c r="G12" s="27">
        <f aca="true" t="shared" si="1" ref="G12:G18">F12*16%</f>
        <v>720000</v>
      </c>
      <c r="H12" s="27">
        <f t="shared" si="0"/>
        <v>62640000</v>
      </c>
      <c r="I12" s="19"/>
      <c r="J12" s="29" t="s">
        <v>4</v>
      </c>
      <c r="K12" s="30" t="s">
        <v>4</v>
      </c>
      <c r="L12" s="30" t="s">
        <v>4</v>
      </c>
      <c r="M12" s="30" t="s">
        <v>4</v>
      </c>
      <c r="N12" s="30" t="s">
        <v>4</v>
      </c>
    </row>
    <row r="13" spans="1:14" ht="49.5" customHeight="1">
      <c r="A13" s="23">
        <v>3</v>
      </c>
      <c r="B13" s="23" t="s">
        <v>60</v>
      </c>
      <c r="C13" s="25" t="s">
        <v>19</v>
      </c>
      <c r="D13" s="25" t="s">
        <v>35</v>
      </c>
      <c r="E13" s="24">
        <v>4</v>
      </c>
      <c r="F13" s="26">
        <v>125000</v>
      </c>
      <c r="G13" s="27">
        <f t="shared" si="1"/>
        <v>20000</v>
      </c>
      <c r="H13" s="27">
        <f t="shared" si="0"/>
        <v>580000</v>
      </c>
      <c r="I13" s="19"/>
      <c r="J13" s="29" t="s">
        <v>4</v>
      </c>
      <c r="K13" s="30" t="s">
        <v>4</v>
      </c>
      <c r="L13" s="30" t="s">
        <v>4</v>
      </c>
      <c r="M13" s="30" t="s">
        <v>4</v>
      </c>
      <c r="N13" s="31" t="s">
        <v>4</v>
      </c>
    </row>
    <row r="14" spans="1:14" ht="58.5" customHeight="1">
      <c r="A14" s="23">
        <v>4</v>
      </c>
      <c r="B14" s="23" t="s">
        <v>61</v>
      </c>
      <c r="C14" s="25" t="s">
        <v>20</v>
      </c>
      <c r="D14" s="25" t="s">
        <v>36</v>
      </c>
      <c r="E14" s="24">
        <v>10</v>
      </c>
      <c r="F14" s="26">
        <v>280000</v>
      </c>
      <c r="G14" s="27">
        <f t="shared" si="1"/>
        <v>44800</v>
      </c>
      <c r="H14" s="27">
        <f t="shared" si="0"/>
        <v>3248000</v>
      </c>
      <c r="I14" s="19"/>
      <c r="J14" s="29" t="s">
        <v>4</v>
      </c>
      <c r="K14" s="30" t="s">
        <v>4</v>
      </c>
      <c r="L14" s="30" t="s">
        <v>66</v>
      </c>
      <c r="M14" s="30" t="s">
        <v>4</v>
      </c>
      <c r="N14" s="31" t="s">
        <v>4</v>
      </c>
    </row>
    <row r="15" spans="1:14" ht="57" customHeight="1">
      <c r="A15" s="24">
        <v>5</v>
      </c>
      <c r="B15" s="24" t="s">
        <v>62</v>
      </c>
      <c r="C15" s="25" t="s">
        <v>21</v>
      </c>
      <c r="D15" s="25" t="s">
        <v>37</v>
      </c>
      <c r="E15" s="24">
        <v>8</v>
      </c>
      <c r="F15" s="26">
        <v>450000</v>
      </c>
      <c r="G15" s="27">
        <f t="shared" si="1"/>
        <v>72000</v>
      </c>
      <c r="H15" s="27">
        <f t="shared" si="0"/>
        <v>4176000</v>
      </c>
      <c r="I15" s="19"/>
      <c r="J15" s="29" t="s">
        <v>67</v>
      </c>
      <c r="K15" s="30" t="s">
        <v>4</v>
      </c>
      <c r="L15" s="30" t="s">
        <v>4</v>
      </c>
      <c r="M15" s="30" t="s">
        <v>4</v>
      </c>
      <c r="N15" s="31" t="s">
        <v>4</v>
      </c>
    </row>
    <row r="16" spans="1:14" ht="48.75" customHeight="1">
      <c r="A16" s="24">
        <v>6</v>
      </c>
      <c r="B16" s="24" t="s">
        <v>62</v>
      </c>
      <c r="C16" s="25" t="s">
        <v>22</v>
      </c>
      <c r="D16" s="25" t="s">
        <v>38</v>
      </c>
      <c r="E16" s="24">
        <v>1</v>
      </c>
      <c r="F16" s="26">
        <v>673083</v>
      </c>
      <c r="G16" s="27">
        <f t="shared" si="1"/>
        <v>107693.28</v>
      </c>
      <c r="H16" s="27">
        <f t="shared" si="0"/>
        <v>780776.28</v>
      </c>
      <c r="I16" s="19"/>
      <c r="J16" s="29" t="s">
        <v>4</v>
      </c>
      <c r="K16" s="30" t="s">
        <v>4</v>
      </c>
      <c r="L16" s="30" t="s">
        <v>4</v>
      </c>
      <c r="M16" s="30" t="s">
        <v>4</v>
      </c>
      <c r="N16" s="31" t="s">
        <v>4</v>
      </c>
    </row>
    <row r="17" spans="1:14" ht="71.25" customHeight="1">
      <c r="A17" s="24">
        <v>7</v>
      </c>
      <c r="B17" s="24" t="s">
        <v>62</v>
      </c>
      <c r="C17" s="25" t="s">
        <v>23</v>
      </c>
      <c r="D17" s="25" t="s">
        <v>39</v>
      </c>
      <c r="E17" s="24">
        <v>1</v>
      </c>
      <c r="F17" s="26">
        <v>19302081</v>
      </c>
      <c r="G17" s="27">
        <f t="shared" si="1"/>
        <v>3088332.96</v>
      </c>
      <c r="H17" s="27">
        <f t="shared" si="0"/>
        <v>22390413.96</v>
      </c>
      <c r="I17" s="19"/>
      <c r="J17" s="29" t="s">
        <v>69</v>
      </c>
      <c r="K17" s="30" t="s">
        <v>4</v>
      </c>
      <c r="L17" s="30" t="s">
        <v>4</v>
      </c>
      <c r="M17" s="30" t="s">
        <v>4</v>
      </c>
      <c r="N17" s="31" t="s">
        <v>4</v>
      </c>
    </row>
    <row r="18" spans="1:14" ht="46.5" customHeight="1">
      <c r="A18" s="23">
        <v>8</v>
      </c>
      <c r="B18" s="23" t="s">
        <v>60</v>
      </c>
      <c r="C18" s="25" t="s">
        <v>24</v>
      </c>
      <c r="D18" s="25" t="s">
        <v>40</v>
      </c>
      <c r="E18" s="23">
        <v>1</v>
      </c>
      <c r="F18" s="26">
        <v>389535</v>
      </c>
      <c r="G18" s="27">
        <f t="shared" si="1"/>
        <v>62325.6</v>
      </c>
      <c r="H18" s="27">
        <f t="shared" si="0"/>
        <v>451860.6</v>
      </c>
      <c r="I18" s="19"/>
      <c r="J18" s="29" t="s">
        <v>4</v>
      </c>
      <c r="K18" s="30" t="s">
        <v>4</v>
      </c>
      <c r="L18" s="30" t="s">
        <v>4</v>
      </c>
      <c r="M18" s="30" t="s">
        <v>4</v>
      </c>
      <c r="N18" s="31" t="s">
        <v>4</v>
      </c>
    </row>
    <row r="19" spans="1:13" ht="12" thickBot="1">
      <c r="A19" s="4"/>
      <c r="B19" s="4"/>
      <c r="C19" s="5"/>
      <c r="D19" s="5"/>
      <c r="E19" s="4"/>
      <c r="F19" s="6" t="s">
        <v>25</v>
      </c>
      <c r="G19" s="7"/>
      <c r="H19" s="8">
        <f>SUM(H11:H18)</f>
        <v>138393450.84</v>
      </c>
      <c r="M19" s="3"/>
    </row>
    <row r="20" spans="1:8" ht="11.25">
      <c r="A20" s="4"/>
      <c r="B20" s="4"/>
      <c r="C20" s="5"/>
      <c r="D20" s="5"/>
      <c r="E20" s="4"/>
      <c r="F20" s="5"/>
      <c r="G20" s="5"/>
      <c r="H20" s="4"/>
    </row>
    <row r="21" spans="1:8" ht="11.25">
      <c r="A21" s="4"/>
      <c r="B21" s="4"/>
      <c r="C21" s="5"/>
      <c r="D21" s="5"/>
      <c r="E21" s="4"/>
      <c r="F21" s="5"/>
      <c r="G21" s="5"/>
      <c r="H21" s="4"/>
    </row>
    <row r="22" spans="1:8" ht="11.25">
      <c r="A22" s="4"/>
      <c r="B22" s="4"/>
      <c r="C22" s="5"/>
      <c r="D22" s="5"/>
      <c r="E22" s="4"/>
      <c r="F22" s="5"/>
      <c r="G22" s="5"/>
      <c r="H22" s="4"/>
    </row>
    <row r="23" spans="1:8" ht="11.25">
      <c r="A23" s="4"/>
      <c r="B23" s="4"/>
      <c r="C23" s="5"/>
      <c r="D23" s="5"/>
      <c r="E23" s="4"/>
      <c r="F23" s="5"/>
      <c r="G23" s="5"/>
      <c r="H23" s="4"/>
    </row>
  </sheetData>
  <sheetProtection selectLockedCells="1" selectUnlockedCells="1"/>
  <mergeCells count="5">
    <mergeCell ref="J8:N9"/>
    <mergeCell ref="A4:H4"/>
    <mergeCell ref="A8:D8"/>
    <mergeCell ref="A2:N2"/>
    <mergeCell ref="A3:N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P7" sqref="P7"/>
    </sheetView>
  </sheetViews>
  <sheetFormatPr defaultColWidth="11.421875" defaultRowHeight="12.75"/>
  <cols>
    <col min="1" max="1" width="6.8515625" style="9" customWidth="1"/>
    <col min="2" max="2" width="18.28125" style="9" hidden="1" customWidth="1"/>
    <col min="3" max="3" width="23.140625" style="9" customWidth="1"/>
    <col min="4" max="4" width="61.28125" style="9" hidden="1" customWidth="1"/>
    <col min="5" max="10" width="0" style="9" hidden="1" customWidth="1"/>
    <col min="11" max="11" width="11.421875" style="9" customWidth="1"/>
    <col min="12" max="14" width="25.28125" style="9" customWidth="1"/>
    <col min="15" max="16384" width="11.421875" style="9" customWidth="1"/>
  </cols>
  <sheetData>
    <row r="3" spans="1:14" ht="11.25">
      <c r="A3" s="144" t="s">
        <v>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8" ht="11.25">
      <c r="A4" s="57" t="s">
        <v>13</v>
      </c>
      <c r="B4" s="57"/>
      <c r="C4" s="57"/>
      <c r="D4" s="57"/>
      <c r="E4" s="57"/>
      <c r="F4" s="57"/>
      <c r="G4" s="57"/>
      <c r="H4" s="57"/>
    </row>
    <row r="6" spans="1:5" s="32" customFormat="1" ht="12">
      <c r="A6" s="152"/>
      <c r="B6" s="152"/>
      <c r="C6" s="152"/>
      <c r="D6" s="152"/>
      <c r="E6" s="152"/>
    </row>
    <row r="7" spans="1:5" s="32" customFormat="1" ht="12">
      <c r="A7" s="56"/>
      <c r="B7" s="56"/>
      <c r="C7" s="56"/>
      <c r="D7" s="56"/>
      <c r="E7" s="56"/>
    </row>
    <row r="8" spans="1:5" s="32" customFormat="1" ht="12">
      <c r="A8" s="56"/>
      <c r="B8" s="56"/>
      <c r="C8" s="56"/>
      <c r="D8" s="56"/>
      <c r="E8" s="56"/>
    </row>
    <row r="9" spans="1:5" s="32" customFormat="1" ht="12.75" thickBot="1">
      <c r="A9" s="56"/>
      <c r="B9" s="56"/>
      <c r="C9" s="56"/>
      <c r="D9" s="56"/>
      <c r="E9" s="56"/>
    </row>
    <row r="10" spans="12:14" s="33" customFormat="1" ht="11.25" customHeight="1">
      <c r="L10" s="146" t="s">
        <v>57</v>
      </c>
      <c r="M10" s="147"/>
      <c r="N10" s="148"/>
    </row>
    <row r="11" spans="12:14" s="33" customFormat="1" ht="12" customHeight="1" thickBot="1">
      <c r="L11" s="149"/>
      <c r="M11" s="150"/>
      <c r="N11" s="151"/>
    </row>
    <row r="12" spans="1:14" s="33" customFormat="1" ht="22.5" customHeight="1">
      <c r="A12" s="37" t="s">
        <v>0</v>
      </c>
      <c r="B12" s="38" t="s">
        <v>58</v>
      </c>
      <c r="C12" s="39" t="s">
        <v>1</v>
      </c>
      <c r="D12" s="39" t="s">
        <v>14</v>
      </c>
      <c r="E12" s="39" t="s">
        <v>15</v>
      </c>
      <c r="F12" s="39" t="s">
        <v>16</v>
      </c>
      <c r="G12" s="39" t="s">
        <v>5</v>
      </c>
      <c r="H12" s="40" t="s">
        <v>2</v>
      </c>
      <c r="I12" s="40" t="s">
        <v>3</v>
      </c>
      <c r="J12" s="41" t="s">
        <v>17</v>
      </c>
      <c r="L12" s="34" t="s">
        <v>6</v>
      </c>
      <c r="M12" s="35" t="s">
        <v>8</v>
      </c>
      <c r="N12" s="36" t="s">
        <v>10</v>
      </c>
    </row>
    <row r="13" spans="1:14" s="33" customFormat="1" ht="24">
      <c r="A13" s="42">
        <v>1</v>
      </c>
      <c r="B13" s="43" t="s">
        <v>60</v>
      </c>
      <c r="C13" s="24" t="s">
        <v>26</v>
      </c>
      <c r="D13" s="44" t="s">
        <v>42</v>
      </c>
      <c r="E13" s="24"/>
      <c r="F13" s="24"/>
      <c r="G13" s="24">
        <v>2</v>
      </c>
      <c r="H13" s="26">
        <v>2356800</v>
      </c>
      <c r="I13" s="26">
        <f aca="true" t="shared" si="0" ref="I13:I19">H13*16%</f>
        <v>377088</v>
      </c>
      <c r="J13" s="45">
        <f>(H13+I13)*G13</f>
        <v>5467776</v>
      </c>
      <c r="L13" s="29" t="s">
        <v>4</v>
      </c>
      <c r="M13" s="30" t="s">
        <v>65</v>
      </c>
      <c r="N13" s="31" t="s">
        <v>4</v>
      </c>
    </row>
    <row r="14" spans="1:14" s="33" customFormat="1" ht="24">
      <c r="A14" s="42">
        <v>2</v>
      </c>
      <c r="B14" s="43" t="s">
        <v>60</v>
      </c>
      <c r="C14" s="24" t="s">
        <v>27</v>
      </c>
      <c r="D14" s="44" t="s">
        <v>43</v>
      </c>
      <c r="E14" s="24" t="s">
        <v>44</v>
      </c>
      <c r="F14" s="24" t="s">
        <v>45</v>
      </c>
      <c r="G14" s="24">
        <v>16</v>
      </c>
      <c r="H14" s="26">
        <v>557200</v>
      </c>
      <c r="I14" s="26">
        <f t="shared" si="0"/>
        <v>89152</v>
      </c>
      <c r="J14" s="45">
        <f aca="true" t="shared" si="1" ref="J14:J19">(H14+I14)*G14</f>
        <v>10341632</v>
      </c>
      <c r="L14" s="29" t="s">
        <v>4</v>
      </c>
      <c r="M14" s="30" t="s">
        <v>65</v>
      </c>
      <c r="N14" s="31" t="s">
        <v>4</v>
      </c>
    </row>
    <row r="15" spans="1:14" s="33" customFormat="1" ht="24">
      <c r="A15" s="42">
        <v>3</v>
      </c>
      <c r="B15" s="43" t="s">
        <v>60</v>
      </c>
      <c r="C15" s="24" t="s">
        <v>28</v>
      </c>
      <c r="D15" s="44" t="s">
        <v>46</v>
      </c>
      <c r="E15" s="24" t="s">
        <v>47</v>
      </c>
      <c r="F15" s="24" t="s">
        <v>47</v>
      </c>
      <c r="G15" s="24">
        <v>2</v>
      </c>
      <c r="H15" s="26">
        <v>169680</v>
      </c>
      <c r="I15" s="26">
        <f t="shared" si="0"/>
        <v>27148.8</v>
      </c>
      <c r="J15" s="45">
        <f t="shared" si="1"/>
        <v>393657.6</v>
      </c>
      <c r="L15" s="29" t="s">
        <v>4</v>
      </c>
      <c r="M15" s="30" t="s">
        <v>4</v>
      </c>
      <c r="N15" s="31" t="s">
        <v>4</v>
      </c>
    </row>
    <row r="16" spans="1:14" s="33" customFormat="1" ht="52.5" customHeight="1">
      <c r="A16" s="42">
        <v>4</v>
      </c>
      <c r="B16" s="43" t="s">
        <v>63</v>
      </c>
      <c r="C16" s="24" t="s">
        <v>29</v>
      </c>
      <c r="D16" s="44" t="s">
        <v>48</v>
      </c>
      <c r="E16" s="24"/>
      <c r="F16" s="24" t="s">
        <v>49</v>
      </c>
      <c r="G16" s="24">
        <v>16</v>
      </c>
      <c r="H16" s="26">
        <v>2980000</v>
      </c>
      <c r="I16" s="26">
        <f t="shared" si="0"/>
        <v>476800</v>
      </c>
      <c r="J16" s="45">
        <f t="shared" si="1"/>
        <v>55308800</v>
      </c>
      <c r="L16" s="29" t="s">
        <v>64</v>
      </c>
      <c r="M16" s="30" t="s">
        <v>4</v>
      </c>
      <c r="N16" s="30" t="s">
        <v>4</v>
      </c>
    </row>
    <row r="17" spans="1:14" s="33" customFormat="1" ht="55.5" customHeight="1">
      <c r="A17" s="42">
        <v>5</v>
      </c>
      <c r="B17" s="43" t="s">
        <v>60</v>
      </c>
      <c r="C17" s="24" t="s">
        <v>30</v>
      </c>
      <c r="D17" s="44" t="s">
        <v>55</v>
      </c>
      <c r="E17" s="24" t="s">
        <v>50</v>
      </c>
      <c r="F17" s="24" t="s">
        <v>51</v>
      </c>
      <c r="G17" s="24">
        <v>1</v>
      </c>
      <c r="H17" s="26">
        <v>6096552</v>
      </c>
      <c r="I17" s="26">
        <f t="shared" si="0"/>
        <v>975448.3200000001</v>
      </c>
      <c r="J17" s="45">
        <f t="shared" si="1"/>
        <v>7072000.32</v>
      </c>
      <c r="L17" s="29" t="s">
        <v>4</v>
      </c>
      <c r="M17" s="30" t="s">
        <v>4</v>
      </c>
      <c r="N17" s="31" t="s">
        <v>4</v>
      </c>
    </row>
    <row r="18" spans="1:14" s="33" customFormat="1" ht="36">
      <c r="A18" s="42">
        <v>6</v>
      </c>
      <c r="B18" s="43" t="s">
        <v>60</v>
      </c>
      <c r="C18" s="24" t="s">
        <v>31</v>
      </c>
      <c r="D18" s="44" t="s">
        <v>52</v>
      </c>
      <c r="E18" s="24" t="s">
        <v>53</v>
      </c>
      <c r="F18" s="24" t="s">
        <v>51</v>
      </c>
      <c r="G18" s="24">
        <v>1</v>
      </c>
      <c r="H18" s="26">
        <v>2413793</v>
      </c>
      <c r="I18" s="26">
        <f t="shared" si="0"/>
        <v>386206.88</v>
      </c>
      <c r="J18" s="45">
        <f t="shared" si="1"/>
        <v>2799999.88</v>
      </c>
      <c r="L18" s="29" t="s">
        <v>4</v>
      </c>
      <c r="M18" s="30" t="s">
        <v>68</v>
      </c>
      <c r="N18" s="31" t="s">
        <v>4</v>
      </c>
    </row>
    <row r="19" spans="1:14" s="32" customFormat="1" ht="48.75" thickBot="1">
      <c r="A19" s="46">
        <v>7</v>
      </c>
      <c r="B19" s="47" t="s">
        <v>60</v>
      </c>
      <c r="C19" s="48" t="s">
        <v>32</v>
      </c>
      <c r="D19" s="49" t="s">
        <v>56</v>
      </c>
      <c r="E19" s="48" t="s">
        <v>54</v>
      </c>
      <c r="F19" s="48"/>
      <c r="G19" s="48">
        <v>1</v>
      </c>
      <c r="H19" s="50">
        <v>2541080</v>
      </c>
      <c r="I19" s="50">
        <f t="shared" si="0"/>
        <v>406572.8</v>
      </c>
      <c r="J19" s="51">
        <f t="shared" si="1"/>
        <v>2947652.8</v>
      </c>
      <c r="L19" s="52" t="s">
        <v>4</v>
      </c>
      <c r="M19" s="53" t="s">
        <v>4</v>
      </c>
      <c r="N19" s="54" t="s">
        <v>4</v>
      </c>
    </row>
    <row r="20" spans="10:13" ht="11.25">
      <c r="J20" s="10">
        <f>SUM(J13:J19)</f>
        <v>84331518.59999998</v>
      </c>
      <c r="L20" s="12"/>
      <c r="M20" s="12"/>
    </row>
    <row r="21" spans="12:13" ht="11.25">
      <c r="L21" s="12"/>
      <c r="M21" s="12"/>
    </row>
    <row r="22" spans="12:13" ht="11.25">
      <c r="L22" s="11"/>
      <c r="M22" s="11"/>
    </row>
  </sheetData>
  <sheetProtection selectLockedCells="1" selectUnlockedCells="1"/>
  <mergeCells count="3">
    <mergeCell ref="L10:N11"/>
    <mergeCell ref="A6:E6"/>
    <mergeCell ref="A3:N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red udnet</cp:lastModifiedBy>
  <dcterms:created xsi:type="dcterms:W3CDTF">2009-09-17T14:00:42Z</dcterms:created>
  <dcterms:modified xsi:type="dcterms:W3CDTF">2010-09-06T15:03:11Z</dcterms:modified>
  <cp:category/>
  <cp:version/>
  <cp:contentType/>
  <cp:contentStatus/>
</cp:coreProperties>
</file>