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" windowWidth="15480" windowHeight="6150" tabRatio="675" activeTab="0"/>
  </bookViews>
  <sheets>
    <sheet name="SUCONEL" sheetId="1" r:id="rId1"/>
    <sheet name="ICL DIDACTICA" sheetId="2" r:id="rId2"/>
    <sheet name="SEI" sheetId="3" r:id="rId3"/>
    <sheet name="INSTRUMENTACION" sheetId="4" r:id="rId4"/>
    <sheet name="INNOVATEK" sheetId="5" r:id="rId5"/>
    <sheet name="MERCK" sheetId="6" r:id="rId6"/>
    <sheet name="TOPOEQUIPOS" sheetId="7" r:id="rId7"/>
    <sheet name="JUVENIA" sheetId="8" r:id="rId8"/>
    <sheet name="CASA CIENTIFICA" sheetId="9" r:id="rId9"/>
    <sheet name="BIOMOL" sheetId="10" r:id="rId10"/>
    <sheet name="ALDIR" sheetId="11" r:id="rId11"/>
    <sheet name="UNION TEMPORAL RSCO-USER VNA UT" sheetId="12" r:id="rId12"/>
    <sheet name="MAVE INTRUMENTACION Y QUIMICOS" sheetId="13" r:id="rId13"/>
    <sheet name="TERSELL LTDA." sheetId="14" r:id="rId14"/>
    <sheet name="ADVANCED INSTRUMENTS" sheetId="15" r:id="rId15"/>
    <sheet name="ANALYTICA" sheetId="16" r:id="rId16"/>
    <sheet name="AM LTDA" sheetId="17" r:id="rId17"/>
    <sheet name="QUIMIREL" sheetId="18" r:id="rId18"/>
    <sheet name="IMPOINTER" sheetId="19" r:id="rId19"/>
    <sheet name="GEOSYSTEM" sheetId="20" r:id="rId20"/>
    <sheet name="METRICOM" sheetId="21" r:id="rId21"/>
    <sheet name="KASAI" sheetId="22" r:id="rId22"/>
    <sheet name="MICROSCOPIOS Y EQUIPOS ESP." sheetId="23" r:id="rId23"/>
    <sheet name="ARISMA" sheetId="24" r:id="rId24"/>
    <sheet name="ELECTROEQUIPOS" sheetId="25" r:id="rId25"/>
    <sheet name="DISSMAN" sheetId="26" r:id="rId26"/>
    <sheet name="PLINTEC" sheetId="27" r:id="rId27"/>
    <sheet name="HIGH TEC" sheetId="28" r:id="rId28"/>
    <sheet name="GAMATECNICA" sheetId="29" r:id="rId29"/>
    <sheet name="IMOCOM" sheetId="30" r:id="rId30"/>
    <sheet name="KAIKA" sheetId="31" r:id="rId31"/>
    <sheet name="NUEVOS RECURSOS" sheetId="32" r:id="rId32"/>
    <sheet name="BIO SOLUTIONS" sheetId="33" r:id="rId33"/>
  </sheets>
  <definedNames>
    <definedName name="_xlnm.Print_Titles" localSheetId="14">'ADVANCED INSTRUMENTS'!$A:$A</definedName>
    <definedName name="_xlnm.Print_Titles" localSheetId="10">'ALDIR'!$A:$A</definedName>
    <definedName name="_xlnm.Print_Titles" localSheetId="15">'ANALYTICA'!$A:$A</definedName>
    <definedName name="_xlnm.Print_Titles" localSheetId="23">'ARISMA'!$A:$A</definedName>
    <definedName name="_xlnm.Print_Titles" localSheetId="32">'BIO SOLUTIONS'!$A:$A</definedName>
    <definedName name="_xlnm.Print_Titles" localSheetId="9">'BIOMOL'!$A:$A</definedName>
    <definedName name="_xlnm.Print_Titles" localSheetId="8">'CASA CIENTIFICA'!$A:$A</definedName>
    <definedName name="_xlnm.Print_Titles" localSheetId="25">'DISSMAN'!$A:$A</definedName>
    <definedName name="_xlnm.Print_Titles" localSheetId="24">'ELECTROEQUIPOS'!$A:$A</definedName>
    <definedName name="_xlnm.Print_Titles" localSheetId="28">'GAMATECNICA'!$A:$A</definedName>
    <definedName name="_xlnm.Print_Titles" localSheetId="19">'GEOSYSTEM'!$A:$A</definedName>
    <definedName name="_xlnm.Print_Titles" localSheetId="27">'HIGH TEC'!$A:$A</definedName>
    <definedName name="_xlnm.Print_Titles" localSheetId="1">'ICL DIDACTICA'!$A:$A</definedName>
    <definedName name="_xlnm.Print_Titles" localSheetId="29">'IMOCOM'!$A:$A</definedName>
    <definedName name="_xlnm.Print_Titles" localSheetId="18">'IMPOINTER'!$A:$A</definedName>
    <definedName name="_xlnm.Print_Titles" localSheetId="4">'INNOVATEK'!$A:$A</definedName>
    <definedName name="_xlnm.Print_Titles" localSheetId="3">'INSTRUMENTACION'!$A:$A</definedName>
    <definedName name="_xlnm.Print_Titles" localSheetId="7">'JUVENIA'!$A:$A</definedName>
    <definedName name="_xlnm.Print_Titles" localSheetId="30">'KAIKA'!$A:$A</definedName>
    <definedName name="_xlnm.Print_Titles" localSheetId="21">'KASAI'!$A:$A</definedName>
    <definedName name="_xlnm.Print_Titles" localSheetId="12">'MAVE INTRUMENTACION Y QUIMICOS'!$A:$A</definedName>
    <definedName name="_xlnm.Print_Titles" localSheetId="5">'MERCK'!$A:$A</definedName>
    <definedName name="_xlnm.Print_Titles" localSheetId="20">'METRICOM'!$A:$A</definedName>
    <definedName name="_xlnm.Print_Titles" localSheetId="22">'MICROSCOPIOS Y EQUIPOS ESP.'!$A:$A</definedName>
    <definedName name="_xlnm.Print_Titles" localSheetId="31">'NUEVOS RECURSOS'!$A:$A</definedName>
    <definedName name="_xlnm.Print_Titles" localSheetId="26">'PLINTEC'!$A:$A</definedName>
    <definedName name="_xlnm.Print_Titles" localSheetId="17">'QUIMIREL'!$A:$A</definedName>
    <definedName name="_xlnm.Print_Titles" localSheetId="2">'SEI'!$A:$A</definedName>
    <definedName name="_xlnm.Print_Titles" localSheetId="13">'TERSELL LTDA.'!$A:$A</definedName>
    <definedName name="_xlnm.Print_Titles" localSheetId="6">'TOPOEQUIPOS'!$A:$A</definedName>
    <definedName name="_xlnm.Print_Titles" localSheetId="11">'UNION TEMPORAL RSCO-USER VNA UT'!$A:$A</definedName>
  </definedNames>
  <calcPr fullCalcOnLoad="1"/>
</workbook>
</file>

<file path=xl/sharedStrings.xml><?xml version="1.0" encoding="utf-8"?>
<sst xmlns="http://schemas.openxmlformats.org/spreadsheetml/2006/main" count="1458" uniqueCount="208">
  <si>
    <t>EVALUACIÓN TÉCNICA</t>
  </si>
  <si>
    <t>EVALUACION CERTIFICACIONES DE EXPERIENCIA</t>
  </si>
  <si>
    <t>CERTIFICACIÓN CON OTRAS ENTIDADES Y/O I.E.S</t>
  </si>
  <si>
    <t>EXPIDE</t>
  </si>
  <si>
    <t>FECHA DE INICIO</t>
  </si>
  <si>
    <t>FECHA DE FINALIZACION</t>
  </si>
  <si>
    <t>MONTO</t>
  </si>
  <si>
    <t>OBSERVACIONES</t>
  </si>
  <si>
    <t>VALOR DE CERTIFICACIONES</t>
  </si>
  <si>
    <t>CALIFICACION DE LAS CERTFICACIONES</t>
  </si>
  <si>
    <t>MARCAS</t>
  </si>
  <si>
    <t>CERTIFICADOS DE DISTRIBUCION</t>
  </si>
  <si>
    <t>CATALOGOS</t>
  </si>
  <si>
    <t>GARANTIA</t>
  </si>
  <si>
    <t>3 AÑOS</t>
  </si>
  <si>
    <t>REPUESTOS</t>
  </si>
  <si>
    <t>TIEMPO DE RESPUESTA</t>
  </si>
  <si>
    <t>24 HORAS</t>
  </si>
  <si>
    <t>CAPACITACION</t>
  </si>
  <si>
    <t>VALORACION TECNICA</t>
  </si>
  <si>
    <t>ADMISIBLE</t>
  </si>
  <si>
    <t>CUMPLE</t>
  </si>
  <si>
    <t>1 CON  I.E.S</t>
  </si>
  <si>
    <t>VALOR OFERTA</t>
  </si>
  <si>
    <t>UNIVERSIDAD DISTRITAL</t>
  </si>
  <si>
    <t>UNIVERSIDAD JAVERIANA</t>
  </si>
  <si>
    <t xml:space="preserve"> CUMPLE, 5 AÑOS</t>
  </si>
  <si>
    <t>UNIVERSIDAD SURCOLOMBIANA</t>
  </si>
  <si>
    <t>NO ADMISIBLE</t>
  </si>
  <si>
    <t xml:space="preserve">Evaluación Técnica de la Convocatoria Publica No. 009 de 2011 </t>
  </si>
  <si>
    <t>FECHA DE INICIO (MINIMO 1 ENERO DE 2007)</t>
  </si>
  <si>
    <t>2 CON  I.E.S</t>
  </si>
  <si>
    <t>K DE CONTRATACION (MINIMO 3.000)</t>
  </si>
  <si>
    <t>K RESIDUAL (MINIMO EL VALOR DE LA OFERTA</t>
  </si>
  <si>
    <t>GRUPOS (ESPECIALIDAD 16 GUPOS 2 Ó  ESPECIALIDAD 18 GRUPO 1)</t>
  </si>
  <si>
    <t>DILIGENCIAMIENTO ANEXO No. 3</t>
  </si>
  <si>
    <t>BIO SOLUTIONS</t>
  </si>
  <si>
    <t>POLITECNICO COLOMBIANO JAIME ISAZA CADAVID</t>
  </si>
  <si>
    <t>UNIVERSIDAD DE LOS ANDES</t>
  </si>
  <si>
    <t>SECRETARIA DISTRITAL DE AMBIENTE</t>
  </si>
  <si>
    <t>2230,68   NO CUMPLE</t>
  </si>
  <si>
    <t>2230,68</t>
  </si>
  <si>
    <t>HAGNER, EXTECH, 01 Db METRAVIB, BIOS, SVANTEK, QUEST TECHNOLOGIES,</t>
  </si>
  <si>
    <t>NO PRESENTA CERTFICACION PARA LOS EQUIPOS MARCA  HAGNER, EXTECH,  BIOS, Y QUEST TECHNOLOGIES,</t>
  </si>
  <si>
    <t>NUEVOS  RECURSOS  NR LTDA.</t>
  </si>
  <si>
    <t>CASYBER LTDA.</t>
  </si>
  <si>
    <t>UNIVERSIDAD FRANCISCO DE PAULA SANTANDER</t>
  </si>
  <si>
    <t>29712/2008</t>
  </si>
  <si>
    <t>15.376,14</t>
  </si>
  <si>
    <t>12.539,99</t>
  </si>
  <si>
    <t xml:space="preserve">IKA WORDS,  JP SELECTA,  JEIO TECH,  PTC, BK PRECISION, GILSON, ATAGO,  ELCOMETER,  FORESTRY SUPPLIERS,  DE LORENZO, </t>
  </si>
  <si>
    <t>KAIKA</t>
  </si>
  <si>
    <t>UNIVERSIDAD DE ANTIOQUIA</t>
  </si>
  <si>
    <t>INVIMA</t>
  </si>
  <si>
    <t>51.080,55</t>
  </si>
  <si>
    <t>49.202,25</t>
  </si>
  <si>
    <t xml:space="preserve">CARL SEIZZ,  DENVER SARTORIUS,  ELMA, HEIDOLPH,   BINDER, </t>
  </si>
  <si>
    <t>IMOCOM</t>
  </si>
  <si>
    <t>SENA REGIONAL CESAR</t>
  </si>
  <si>
    <t>UNIVERSIDAD PEDAGOGICA Y TECNOLOGICA DE COLOMBIA</t>
  </si>
  <si>
    <t>ALCALDIA MAYOR DE BOGOTA</t>
  </si>
  <si>
    <t>NO CUMPLE CON LO ESTABLECIDO EN LA NOTA 1 DEL NUMERAL 2.4.1.1. DE LOS TERMINOS DE REFERENCIA</t>
  </si>
  <si>
    <t>NO CUMPLE CON LO ESTABLECIDO EN LA NOTA 4 DEL NUMERAL 2.4.1.1. DE LOS TERMINOS DE REFERENCIA</t>
  </si>
  <si>
    <t>NO CUMPLE</t>
  </si>
  <si>
    <t>280.203,73</t>
  </si>
  <si>
    <t>LEADWELL, WINSTON, BEHR</t>
  </si>
  <si>
    <t>NO SE ENCOTRO CERTFICADO DE DSITRIBUCION PARA WINSTON Y BEHR</t>
  </si>
  <si>
    <t>GAMATECNICA</t>
  </si>
  <si>
    <t>SENA</t>
  </si>
  <si>
    <t>UNIVERSIDAD SANTO TOMAS</t>
  </si>
  <si>
    <t>FUERZA AEREA</t>
  </si>
  <si>
    <t>797,66 NO CUMPLE</t>
  </si>
  <si>
    <t>484,66</t>
  </si>
  <si>
    <t xml:space="preserve">LUFT, KOZO OPTICS, RUIDE, PARAGUERIA DEL NORTE, </t>
  </si>
  <si>
    <t>NO OFERTA</t>
  </si>
  <si>
    <t>HIGH TEC</t>
  </si>
  <si>
    <t>3476,68</t>
  </si>
  <si>
    <t>585,89</t>
  </si>
  <si>
    <t>SVANTEK BIOS</t>
  </si>
  <si>
    <t>NO PRESENTA CERTIFICACION DE DISTRIBUCION DE  BIOS</t>
  </si>
  <si>
    <t>OFERTA</t>
  </si>
  <si>
    <t>PLINTEC</t>
  </si>
  <si>
    <t>INSTITUTO TECNOLOGICO METROOLITANO INST. UNIVERSITARIA</t>
  </si>
  <si>
    <t xml:space="preserve">UNIVERSIDAD DE ANTIOQUIA </t>
  </si>
  <si>
    <t>3384,98</t>
  </si>
  <si>
    <t>TEXAS INSTRUMENT, ENBEST,  TELKET</t>
  </si>
  <si>
    <t>DISSMAN INGENIERIA</t>
  </si>
  <si>
    <t>ELECTROEQUIPOS COLOMBIA</t>
  </si>
  <si>
    <t>ARISMA S.A.</t>
  </si>
  <si>
    <t>UNIVERSIDAD NACIONAL DE COLOMBIA</t>
  </si>
  <si>
    <t>UNIVERSIDAD NACIONAL ABIERTA Y A DISTANCIA UNAD</t>
  </si>
  <si>
    <t>UNIVERSIDAD DISTRITAL FRANCISCO JOSÉ DE CALDAS</t>
  </si>
  <si>
    <t>FISCALIA GENERAL DE LA NACION</t>
  </si>
  <si>
    <t>INSTITUTO NACIONAL DE VIGILANCIA DE MEDICAMENTOS Y ALIMENTOS INVIMA</t>
  </si>
  <si>
    <t xml:space="preserve">SPECTRA PRESICION FOCUS, ROBERT BOSCH </t>
  </si>
  <si>
    <t>PHYWE, MINIPA, GUNT, LUCAS NULLE.</t>
  </si>
  <si>
    <t xml:space="preserve">AND, CONTROL COMPANY, BEL ENGINEERING, ISOLAB DE ALEMANIA, ARISMA, EXTRAGENE, CAESA LAB INC, MPW,  GONDO EZDO, THOMAS HF SCIENTIFIC, </t>
  </si>
  <si>
    <t>2 AÑOS</t>
  </si>
  <si>
    <t>CUMPLE,  CAPACITACION EN EL SITIO DE UBICACIÓN DE LOS EQUIPOS</t>
  </si>
  <si>
    <t>PENDIENTE</t>
  </si>
  <si>
    <t>MICROSCOPIOS Y EQUIPOS ESPECIALES</t>
  </si>
  <si>
    <t>UPTC</t>
  </si>
  <si>
    <t>UNIVERSIDAD INDUSTRIAL DE SANTANDER</t>
  </si>
  <si>
    <t>FONADE</t>
  </si>
  <si>
    <t>3204,53</t>
  </si>
  <si>
    <t>MOTIC, AND, JISICO,  ILSHIN, GHROZEN, SCIENTIFIC TAADE</t>
  </si>
  <si>
    <t>KASAI</t>
  </si>
  <si>
    <t>SECRETARIA DE SALUD DEL META</t>
  </si>
  <si>
    <t>BRAND, BUSHNELL, HIPICACA, ELAM. HF SCIENTIFIC, SELESTRON, WILLCO, BACTI, SCHOTT, HAGLOF, ESCO, LUFKIN, TUTTNAUER, BRUNTOS, FORESTRY</t>
  </si>
  <si>
    <t>METRICOM</t>
  </si>
  <si>
    <t>UNIVERSIDAD MILITAR NUEVA GRANADA</t>
  </si>
  <si>
    <t xml:space="preserve">POLICIA NACIOANL </t>
  </si>
  <si>
    <t>ANRITSU</t>
  </si>
  <si>
    <t>GEOSYSTEM</t>
  </si>
  <si>
    <t>EPM</t>
  </si>
  <si>
    <t>15,637,94</t>
  </si>
  <si>
    <t xml:space="preserve">PENTAX, SOUTH, TOPCON,  TRIMBLE, LUFT,  GEOSYSTEM, </t>
  </si>
  <si>
    <t>ADVANCED INSTRUMENTS</t>
  </si>
  <si>
    <t>IMPOINTER</t>
  </si>
  <si>
    <t>POLITECNICO JAIME ISAZA  CADAVID</t>
  </si>
  <si>
    <t>OPTIKA,  TECNAL,  3B SCIENTIFIC, BK PRECISION, LAB VOLT, SNAP  ON</t>
  </si>
  <si>
    <t>QUIMIREL LTDA</t>
  </si>
  <si>
    <t>INSTITUTO NACIONAL DE SALUD</t>
  </si>
  <si>
    <r>
      <rPr>
        <b/>
        <sz val="8"/>
        <rFont val="Tahoma"/>
        <family val="2"/>
      </rPr>
      <t>FISHER SCIENTIFIC</t>
    </r>
    <r>
      <rPr>
        <sz val="8"/>
        <rFont val="Tahoma"/>
        <family val="2"/>
      </rPr>
      <t xml:space="preserve">, LABNET, OHAUS, BRANSON ULTRASONICS, GAST, SCILOGEX, WS TYLER, THERMO SCIENTIFIC, OAKTON, IKA, LAMOTTE, PALL, </t>
    </r>
    <r>
      <rPr>
        <b/>
        <sz val="8"/>
        <rFont val="Tahoma"/>
        <family val="2"/>
      </rPr>
      <t>THOMAS SCIENTIFIC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TUTTNAUVER</t>
    </r>
    <r>
      <rPr>
        <sz val="8"/>
        <rFont val="Tahoma"/>
        <family val="2"/>
      </rPr>
      <t>, THERMO ELECTRON, BRANDTECH, HAMILTON, FISHERBRAND, GILSON, EPPENDORF, MC CORMICK SCIENTIFIC, PALL.</t>
    </r>
  </si>
  <si>
    <t>AM ASESORÍA Y MANTENIMIENTO LTDA</t>
  </si>
  <si>
    <t>UNIVERSIDAD TECNOLÓGICA DE PEREIRA</t>
  </si>
  <si>
    <t>BIORAD, LABCON</t>
  </si>
  <si>
    <t>ANALYTICA</t>
  </si>
  <si>
    <t>UNIVERSIDAD DE LOS LLANOS</t>
  </si>
  <si>
    <t>ICA</t>
  </si>
  <si>
    <t>39219,62</t>
  </si>
  <si>
    <t>31577,02</t>
  </si>
  <si>
    <t>LEICA, THERMO,  VELP,  THOMAS, OHAUS, PHYSIS, HANNA, LEYBOLD,  CELESTRON,  EXTECH, FISCHER SCIENTIFIC, PINZUAR,  JSR,  LAB BRANDS,  KSN, ATAGO, FUNGILAB,  BOECO</t>
  </si>
  <si>
    <t>UNIVERSIDAD DE PAMPLONA</t>
  </si>
  <si>
    <r>
      <t>ATAGO, OPTIKA, ADVANCED OPTICAL, LAB TECH, ADAM, LAB-LINE, TUTTNAUER, SCIE PLAS, ELECTROTHERMAL, UVP,
 ASC SCIENTIFIC , DECAGON DEVICES,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  EQUIPMENT,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PCE GROUP,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TECHNE, PINZUAR, EXTECH, PMC, EDUMADA</t>
    </r>
  </si>
  <si>
    <t>NO PRESENTA CERTIFICADOS DE DISTRIBUCION DE LAS MARCAS EDUMADA, PINZUAR, EXTECH, PMC, DECAGON DEVICES</t>
  </si>
  <si>
    <t>TERSELL</t>
  </si>
  <si>
    <t>MAVE INTRUMENTACION Y QUIMICOS LTDA.</t>
  </si>
  <si>
    <t>UNIVERSIDAD AUNTONOMA DE COLOMBIA</t>
  </si>
  <si>
    <t>INSTITUTO GEOGRAFICO AGUSTIN CODAZZI</t>
  </si>
  <si>
    <t>NO INCLUYE VALOR FINAL CERTIFICACION NO ESTA FIRMADA</t>
  </si>
  <si>
    <r>
      <t xml:space="preserve">MOTIC, </t>
    </r>
    <r>
      <rPr>
        <b/>
        <sz val="8"/>
        <rFont val="Tahoma"/>
        <family val="2"/>
      </rPr>
      <t xml:space="preserve">BESTSCOPE, </t>
    </r>
    <r>
      <rPr>
        <sz val="8"/>
        <rFont val="Tahoma"/>
        <family val="2"/>
      </rPr>
      <t xml:space="preserve">VWR INTERNATIONAL, EXTECH, HEIDOLPH, ESCO, </t>
    </r>
  </si>
  <si>
    <t xml:space="preserve">NO INCLUYE CERTIFICADOS DE DISTRIBUCION DE LAS MARCAS: MOTIC, VWR INTERNATIONAL, EXTECH, HEIDOLPH, ESCO, </t>
  </si>
  <si>
    <t>UNION TEMPORAL RSCO-USER VNA UT</t>
  </si>
  <si>
    <t>ROHDE &amp; SCHWARZ</t>
  </si>
  <si>
    <t>ALDIR</t>
  </si>
  <si>
    <t>UNIVERSIDAD COLEGIO MAYOR DE CUNDINAMARCA</t>
  </si>
  <si>
    <t>SOCIEDAD INTEGRAL DE ESPECIALISTAS SANTA TERESA</t>
  </si>
  <si>
    <t xml:space="preserve">OPTIKA, LAUDA, ACCUMAX, TUTTNAUER, BRAND, HETTICH, HEIDOLPH, ESCO, </t>
  </si>
  <si>
    <t>BIOMOL LTDA.</t>
  </si>
  <si>
    <t>LEICA, GILSON, LABNET, NUAIRE</t>
  </si>
  <si>
    <t>INSTITUTO COLOMBIANO DE GEOLOGIA MINERIA INGEOMINAS</t>
  </si>
  <si>
    <t>ACLARAR K RESIDUAL DE CONTRATACION</t>
  </si>
  <si>
    <t>THERMOFISHER SCIENTIFIC, OHAUS, VWR, PARR, PINZUAR, HANNA,  STUART,TUTTNAUER, SCIE PLAS,  BRIXCO</t>
  </si>
  <si>
    <t>CASA CIENTIFICA</t>
  </si>
  <si>
    <t>JUVENIA</t>
  </si>
  <si>
    <t>ECOPETROL</t>
  </si>
  <si>
    <t>NO CUMPLE. NO HAY CERTIFICACIÓN</t>
  </si>
  <si>
    <t>13636,81</t>
  </si>
  <si>
    <t>TOPOEQUIPOS S.A.</t>
  </si>
  <si>
    <t>UNIVERSIDAD ANTONIO NARIÑO</t>
  </si>
  <si>
    <t>MINISTERIO DE DEFENSA 
EJERCITO NACIONAL</t>
  </si>
  <si>
    <t>CUMPLE, 4001.94</t>
  </si>
  <si>
    <t>CUMPLE, 3840.55</t>
  </si>
  <si>
    <t>MICRO INSTRUMENT, SOUTH SURVEYIN &amp; MAPPING INSTRUMENT, STEREO AIDS, ASHTECH LLC</t>
  </si>
  <si>
    <t>NO CUMPLE: FALTAN CERTIFICADOS D SUUNTO, PECO Y BRUNTON.</t>
  </si>
  <si>
    <t>NO CUMPLE: FALTAN PRECIOS UNITARIOS, IVA Y TOTALES</t>
  </si>
  <si>
    <t>MERCK S.A.</t>
  </si>
  <si>
    <t>PROCAPS</t>
  </si>
  <si>
    <t>CUMPLE, 692272.45</t>
  </si>
  <si>
    <t>CUMPLE, 691253</t>
  </si>
  <si>
    <t>EPPENDORF AG, MERK, VWR INTERNATIONAL, LABCONCO CORPORATION,WTW, CAMAG</t>
  </si>
  <si>
    <t>INNOVACIÓN TECNOLÓGICA Ltda.</t>
  </si>
  <si>
    <t>UNIVERSIDAD PONTIFICIA BOLIVARIANA</t>
  </si>
  <si>
    <t>FUNDA PROEMPRESA</t>
  </si>
  <si>
    <t>CUMPLE, 13476.09</t>
  </si>
  <si>
    <t>CUMPLE, 11658.37</t>
  </si>
  <si>
    <t>THERMO SCIENTIFIC</t>
  </si>
  <si>
    <t>INSTRUMENTACION S.A.</t>
  </si>
  <si>
    <t>UNIVERSIDAD MANUELA BELTRÁN</t>
  </si>
  <si>
    <t>PROMIGAS TELECOMUNICACIONES SA.</t>
  </si>
  <si>
    <t>CUMPLE, 21105.68</t>
  </si>
  <si>
    <t>CUMPLE, 19122.96</t>
  </si>
  <si>
    <t>HAMEG, RHODE &amp; SCHWARZ, BK PRECISION, EXFO, INSTEK,</t>
  </si>
  <si>
    <t>SEI - SISTEMAS E INSTRUMENTACIÓN Ltda.</t>
  </si>
  <si>
    <t>ESCUELA TECNOLÓGICA INSTITUTO TÉCNICO CENTRAL</t>
  </si>
  <si>
    <t>ESCUELA COLOMBIANA DE INGENIERÍA 
JULIO GARAVITO</t>
  </si>
  <si>
    <t>COMPAÑIA COLOMBIANA DE SERVICIO INDUSTRIAL PRODUCTIVO TOTAL - SIPT LTDA</t>
  </si>
  <si>
    <t>CUMPLE, 26250.19</t>
  </si>
  <si>
    <t>CUMPLE, 25949.96</t>
  </si>
  <si>
    <t>FLUKE, AEMC INSTRUMENTS, POMONA, STANFORD RESEARCH SYSTEMS, AMPROBE</t>
  </si>
  <si>
    <t>ICL DIDACTICA Ltda.</t>
  </si>
  <si>
    <t>UNIVERSIDAD DEL VALLE</t>
  </si>
  <si>
    <t>FUNDACIÓN UNIVERSITARIA LOS LIBERTADORES</t>
  </si>
  <si>
    <t>CUMPLE, 8912.23</t>
  </si>
  <si>
    <t>CUMPLE, 6671.15</t>
  </si>
  <si>
    <t>LD, 3B SCIENTIFIC, RIGOL, PEAK TECH.</t>
  </si>
  <si>
    <t>SUCONEL SUMINISTROS Y CONTROLES ELECTRÓNICOS S.A</t>
  </si>
  <si>
    <t>INSTITUTO TECNOLÓGICO METROPOLITANO</t>
  </si>
  <si>
    <t>ALIANZA DE TELECOMUNICACIONES</t>
  </si>
  <si>
    <r>
      <rPr>
        <b/>
        <sz val="8"/>
        <rFont val="Tahoma"/>
        <family val="2"/>
      </rPr>
      <t>FLUKE</t>
    </r>
    <r>
      <rPr>
        <sz val="8"/>
        <rFont val="Tahoma"/>
        <family val="2"/>
      </rPr>
      <t xml:space="preserve">, RIGOL, </t>
    </r>
    <r>
      <rPr>
        <b/>
        <sz val="8"/>
        <rFont val="Tahoma"/>
        <family val="2"/>
      </rPr>
      <t>UNI-T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BK PRECISION</t>
    </r>
    <r>
      <rPr>
        <sz val="8"/>
        <rFont val="Tahoma"/>
        <family val="2"/>
      </rPr>
      <t xml:space="preserve">, DIGILENT, XILINX, </t>
    </r>
    <r>
      <rPr>
        <b/>
        <sz val="8"/>
        <rFont val="Tahoma"/>
        <family val="2"/>
      </rPr>
      <t>MICROCHIP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AEMC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POMONA</t>
    </r>
    <r>
      <rPr>
        <sz val="8"/>
        <rFont val="Tahoma"/>
        <family val="2"/>
      </rPr>
      <t xml:space="preserve">, EXTECH, </t>
    </r>
    <r>
      <rPr>
        <b/>
        <sz val="8"/>
        <rFont val="Tahoma"/>
        <family val="2"/>
      </rPr>
      <t>FLUKE NETWORKS</t>
    </r>
    <r>
      <rPr>
        <sz val="8"/>
        <rFont val="Tahoma"/>
        <family val="2"/>
      </rPr>
      <t xml:space="preserve">, FREESCALE. </t>
    </r>
  </si>
  <si>
    <t>FALTAN CERTIFICADOS DE RIGOL, DIGILENT, XILINX, EXTECH Y FREESCALE</t>
  </si>
  <si>
    <t xml:space="preserve">NIO CUMPLE CON LO ESTUPULADO EN LAS NOTAS 3 Y 6 DEL NUMERAL 2,4,1,1, DE LOS TERMINOSDE REFERENCIA   </t>
  </si>
  <si>
    <t>NO CUMPLE CON LO ESTUPULADO EN LA NOTA 3 DEL NUMERAL 2.4.1.1. DE LOS TERMINOS DE REFERENCIA</t>
  </si>
  <si>
    <t>NO CUMPLE CON LO ESTIPULADO EN  LA NOTA 6 DEL NUMERAL 2.4.1.1. DE LOSTERMINOS DE REFERENCIA</t>
  </si>
  <si>
    <t>NO CUMPLE CON LO ESTIPULADO EN LA NOTA 3 DEL NUMERAL 2.4.1.1 DE LOS TERMINOS DE REFERENCIA</t>
  </si>
  <si>
    <t>NO CUMPLE LOS DOCUMENTOS ENTREGADOS NO PERMITEN REALIZAR LA EVALUACION</t>
  </si>
  <si>
    <t xml:space="preserve">NO CUMPLE  HAY UNA INCONSISTENCIA ENTRE FECHAS DEL CERTIFICADO, LA FACTURA Y DEL CONTRATO, 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</si>
</sst>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#,##0;[Red]#,##0"/>
    <numFmt numFmtId="209" formatCode="#,##0.00;[Red]#,##0.00"/>
    <numFmt numFmtId="210" formatCode="_-* #,##0\ _p_t_a_-;\-* #,##0\ _p_t_a_-;_-* &quot;-&quot;??\ _p_t_a_-;_-@_-"/>
    <numFmt numFmtId="211" formatCode="#,##0.0000"/>
    <numFmt numFmtId="212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2" borderId="1" applyNumberFormat="0" applyAlignment="0" applyProtection="0"/>
    <xf numFmtId="0" fontId="35" fillId="15" borderId="2" applyNumberFormat="0" applyAlignment="0" applyProtection="0"/>
    <xf numFmtId="0" fontId="36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7" fillId="21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 locked="0"/>
    </xf>
    <xf numFmtId="0" fontId="9" fillId="0" borderId="12" xfId="54" applyFont="1" applyFill="1" applyBorder="1" applyAlignment="1" applyProtection="1">
      <alignment horizontal="center" vertical="center" wrapText="1"/>
      <protection locked="0"/>
    </xf>
    <xf numFmtId="0" fontId="9" fillId="0" borderId="13" xfId="5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15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4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/>
    </xf>
    <xf numFmtId="4" fontId="11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15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5" applyFont="1" applyFill="1" applyBorder="1" applyAlignment="1" applyProtection="1">
      <alignment horizontal="center" vertical="center" wrapText="1"/>
      <protection locked="0"/>
    </xf>
    <xf numFmtId="0" fontId="11" fillId="0" borderId="15" xfId="55" applyFont="1" applyFill="1" applyBorder="1" applyAlignment="1" applyProtection="1">
      <alignment horizontal="center" vertical="center" wrapText="1"/>
      <protection locked="0"/>
    </xf>
    <xf numFmtId="4" fontId="11" fillId="0" borderId="15" xfId="55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55" applyFont="1" applyFill="1" applyBorder="1" applyAlignment="1" applyProtection="1">
      <alignment horizontal="center" vertical="center" wrapText="1"/>
      <protection/>
    </xf>
    <xf numFmtId="0" fontId="7" fillId="0" borderId="19" xfId="55" applyFont="1" applyFill="1" applyBorder="1" applyAlignment="1" applyProtection="1">
      <alignment horizontal="center" vertical="center" wrapText="1"/>
      <protection/>
    </xf>
    <xf numFmtId="0" fontId="7" fillId="0" borderId="18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 locked="0"/>
    </xf>
    <xf numFmtId="4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5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 locked="0"/>
    </xf>
    <xf numFmtId="0" fontId="9" fillId="0" borderId="12" xfId="56" applyFont="1" applyFill="1" applyBorder="1" applyAlignment="1" applyProtection="1">
      <alignment horizontal="center" vertical="center" wrapText="1"/>
      <protection locked="0"/>
    </xf>
    <xf numFmtId="0" fontId="9" fillId="0" borderId="13" xfId="56" applyFont="1" applyFill="1" applyBorder="1" applyAlignment="1" applyProtection="1">
      <alignment horizontal="center" vertical="center" wrapText="1"/>
      <protection locked="0"/>
    </xf>
    <xf numFmtId="0" fontId="4" fillId="0" borderId="14" xfId="56" applyFont="1" applyFill="1" applyBorder="1" applyAlignment="1" applyProtection="1">
      <alignment horizontal="center" vertical="center" wrapText="1"/>
      <protection locked="0"/>
    </xf>
    <xf numFmtId="15" fontId="4" fillId="0" borderId="15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6" applyFont="1" applyFill="1" applyBorder="1" applyAlignment="1" applyProtection="1">
      <alignment horizontal="center" vertical="center" wrapText="1"/>
      <protection locked="0"/>
    </xf>
    <xf numFmtId="0" fontId="11" fillId="0" borderId="15" xfId="56" applyFont="1" applyFill="1" applyBorder="1" applyAlignment="1" applyProtection="1">
      <alignment horizontal="center" vertical="center" wrapText="1"/>
      <protection locked="0"/>
    </xf>
    <xf numFmtId="4" fontId="11" fillId="0" borderId="15" xfId="56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 locked="0"/>
    </xf>
    <xf numFmtId="0" fontId="11" fillId="0" borderId="20" xfId="56" applyFont="1" applyFill="1" applyBorder="1" applyAlignment="1" applyProtection="1">
      <alignment horizontal="center" vertical="center" wrapText="1"/>
      <protection locked="0"/>
    </xf>
    <xf numFmtId="0" fontId="11" fillId="0" borderId="21" xfId="56" applyFont="1" applyFill="1" applyBorder="1" applyAlignment="1" applyProtection="1">
      <alignment horizontal="center" vertical="center" wrapText="1"/>
      <protection locked="0"/>
    </xf>
    <xf numFmtId="0" fontId="7" fillId="0" borderId="22" xfId="56" applyFont="1" applyFill="1" applyBorder="1" applyAlignment="1" applyProtection="1">
      <alignment horizontal="center" vertical="center" wrapText="1"/>
      <protection/>
    </xf>
    <xf numFmtId="0" fontId="7" fillId="0" borderId="19" xfId="56" applyFont="1" applyFill="1" applyBorder="1" applyAlignment="1" applyProtection="1">
      <alignment horizontal="center" vertical="center" wrapText="1"/>
      <protection/>
    </xf>
    <xf numFmtId="0" fontId="7" fillId="0" borderId="18" xfId="56" applyFont="1" applyFill="1" applyBorder="1" applyAlignment="1" applyProtection="1">
      <alignment horizontal="center" vertical="center" wrapText="1"/>
      <protection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0" fontId="4" fillId="0" borderId="15" xfId="56" applyFont="1" applyFill="1" applyBorder="1" applyAlignment="1" applyProtection="1">
      <alignment horizontal="center" vertical="center" wrapText="1"/>
      <protection locked="0"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9" fillId="0" borderId="15" xfId="55" applyFont="1" applyFill="1" applyBorder="1" applyAlignment="1" applyProtection="1">
      <alignment horizontal="center" vertical="center" wrapText="1"/>
      <protection locked="0"/>
    </xf>
    <xf numFmtId="0" fontId="7" fillId="0" borderId="14" xfId="55" applyFont="1" applyFill="1" applyBorder="1" applyAlignment="1" applyProtection="1">
      <alignment horizontal="center" vertical="center" wrapText="1"/>
      <protection/>
    </xf>
    <xf numFmtId="0" fontId="9" fillId="0" borderId="16" xfId="55" applyFont="1" applyFill="1" applyBorder="1" applyAlignment="1" applyProtection="1">
      <alignment horizontal="center" vertical="center" wrapText="1"/>
      <protection locked="0"/>
    </xf>
    <xf numFmtId="0" fontId="7" fillId="0" borderId="23" xfId="55" applyFont="1" applyFill="1" applyBorder="1" applyAlignment="1" applyProtection="1">
      <alignment horizontal="center" vertical="center" wrapText="1"/>
      <protection/>
    </xf>
    <xf numFmtId="0" fontId="9" fillId="0" borderId="15" xfId="54" applyFont="1" applyFill="1" applyBorder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9" fillId="0" borderId="16" xfId="54" applyFont="1" applyFill="1" applyBorder="1" applyAlignment="1" applyProtection="1">
      <alignment horizontal="center" vertical="center" wrapText="1"/>
      <protection locked="0"/>
    </xf>
    <xf numFmtId="0" fontId="7" fillId="0" borderId="23" xfId="54" applyFont="1" applyFill="1" applyBorder="1" applyAlignment="1" applyProtection="1">
      <alignment horizontal="center" vertical="center" wrapText="1"/>
      <protection/>
    </xf>
    <xf numFmtId="0" fontId="7" fillId="0" borderId="24" xfId="55" applyFont="1" applyFill="1" applyBorder="1" applyAlignment="1" applyProtection="1">
      <alignment horizontal="center" vertical="center" wrapText="1"/>
      <protection/>
    </xf>
    <xf numFmtId="0" fontId="9" fillId="0" borderId="15" xfId="56" applyFont="1" applyFill="1" applyBorder="1" applyAlignment="1" applyProtection="1">
      <alignment horizontal="center" vertical="center" wrapText="1"/>
      <protection locked="0"/>
    </xf>
    <xf numFmtId="0" fontId="7" fillId="0" borderId="14" xfId="56" applyFont="1" applyFill="1" applyBorder="1" applyAlignment="1" applyProtection="1">
      <alignment horizontal="center" vertical="center" wrapText="1"/>
      <protection/>
    </xf>
    <xf numFmtId="0" fontId="9" fillId="0" borderId="16" xfId="56" applyFont="1" applyFill="1" applyBorder="1" applyAlignment="1" applyProtection="1">
      <alignment horizontal="center" vertical="center" wrapText="1"/>
      <protection locked="0"/>
    </xf>
    <xf numFmtId="0" fontId="7" fillId="0" borderId="23" xfId="56" applyFont="1" applyFill="1" applyBorder="1" applyAlignment="1" applyProtection="1">
      <alignment horizontal="center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4" fontId="11" fillId="0" borderId="15" xfId="55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11" fillId="25" borderId="15" xfId="55" applyFont="1" applyFill="1" applyBorder="1" applyAlignment="1" applyProtection="1">
      <alignment horizontal="center" vertical="center" wrapText="1"/>
      <protection locked="0"/>
    </xf>
    <xf numFmtId="0" fontId="11" fillId="25" borderId="16" xfId="55" applyFont="1" applyFill="1" applyBorder="1" applyAlignment="1" applyProtection="1">
      <alignment horizontal="center" vertical="center" wrapText="1"/>
      <protection locked="0"/>
    </xf>
    <xf numFmtId="0" fontId="11" fillId="0" borderId="15" xfId="55" applyFont="1" applyFill="1" applyBorder="1" applyAlignment="1" applyProtection="1">
      <alignment horizontal="center" vertical="center" wrapText="1"/>
      <protection locked="0"/>
    </xf>
    <xf numFmtId="0" fontId="11" fillId="0" borderId="16" xfId="55" applyFont="1" applyFill="1" applyBorder="1" applyAlignment="1" applyProtection="1">
      <alignment horizontal="center" vertical="center" wrapText="1"/>
      <protection locked="0"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0" fontId="4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1" xfId="55" applyFont="1" applyFill="1" applyBorder="1" applyAlignment="1" applyProtection="1">
      <alignment horizontal="center" vertical="center" wrapText="1"/>
      <protection/>
    </xf>
    <xf numFmtId="0" fontId="7" fillId="0" borderId="14" xfId="55" applyFont="1" applyFill="1" applyBorder="1" applyAlignment="1" applyProtection="1">
      <alignment horizontal="center" vertical="center" wrapText="1"/>
      <protection/>
    </xf>
    <xf numFmtId="0" fontId="8" fillId="25" borderId="12" xfId="55" applyFont="1" applyFill="1" applyBorder="1" applyAlignment="1" applyProtection="1">
      <alignment horizontal="center" vertical="center" wrapText="1"/>
      <protection/>
    </xf>
    <xf numFmtId="0" fontId="8" fillId="25" borderId="13" xfId="55" applyFont="1" applyFill="1" applyBorder="1" applyAlignment="1" applyProtection="1">
      <alignment horizontal="center" vertical="center" wrapText="1"/>
      <protection/>
    </xf>
    <xf numFmtId="0" fontId="8" fillId="25" borderId="15" xfId="55" applyFont="1" applyFill="1" applyBorder="1" applyAlignment="1" applyProtection="1">
      <alignment horizontal="center" vertical="center" wrapText="1"/>
      <protection/>
    </xf>
    <xf numFmtId="0" fontId="8" fillId="25" borderId="16" xfId="55" applyFont="1" applyFill="1" applyBorder="1" applyAlignment="1" applyProtection="1">
      <alignment horizontal="center" vertical="center" wrapText="1"/>
      <protection/>
    </xf>
    <xf numFmtId="2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11" fillId="25" borderId="26" xfId="55" applyFont="1" applyFill="1" applyBorder="1" applyAlignment="1" applyProtection="1">
      <alignment horizontal="center" vertical="center" wrapText="1"/>
      <protection locked="0"/>
    </xf>
    <xf numFmtId="0" fontId="11" fillId="25" borderId="27" xfId="55" applyFont="1" applyFill="1" applyBorder="1" applyAlignment="1" applyProtection="1">
      <alignment horizontal="center" vertical="center" wrapText="1"/>
      <protection locked="0"/>
    </xf>
    <xf numFmtId="0" fontId="11" fillId="0" borderId="26" xfId="55" applyFont="1" applyFill="1" applyBorder="1" applyAlignment="1" applyProtection="1">
      <alignment horizontal="center" vertical="center" wrapText="1"/>
      <protection locked="0"/>
    </xf>
    <xf numFmtId="0" fontId="11" fillId="0" borderId="27" xfId="55" applyFont="1" applyFill="1" applyBorder="1" applyAlignment="1" applyProtection="1">
      <alignment horizontal="center" vertical="center" wrapText="1"/>
      <protection locked="0"/>
    </xf>
    <xf numFmtId="0" fontId="15" fillId="0" borderId="15" xfId="55" applyFont="1" applyFill="1" applyBorder="1" applyAlignment="1" applyProtection="1">
      <alignment horizontal="center" vertical="center" wrapText="1"/>
      <protection locked="0"/>
    </xf>
    <xf numFmtId="0" fontId="15" fillId="0" borderId="16" xfId="55" applyFont="1" applyFill="1" applyBorder="1" applyAlignment="1" applyProtection="1">
      <alignment horizontal="center" vertical="center" wrapText="1"/>
      <protection locked="0"/>
    </xf>
    <xf numFmtId="0" fontId="16" fillId="0" borderId="26" xfId="55" applyFont="1" applyFill="1" applyBorder="1" applyAlignment="1" applyProtection="1">
      <alignment horizontal="center" vertical="center" wrapText="1"/>
      <protection locked="0"/>
    </xf>
    <xf numFmtId="0" fontId="16" fillId="0" borderId="27" xfId="55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Alignment="1" applyProtection="1">
      <alignment horizontal="center" vertical="center" wrapText="1"/>
      <protection locked="0"/>
    </xf>
    <xf numFmtId="0" fontId="4" fillId="0" borderId="21" xfId="55" applyFont="1" applyFill="1" applyBorder="1" applyAlignment="1" applyProtection="1">
      <alignment horizontal="center" vertical="center" wrapText="1"/>
      <protection locked="0"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0" fontId="7" fillId="0" borderId="28" xfId="55" applyFont="1" applyFill="1" applyBorder="1" applyAlignment="1" applyProtection="1">
      <alignment horizontal="center" vertical="center" wrapText="1"/>
      <protection/>
    </xf>
    <xf numFmtId="0" fontId="7" fillId="0" borderId="29" xfId="55" applyFont="1" applyFill="1" applyBorder="1" applyAlignment="1" applyProtection="1">
      <alignment horizontal="center" vertical="center" wrapText="1"/>
      <protection/>
    </xf>
    <xf numFmtId="0" fontId="8" fillId="25" borderId="30" xfId="55" applyFont="1" applyFill="1" applyBorder="1" applyAlignment="1" applyProtection="1">
      <alignment horizontal="center" vertical="center" wrapText="1"/>
      <protection/>
    </xf>
    <xf numFmtId="0" fontId="8" fillId="25" borderId="31" xfId="55" applyFont="1" applyFill="1" applyBorder="1" applyAlignment="1" applyProtection="1">
      <alignment horizontal="center" vertical="center" wrapText="1"/>
      <protection/>
    </xf>
    <xf numFmtId="0" fontId="8" fillId="25" borderId="32" xfId="55" applyFont="1" applyFill="1" applyBorder="1" applyAlignment="1" applyProtection="1">
      <alignment horizontal="center" vertical="center" wrapText="1"/>
      <protection/>
    </xf>
    <xf numFmtId="0" fontId="8" fillId="25" borderId="19" xfId="55" applyFont="1" applyFill="1" applyBorder="1" applyAlignment="1" applyProtection="1">
      <alignment horizontal="center" vertical="center" wrapText="1"/>
      <protection/>
    </xf>
    <xf numFmtId="0" fontId="8" fillId="25" borderId="0" xfId="55" applyFont="1" applyFill="1" applyBorder="1" applyAlignment="1" applyProtection="1">
      <alignment horizontal="center" vertical="center" wrapText="1"/>
      <protection/>
    </xf>
    <xf numFmtId="0" fontId="8" fillId="25" borderId="33" xfId="55" applyFont="1" applyFill="1" applyBorder="1" applyAlignment="1" applyProtection="1">
      <alignment horizontal="center" vertical="center" wrapText="1"/>
      <protection/>
    </xf>
    <xf numFmtId="4" fontId="11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55" applyFont="1" applyFill="1" applyBorder="1" applyAlignment="1" applyProtection="1">
      <alignment horizontal="center" vertical="center" wrapText="1"/>
      <protection locked="0"/>
    </xf>
    <xf numFmtId="4" fontId="11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11" fillId="0" borderId="20" xfId="56" applyNumberFormat="1" applyFont="1" applyFill="1" applyBorder="1" applyAlignment="1" applyProtection="1">
      <alignment horizontal="center" vertical="center" wrapText="1"/>
      <protection locked="0"/>
    </xf>
    <xf numFmtId="4" fontId="11" fillId="0" borderId="21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6" applyFont="1" applyFill="1" applyBorder="1" applyAlignment="1" applyProtection="1">
      <alignment horizontal="center" vertical="center" wrapText="1"/>
      <protection locked="0"/>
    </xf>
    <xf numFmtId="0" fontId="11" fillId="0" borderId="20" xfId="56" applyFont="1" applyFill="1" applyBorder="1" applyAlignment="1" applyProtection="1">
      <alignment horizontal="center" vertical="center" wrapText="1"/>
      <protection locked="0"/>
    </xf>
    <xf numFmtId="0" fontId="11" fillId="0" borderId="21" xfId="56" applyFont="1" applyFill="1" applyBorder="1" applyAlignment="1" applyProtection="1">
      <alignment horizontal="center" vertical="center" wrapText="1"/>
      <protection locked="0"/>
    </xf>
    <xf numFmtId="0" fontId="11" fillId="0" borderId="17" xfId="56" applyFont="1" applyFill="1" applyBorder="1" applyAlignment="1" applyProtection="1">
      <alignment horizontal="center" vertical="center" wrapText="1"/>
      <protection locked="0"/>
    </xf>
    <xf numFmtId="0" fontId="11" fillId="0" borderId="34" xfId="56" applyFont="1" applyFill="1" applyBorder="1" applyAlignment="1" applyProtection="1">
      <alignment horizontal="center" vertical="center" wrapText="1"/>
      <protection locked="0"/>
    </xf>
    <xf numFmtId="0" fontId="11" fillId="0" borderId="35" xfId="56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8" xfId="56" applyFont="1" applyFill="1" applyBorder="1" applyAlignment="1" applyProtection="1">
      <alignment horizontal="center" vertical="center" wrapText="1"/>
      <protection/>
    </xf>
    <xf numFmtId="0" fontId="7" fillId="0" borderId="29" xfId="56" applyFont="1" applyFill="1" applyBorder="1" applyAlignment="1" applyProtection="1">
      <alignment horizontal="center" vertical="center" wrapText="1"/>
      <protection/>
    </xf>
    <xf numFmtId="0" fontId="8" fillId="25" borderId="30" xfId="56" applyFont="1" applyFill="1" applyBorder="1" applyAlignment="1" applyProtection="1">
      <alignment horizontal="center" vertical="center" wrapText="1"/>
      <protection/>
    </xf>
    <xf numFmtId="0" fontId="8" fillId="25" borderId="31" xfId="56" applyFont="1" applyFill="1" applyBorder="1" applyAlignment="1" applyProtection="1">
      <alignment horizontal="center" vertical="center" wrapText="1"/>
      <protection/>
    </xf>
    <xf numFmtId="0" fontId="8" fillId="25" borderId="19" xfId="56" applyFont="1" applyFill="1" applyBorder="1" applyAlignment="1" applyProtection="1">
      <alignment horizontal="center" vertical="center" wrapText="1"/>
      <protection/>
    </xf>
    <xf numFmtId="0" fontId="8" fillId="25" borderId="0" xfId="56" applyFont="1" applyFill="1" applyBorder="1" applyAlignment="1" applyProtection="1">
      <alignment horizontal="center" vertical="center" wrapText="1"/>
      <protection/>
    </xf>
    <xf numFmtId="0" fontId="11" fillId="25" borderId="18" xfId="56" applyFont="1" applyFill="1" applyBorder="1" applyAlignment="1" applyProtection="1">
      <alignment horizontal="center" vertical="center" wrapText="1"/>
      <protection locked="0"/>
    </xf>
    <xf numFmtId="0" fontId="11" fillId="25" borderId="36" xfId="56" applyFont="1" applyFill="1" applyBorder="1" applyAlignment="1" applyProtection="1">
      <alignment horizontal="center" vertical="center" wrapText="1"/>
      <protection locked="0"/>
    </xf>
    <xf numFmtId="0" fontId="11" fillId="25" borderId="37" xfId="56" applyFont="1" applyFill="1" applyBorder="1" applyAlignment="1" applyProtection="1">
      <alignment horizontal="center" vertical="center" wrapText="1"/>
      <protection locked="0"/>
    </xf>
    <xf numFmtId="0" fontId="4" fillId="0" borderId="20" xfId="56" applyFont="1" applyFill="1" applyBorder="1" applyAlignment="1" applyProtection="1">
      <alignment horizontal="center" vertical="center" wrapText="1"/>
      <protection locked="0"/>
    </xf>
    <xf numFmtId="0" fontId="4" fillId="0" borderId="21" xfId="56" applyFont="1" applyFill="1" applyBorder="1" applyAlignment="1" applyProtection="1">
      <alignment horizontal="center" vertical="center" wrapText="1"/>
      <protection locked="0"/>
    </xf>
    <xf numFmtId="0" fontId="4" fillId="0" borderId="14" xfId="56" applyFont="1" applyFill="1" applyBorder="1" applyAlignment="1" applyProtection="1">
      <alignment horizontal="center" vertical="center" wrapText="1"/>
      <protection locked="0"/>
    </xf>
    <xf numFmtId="0" fontId="4" fillId="0" borderId="15" xfId="56" applyFont="1" applyFill="1" applyBorder="1" applyAlignment="1" applyProtection="1">
      <alignment horizontal="center" vertical="center" wrapText="1"/>
      <protection locked="0"/>
    </xf>
    <xf numFmtId="0" fontId="4" fillId="0" borderId="16" xfId="56" applyFont="1" applyFill="1" applyBorder="1" applyAlignment="1" applyProtection="1">
      <alignment horizontal="center" vertical="center" wrapText="1"/>
      <protection locked="0"/>
    </xf>
    <xf numFmtId="0" fontId="11" fillId="0" borderId="38" xfId="56" applyFont="1" applyFill="1" applyBorder="1" applyAlignment="1" applyProtection="1">
      <alignment horizontal="center" vertical="center" wrapText="1"/>
      <protection locked="0"/>
    </xf>
    <xf numFmtId="0" fontId="4" fillId="0" borderId="39" xfId="56" applyFont="1" applyFill="1" applyBorder="1" applyAlignment="1" applyProtection="1">
      <alignment horizontal="center" vertical="center" wrapText="1"/>
      <protection locked="0"/>
    </xf>
    <xf numFmtId="0" fontId="4" fillId="0" borderId="40" xfId="56" applyFont="1" applyFill="1" applyBorder="1" applyAlignment="1" applyProtection="1">
      <alignment horizontal="center" vertical="center" wrapText="1"/>
      <protection locked="0"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14" xfId="56" applyFont="1" applyFill="1" applyBorder="1" applyAlignment="1" applyProtection="1">
      <alignment horizontal="center" vertical="center" wrapText="1"/>
      <protection/>
    </xf>
    <xf numFmtId="0" fontId="8" fillId="25" borderId="12" xfId="56" applyFont="1" applyFill="1" applyBorder="1" applyAlignment="1" applyProtection="1">
      <alignment horizontal="center" vertical="center" wrapText="1"/>
      <protection/>
    </xf>
    <xf numFmtId="0" fontId="8" fillId="25" borderId="13" xfId="56" applyFont="1" applyFill="1" applyBorder="1" applyAlignment="1" applyProtection="1">
      <alignment horizontal="center" vertical="center" wrapText="1"/>
      <protection/>
    </xf>
    <xf numFmtId="0" fontId="8" fillId="25" borderId="15" xfId="56" applyFont="1" applyFill="1" applyBorder="1" applyAlignment="1" applyProtection="1">
      <alignment horizontal="center" vertical="center" wrapText="1"/>
      <protection/>
    </xf>
    <xf numFmtId="0" fontId="8" fillId="25" borderId="16" xfId="56" applyFont="1" applyFill="1" applyBorder="1" applyAlignment="1" applyProtection="1">
      <alignment horizontal="center" vertical="center" wrapText="1"/>
      <protection/>
    </xf>
    <xf numFmtId="0" fontId="11" fillId="0" borderId="15" xfId="56" applyFont="1" applyFill="1" applyBorder="1" applyAlignment="1" applyProtection="1">
      <alignment horizontal="center" vertical="center" wrapText="1"/>
      <protection locked="0"/>
    </xf>
    <xf numFmtId="0" fontId="11" fillId="0" borderId="16" xfId="56" applyFont="1" applyFill="1" applyBorder="1" applyAlignment="1" applyProtection="1">
      <alignment horizontal="center" vertical="center" wrapText="1"/>
      <protection locked="0"/>
    </xf>
    <xf numFmtId="0" fontId="11" fillId="0" borderId="41" xfId="56" applyFont="1" applyFill="1" applyBorder="1" applyAlignment="1" applyProtection="1">
      <alignment horizontal="center" vertical="center" wrapText="1"/>
      <protection locked="0"/>
    </xf>
    <xf numFmtId="0" fontId="11" fillId="0" borderId="42" xfId="56" applyFont="1" applyFill="1" applyBorder="1" applyAlignment="1" applyProtection="1">
      <alignment horizontal="center" vertical="center" wrapText="1"/>
      <protection locked="0"/>
    </xf>
    <xf numFmtId="4" fontId="11" fillId="0" borderId="15" xfId="56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25" borderId="26" xfId="56" applyFont="1" applyFill="1" applyBorder="1" applyAlignment="1" applyProtection="1">
      <alignment horizontal="center" vertical="center" wrapText="1"/>
      <protection locked="0"/>
    </xf>
    <xf numFmtId="0" fontId="11" fillId="25" borderId="27" xfId="56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>
      <alignment horizontal="center" vertical="center"/>
    </xf>
    <xf numFmtId="0" fontId="11" fillId="0" borderId="41" xfId="55" applyFont="1" applyFill="1" applyBorder="1" applyAlignment="1" applyProtection="1">
      <alignment horizontal="center" vertical="center" wrapText="1"/>
      <protection locked="0"/>
    </xf>
    <xf numFmtId="0" fontId="11" fillId="0" borderId="42" xfId="55" applyFont="1" applyFill="1" applyBorder="1" applyAlignment="1" applyProtection="1">
      <alignment horizontal="center" vertical="center" wrapText="1"/>
      <protection locked="0"/>
    </xf>
    <xf numFmtId="0" fontId="11" fillId="0" borderId="21" xfId="55" applyFont="1" applyFill="1" applyBorder="1" applyAlignment="1" applyProtection="1">
      <alignment horizontal="center" vertical="center" wrapText="1"/>
      <protection locked="0"/>
    </xf>
    <xf numFmtId="4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0" fontId="11" fillId="0" borderId="16" xfId="54" applyFont="1" applyFill="1" applyBorder="1" applyAlignment="1" applyProtection="1">
      <alignment horizontal="center" vertical="center" wrapText="1"/>
      <protection locked="0"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4" fillId="0" borderId="16" xfId="54" applyFont="1" applyFill="1" applyBorder="1" applyAlignment="1" applyProtection="1">
      <alignment horizontal="center" vertical="center" wrapText="1"/>
      <protection locked="0"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8" fillId="25" borderId="12" xfId="54" applyFont="1" applyFill="1" applyBorder="1" applyAlignment="1" applyProtection="1">
      <alignment horizontal="center" vertical="center" wrapText="1"/>
      <protection/>
    </xf>
    <xf numFmtId="0" fontId="8" fillId="25" borderId="13" xfId="54" applyFont="1" applyFill="1" applyBorder="1" applyAlignment="1" applyProtection="1">
      <alignment horizontal="center" vertical="center" wrapText="1"/>
      <protection/>
    </xf>
    <xf numFmtId="0" fontId="8" fillId="25" borderId="15" xfId="54" applyFont="1" applyFill="1" applyBorder="1" applyAlignment="1" applyProtection="1">
      <alignment horizontal="center" vertical="center" wrapText="1"/>
      <protection/>
    </xf>
    <xf numFmtId="0" fontId="8" fillId="25" borderId="16" xfId="54" applyFont="1" applyFill="1" applyBorder="1" applyAlignment="1" applyProtection="1">
      <alignment horizontal="center" vertical="center" wrapText="1"/>
      <protection/>
    </xf>
    <xf numFmtId="0" fontId="11" fillId="0" borderId="26" xfId="54" applyFont="1" applyFill="1" applyBorder="1" applyAlignment="1" applyProtection="1">
      <alignment horizontal="center" vertical="center" wrapText="1"/>
      <protection locked="0"/>
    </xf>
    <xf numFmtId="0" fontId="11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26" xfId="55" applyFont="1" applyFill="1" applyBorder="1" applyAlignment="1" applyProtection="1">
      <alignment horizontal="center" vertical="center" wrapText="1"/>
      <protection locked="0"/>
    </xf>
    <xf numFmtId="0" fontId="4" fillId="0" borderId="27" xfId="55" applyFont="1" applyFill="1" applyBorder="1" applyAlignment="1" applyProtection="1">
      <alignment horizontal="center" vertical="center" wrapText="1"/>
      <protection locked="0"/>
    </xf>
    <xf numFmtId="0" fontId="11" fillId="25" borderId="24" xfId="55" applyFont="1" applyFill="1" applyBorder="1" applyAlignment="1" applyProtection="1">
      <alignment horizontal="center" vertical="center" wrapText="1"/>
      <protection locked="0"/>
    </xf>
    <xf numFmtId="0" fontId="11" fillId="25" borderId="43" xfId="55" applyFont="1" applyFill="1" applyBorder="1" applyAlignment="1" applyProtection="1">
      <alignment horizontal="center" vertical="center" wrapText="1"/>
      <protection locked="0"/>
    </xf>
    <xf numFmtId="0" fontId="11" fillId="25" borderId="44" xfId="55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0" fontId="11" fillId="0" borderId="20" xfId="54" applyFont="1" applyFill="1" applyBorder="1" applyAlignment="1" applyProtection="1">
      <alignment horizontal="center" vertical="center" wrapText="1"/>
      <protection locked="0"/>
    </xf>
    <xf numFmtId="0" fontId="11" fillId="0" borderId="21" xfId="54" applyFont="1" applyFill="1" applyBorder="1" applyAlignment="1" applyProtection="1">
      <alignment horizontal="center" vertical="center" wrapText="1"/>
      <protection locked="0"/>
    </xf>
    <xf numFmtId="0" fontId="11" fillId="0" borderId="18" xfId="54" applyFont="1" applyFill="1" applyBorder="1" applyAlignment="1" applyProtection="1">
      <alignment horizontal="center" vertical="center" wrapText="1"/>
      <protection locked="0"/>
    </xf>
    <xf numFmtId="0" fontId="11" fillId="0" borderId="36" xfId="54" applyFont="1" applyFill="1" applyBorder="1" applyAlignment="1" applyProtection="1">
      <alignment horizontal="center" vertical="center" wrapText="1"/>
      <protection locked="0"/>
    </xf>
    <xf numFmtId="0" fontId="11" fillId="0" borderId="37" xfId="54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7" fillId="0" borderId="28" xfId="54" applyFont="1" applyFill="1" applyBorder="1" applyAlignment="1" applyProtection="1">
      <alignment horizontal="center" vertical="center" wrapText="1"/>
      <protection/>
    </xf>
    <xf numFmtId="0" fontId="7" fillId="0" borderId="29" xfId="54" applyFont="1" applyFill="1" applyBorder="1" applyAlignment="1" applyProtection="1">
      <alignment horizontal="center" vertical="center" wrapText="1"/>
      <protection/>
    </xf>
    <xf numFmtId="0" fontId="8" fillId="25" borderId="30" xfId="54" applyFont="1" applyFill="1" applyBorder="1" applyAlignment="1" applyProtection="1">
      <alignment horizontal="center" vertical="center" wrapText="1"/>
      <protection/>
    </xf>
    <xf numFmtId="0" fontId="8" fillId="25" borderId="31" xfId="54" applyFont="1" applyFill="1" applyBorder="1" applyAlignment="1" applyProtection="1">
      <alignment horizontal="center" vertical="center" wrapText="1"/>
      <protection/>
    </xf>
    <xf numFmtId="0" fontId="8" fillId="25" borderId="32" xfId="54" applyFont="1" applyFill="1" applyBorder="1" applyAlignment="1" applyProtection="1">
      <alignment horizontal="center" vertical="center" wrapText="1"/>
      <protection/>
    </xf>
    <xf numFmtId="0" fontId="8" fillId="25" borderId="19" xfId="54" applyFont="1" applyFill="1" applyBorder="1" applyAlignment="1" applyProtection="1">
      <alignment horizontal="center" vertical="center" wrapText="1"/>
      <protection/>
    </xf>
    <xf numFmtId="0" fontId="8" fillId="25" borderId="0" xfId="54" applyFont="1" applyFill="1" applyBorder="1" applyAlignment="1" applyProtection="1">
      <alignment horizontal="center" vertical="center" wrapText="1"/>
      <protection/>
    </xf>
    <xf numFmtId="0" fontId="8" fillId="25" borderId="33" xfId="54" applyFont="1" applyFill="1" applyBorder="1" applyAlignment="1" applyProtection="1">
      <alignment horizontal="center" vertical="center" wrapText="1"/>
      <protection/>
    </xf>
    <xf numFmtId="4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2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54" applyFont="1" applyFill="1" applyBorder="1" applyAlignment="1" applyProtection="1">
      <alignment horizontal="center" vertical="center" wrapText="1"/>
      <protection locked="0"/>
    </xf>
    <xf numFmtId="0" fontId="11" fillId="0" borderId="46" xfId="54" applyFont="1" applyFill="1" applyBorder="1" applyAlignment="1" applyProtection="1">
      <alignment horizontal="center" vertical="center" wrapText="1"/>
      <protection locked="0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="80" zoomScaleNormal="80" zoomScalePageLayoutView="0" workbookViewId="0" topLeftCell="A1">
      <selection activeCell="C9" sqref="C9"/>
    </sheetView>
  </sheetViews>
  <sheetFormatPr defaultColWidth="11.421875" defaultRowHeight="12.75"/>
  <cols>
    <col min="1" max="1" width="33.7109375" style="2" customWidth="1"/>
    <col min="2" max="2" width="18.8515625" style="1" customWidth="1"/>
    <col min="3" max="3" width="17.140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>
        <v>1</v>
      </c>
      <c r="C5" s="82"/>
      <c r="D5" s="82"/>
      <c r="E5" s="82"/>
    </row>
    <row r="6" spans="1:5" ht="12.75" customHeight="1">
      <c r="A6" s="83" t="s">
        <v>1</v>
      </c>
      <c r="B6" s="85" t="s">
        <v>197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52</v>
      </c>
      <c r="C9" s="25">
        <v>39335</v>
      </c>
      <c r="D9" s="26">
        <v>275395000</v>
      </c>
      <c r="E9" s="34" t="s">
        <v>206</v>
      </c>
    </row>
    <row r="10" spans="1:5" ht="99" customHeight="1">
      <c r="A10" s="60">
        <v>2</v>
      </c>
      <c r="B10" s="56" t="s">
        <v>198</v>
      </c>
      <c r="C10" s="25">
        <v>39624</v>
      </c>
      <c r="D10" s="26">
        <v>82313600</v>
      </c>
      <c r="E10" s="34" t="s">
        <v>206</v>
      </c>
    </row>
    <row r="11" spans="1:5" ht="136.5" customHeight="1">
      <c r="A11" s="60">
        <v>3</v>
      </c>
      <c r="B11" s="56" t="s">
        <v>199</v>
      </c>
      <c r="C11" s="25">
        <v>39800</v>
      </c>
      <c r="D11" s="26">
        <v>212882040</v>
      </c>
      <c r="E11" s="34" t="s">
        <v>206</v>
      </c>
    </row>
    <row r="12" spans="1:5" s="7" customFormat="1" ht="21" customHeight="1">
      <c r="A12" s="60" t="s">
        <v>8</v>
      </c>
      <c r="B12" s="28"/>
      <c r="C12" s="28"/>
      <c r="D12" s="29">
        <f>SUM(D9:D11)</f>
        <v>570590640</v>
      </c>
      <c r="E12" s="36"/>
    </row>
    <row r="13" spans="1:5" s="7" customFormat="1" ht="21" customHeight="1">
      <c r="A13" s="60" t="s">
        <v>23</v>
      </c>
      <c r="B13" s="73">
        <v>197123208</v>
      </c>
      <c r="C13" s="73"/>
      <c r="D13" s="73"/>
      <c r="E13" s="74"/>
    </row>
    <row r="14" spans="1:5" ht="12.75">
      <c r="A14" s="60" t="s">
        <v>9</v>
      </c>
      <c r="B14" s="75" t="s">
        <v>63</v>
      </c>
      <c r="C14" s="75"/>
      <c r="D14" s="75"/>
      <c r="E14" s="76"/>
    </row>
    <row r="15" spans="1:5" ht="34.5" customHeight="1">
      <c r="A15" s="60" t="s">
        <v>32</v>
      </c>
      <c r="B15" s="77">
        <v>18713.36</v>
      </c>
      <c r="C15" s="77"/>
      <c r="D15" s="77"/>
      <c r="E15" s="78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89">
        <v>18321.01</v>
      </c>
      <c r="C17" s="89"/>
      <c r="D17" s="89"/>
      <c r="E17" s="90"/>
    </row>
    <row r="18" spans="1:5" ht="51" customHeight="1">
      <c r="A18" s="60" t="s">
        <v>10</v>
      </c>
      <c r="B18" s="79" t="s">
        <v>200</v>
      </c>
      <c r="C18" s="79"/>
      <c r="D18" s="79"/>
      <c r="E18" s="80"/>
    </row>
    <row r="19" spans="1:5" ht="24.75" customHeight="1">
      <c r="A19" s="60" t="s">
        <v>11</v>
      </c>
      <c r="B19" s="79" t="s">
        <v>201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79" t="s">
        <v>80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1" t="s">
        <v>28</v>
      </c>
      <c r="C26" s="91"/>
      <c r="D26" s="91"/>
      <c r="E26" s="92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3:E13"/>
    <mergeCell ref="B14:E14"/>
    <mergeCell ref="B15:E15"/>
    <mergeCell ref="B16:E16"/>
    <mergeCell ref="A2:E2"/>
    <mergeCell ref="A3:E3"/>
    <mergeCell ref="B5:E5"/>
    <mergeCell ref="A6:A7"/>
    <mergeCell ref="B6:E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90" zoomScaleNormal="90" zoomScalePageLayoutView="0" workbookViewId="0" topLeftCell="A10">
      <selection activeCell="C9" sqref="C9"/>
    </sheetView>
  </sheetViews>
  <sheetFormatPr defaultColWidth="11.421875" defaultRowHeight="12.75"/>
  <cols>
    <col min="1" max="1" width="31.00390625" style="2" customWidth="1"/>
    <col min="2" max="2" width="19.8515625" style="1" customWidth="1"/>
    <col min="3" max="3" width="19.140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103" t="s">
        <v>1</v>
      </c>
      <c r="B6" s="105" t="s">
        <v>149</v>
      </c>
      <c r="C6" s="106"/>
      <c r="D6" s="106"/>
      <c r="E6" s="107"/>
    </row>
    <row r="7" spans="1:5" ht="25.5" customHeight="1" thickBot="1">
      <c r="A7" s="104"/>
      <c r="B7" s="108"/>
      <c r="C7" s="109"/>
      <c r="D7" s="109"/>
      <c r="E7" s="110"/>
    </row>
    <row r="8" spans="1:5" s="7" customFormat="1" ht="75.75" customHeight="1">
      <c r="A8" s="21" t="s">
        <v>2</v>
      </c>
      <c r="B8" s="22" t="s">
        <v>3</v>
      </c>
      <c r="C8" s="23" t="s">
        <v>4</v>
      </c>
      <c r="D8" s="23" t="s">
        <v>6</v>
      </c>
      <c r="E8" s="33" t="s">
        <v>7</v>
      </c>
    </row>
    <row r="9" spans="1:5" ht="110.25" customHeight="1">
      <c r="A9" s="21" t="s">
        <v>22</v>
      </c>
      <c r="B9" s="24" t="s">
        <v>91</v>
      </c>
      <c r="C9" s="25">
        <v>39806</v>
      </c>
      <c r="D9" s="26">
        <v>89320000</v>
      </c>
      <c r="E9" s="34" t="s">
        <v>21</v>
      </c>
    </row>
    <row r="10" spans="1:5" ht="99" customHeight="1">
      <c r="A10" s="21" t="s">
        <v>31</v>
      </c>
      <c r="B10" s="24" t="s">
        <v>59</v>
      </c>
      <c r="C10" s="25">
        <v>40542</v>
      </c>
      <c r="D10" s="26">
        <v>476872520</v>
      </c>
      <c r="E10" s="34" t="s">
        <v>21</v>
      </c>
    </row>
    <row r="11" spans="1:5" ht="136.5" customHeight="1">
      <c r="A11" s="21">
        <v>3</v>
      </c>
      <c r="B11" s="24" t="s">
        <v>122</v>
      </c>
      <c r="C11" s="25">
        <v>40178</v>
      </c>
      <c r="D11" s="26">
        <v>207285973</v>
      </c>
      <c r="E11" s="34" t="s">
        <v>202</v>
      </c>
    </row>
    <row r="12" spans="1:5" s="7" customFormat="1" ht="21" customHeight="1">
      <c r="A12" s="21" t="s">
        <v>8</v>
      </c>
      <c r="B12" s="27"/>
      <c r="C12" s="28"/>
      <c r="D12" s="29">
        <f>SUM(D9:D11)</f>
        <v>773478493</v>
      </c>
      <c r="E12" s="48"/>
    </row>
    <row r="13" spans="1:5" s="7" customFormat="1" ht="21" customHeight="1">
      <c r="A13" s="30" t="s">
        <v>23</v>
      </c>
      <c r="B13" s="111">
        <v>273133600</v>
      </c>
      <c r="C13" s="73"/>
      <c r="D13" s="73"/>
      <c r="E13" s="74"/>
    </row>
    <row r="14" spans="1:5" ht="25.5">
      <c r="A14" s="30" t="s">
        <v>9</v>
      </c>
      <c r="B14" s="102" t="s">
        <v>63</v>
      </c>
      <c r="C14" s="79"/>
      <c r="D14" s="79"/>
      <c r="E14" s="80"/>
    </row>
    <row r="15" spans="1:5" ht="34.5" customHeight="1">
      <c r="A15" s="30" t="s">
        <v>32</v>
      </c>
      <c r="B15" s="99">
        <v>28709.66</v>
      </c>
      <c r="C15" s="100"/>
      <c r="D15" s="100"/>
      <c r="E15" s="101"/>
    </row>
    <row r="16" spans="1:5" ht="32.25" customHeight="1">
      <c r="A16" s="30" t="s">
        <v>34</v>
      </c>
      <c r="B16" s="102" t="s">
        <v>21</v>
      </c>
      <c r="C16" s="79"/>
      <c r="D16" s="79"/>
      <c r="E16" s="80"/>
    </row>
    <row r="17" spans="1:5" ht="33" customHeight="1">
      <c r="A17" s="31" t="s">
        <v>33</v>
      </c>
      <c r="B17" s="102">
        <v>27550.8</v>
      </c>
      <c r="C17" s="79"/>
      <c r="D17" s="79"/>
      <c r="E17" s="80"/>
    </row>
    <row r="18" spans="1:5" ht="24.75" customHeight="1">
      <c r="A18" s="30" t="s">
        <v>10</v>
      </c>
      <c r="B18" s="102" t="s">
        <v>150</v>
      </c>
      <c r="C18" s="79"/>
      <c r="D18" s="79"/>
      <c r="E18" s="80"/>
    </row>
    <row r="19" spans="1:5" ht="24.75" customHeight="1">
      <c r="A19" s="30" t="s">
        <v>11</v>
      </c>
      <c r="B19" s="102" t="s">
        <v>21</v>
      </c>
      <c r="C19" s="79"/>
      <c r="D19" s="79"/>
      <c r="E19" s="80"/>
    </row>
    <row r="20" spans="1:5" ht="21" customHeight="1">
      <c r="A20" s="30" t="s">
        <v>13</v>
      </c>
      <c r="B20" s="102" t="s">
        <v>21</v>
      </c>
      <c r="C20" s="79"/>
      <c r="D20" s="79"/>
      <c r="E20" s="80"/>
    </row>
    <row r="21" spans="1:5" ht="21" customHeight="1">
      <c r="A21" s="30" t="s">
        <v>12</v>
      </c>
      <c r="B21" s="99" t="s">
        <v>21</v>
      </c>
      <c r="C21" s="100"/>
      <c r="D21" s="100"/>
      <c r="E21" s="101"/>
    </row>
    <row r="22" spans="1:5" ht="21" customHeight="1">
      <c r="A22" s="30" t="s">
        <v>16</v>
      </c>
      <c r="B22" s="102" t="s">
        <v>21</v>
      </c>
      <c r="C22" s="79"/>
      <c r="D22" s="79"/>
      <c r="E22" s="80"/>
    </row>
    <row r="23" spans="1:5" ht="21" customHeight="1">
      <c r="A23" s="30" t="s">
        <v>18</v>
      </c>
      <c r="B23" s="102" t="s">
        <v>21</v>
      </c>
      <c r="C23" s="79"/>
      <c r="D23" s="79"/>
      <c r="E23" s="80"/>
    </row>
    <row r="24" spans="1:5" ht="21" customHeight="1">
      <c r="A24" s="30" t="s">
        <v>15</v>
      </c>
      <c r="B24" s="102" t="s">
        <v>80</v>
      </c>
      <c r="C24" s="79"/>
      <c r="D24" s="79"/>
      <c r="E24" s="80"/>
    </row>
    <row r="25" spans="1:5" ht="21" customHeight="1">
      <c r="A25" s="30" t="s">
        <v>35</v>
      </c>
      <c r="B25" s="102" t="s">
        <v>21</v>
      </c>
      <c r="C25" s="79"/>
      <c r="D25" s="79"/>
      <c r="E25" s="80"/>
    </row>
    <row r="26" spans="1:5" s="7" customFormat="1" ht="26.25" customHeight="1" thickBot="1">
      <c r="A26" s="32" t="s">
        <v>19</v>
      </c>
      <c r="B26" s="112" t="s">
        <v>28</v>
      </c>
      <c r="C26" s="93"/>
      <c r="D26" s="93"/>
      <c r="E26" s="94"/>
    </row>
  </sheetData>
  <sheetProtection/>
  <mergeCells count="16">
    <mergeCell ref="B25:E25"/>
    <mergeCell ref="B26:E26"/>
    <mergeCell ref="B17:E17"/>
    <mergeCell ref="B18:E18"/>
    <mergeCell ref="B19:E19"/>
    <mergeCell ref="B20:E20"/>
    <mergeCell ref="B21:E21"/>
    <mergeCell ref="B22:E22"/>
    <mergeCell ref="B15:E15"/>
    <mergeCell ref="B16:E16"/>
    <mergeCell ref="B23:E23"/>
    <mergeCell ref="B24:E24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F29"/>
  <sheetViews>
    <sheetView zoomScale="80" zoomScaleNormal="80" zoomScalePageLayoutView="0" workbookViewId="0" topLeftCell="A19">
      <selection activeCell="F12" sqref="F12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4.140625" style="1" hidden="1" customWidth="1"/>
    <col min="5" max="5" width="15.140625" style="1" customWidth="1"/>
    <col min="6" max="6" width="22.7109375" style="1" customWidth="1"/>
    <col min="7" max="16384" width="11.421875" style="1" customWidth="1"/>
  </cols>
  <sheetData>
    <row r="2" spans="1:6" ht="18">
      <c r="A2" s="81" t="s">
        <v>0</v>
      </c>
      <c r="B2" s="81"/>
      <c r="C2" s="81"/>
      <c r="D2" s="81"/>
      <c r="E2" s="81"/>
      <c r="F2" s="81"/>
    </row>
    <row r="3" spans="1:6" ht="18">
      <c r="A3" s="81" t="s">
        <v>29</v>
      </c>
      <c r="B3" s="81"/>
      <c r="C3" s="81"/>
      <c r="D3" s="81"/>
      <c r="E3" s="81"/>
      <c r="F3" s="81"/>
    </row>
    <row r="5" spans="2:6" ht="18.75" thickBot="1">
      <c r="B5" s="82">
        <v>1</v>
      </c>
      <c r="C5" s="82"/>
      <c r="D5" s="82"/>
      <c r="E5" s="82"/>
      <c r="F5" s="82"/>
    </row>
    <row r="6" spans="1:6" ht="12.75" customHeight="1">
      <c r="A6" s="125" t="s">
        <v>1</v>
      </c>
      <c r="B6" s="127" t="s">
        <v>145</v>
      </c>
      <c r="C6" s="128"/>
      <c r="D6" s="128"/>
      <c r="E6" s="128"/>
      <c r="F6" s="128"/>
    </row>
    <row r="7" spans="1:6" ht="25.5" customHeight="1" thickBot="1">
      <c r="A7" s="126"/>
      <c r="B7" s="129"/>
      <c r="C7" s="130"/>
      <c r="D7" s="130"/>
      <c r="E7" s="130"/>
      <c r="F7" s="130"/>
    </row>
    <row r="8" spans="1:6" s="7" customFormat="1" ht="75.75" customHeight="1">
      <c r="A8" s="37" t="s">
        <v>2</v>
      </c>
      <c r="B8" s="38" t="s">
        <v>3</v>
      </c>
      <c r="C8" s="39" t="s">
        <v>30</v>
      </c>
      <c r="D8" s="39" t="s">
        <v>5</v>
      </c>
      <c r="E8" s="39" t="s">
        <v>6</v>
      </c>
      <c r="F8" s="40" t="s">
        <v>7</v>
      </c>
    </row>
    <row r="9" spans="1:6" ht="110.25" customHeight="1">
      <c r="A9" s="37" t="s">
        <v>22</v>
      </c>
      <c r="B9" s="41" t="s">
        <v>146</v>
      </c>
      <c r="C9" s="42">
        <v>39693</v>
      </c>
      <c r="D9" s="42">
        <v>40322</v>
      </c>
      <c r="E9" s="43">
        <v>74699592</v>
      </c>
      <c r="F9" s="44" t="s">
        <v>21</v>
      </c>
    </row>
    <row r="10" spans="1:6" ht="99" customHeight="1">
      <c r="A10" s="37" t="s">
        <v>31</v>
      </c>
      <c r="B10" s="41" t="s">
        <v>102</v>
      </c>
      <c r="C10" s="42">
        <v>40147</v>
      </c>
      <c r="D10" s="42">
        <v>40190</v>
      </c>
      <c r="E10" s="43">
        <v>60760800</v>
      </c>
      <c r="F10" s="44" t="s">
        <v>21</v>
      </c>
    </row>
    <row r="11" spans="1:6" ht="99" customHeight="1">
      <c r="A11" s="37">
        <v>3</v>
      </c>
      <c r="B11" s="41" t="s">
        <v>147</v>
      </c>
      <c r="C11" s="42">
        <v>40420</v>
      </c>
      <c r="D11" s="42">
        <v>40144</v>
      </c>
      <c r="E11" s="43">
        <v>60842000</v>
      </c>
      <c r="F11" s="44" t="s">
        <v>21</v>
      </c>
    </row>
    <row r="12" spans="1:6" s="7" customFormat="1" ht="21" customHeight="1">
      <c r="A12" s="37" t="s">
        <v>8</v>
      </c>
      <c r="B12" s="45"/>
      <c r="C12" s="46"/>
      <c r="D12" s="46"/>
      <c r="E12" s="47">
        <f>SUM(E9:E11)</f>
        <v>196302392</v>
      </c>
      <c r="F12" s="48" t="str">
        <f>IF(B13&lt;E12,"CUMPLE","NO CUMPLE")</f>
        <v>CUMPLE</v>
      </c>
    </row>
    <row r="13" spans="1:6" s="7" customFormat="1" ht="21" customHeight="1">
      <c r="A13" s="49" t="s">
        <v>23</v>
      </c>
      <c r="B13" s="113">
        <v>94410107</v>
      </c>
      <c r="C13" s="114"/>
      <c r="D13" s="114"/>
      <c r="E13" s="114"/>
      <c r="F13" s="115"/>
    </row>
    <row r="14" spans="1:6" ht="25.5">
      <c r="A14" s="49" t="s">
        <v>9</v>
      </c>
      <c r="B14" s="116" t="s">
        <v>21</v>
      </c>
      <c r="C14" s="117"/>
      <c r="D14" s="117"/>
      <c r="E14" s="117"/>
      <c r="F14" s="118"/>
    </row>
    <row r="15" spans="1:6" ht="34.5" customHeight="1">
      <c r="A15" s="49" t="s">
        <v>32</v>
      </c>
      <c r="B15" s="50"/>
      <c r="C15" s="51">
        <v>20975.8</v>
      </c>
      <c r="D15" s="51"/>
      <c r="E15" s="51"/>
      <c r="F15" s="52" t="s">
        <v>21</v>
      </c>
    </row>
    <row r="16" spans="1:6" ht="32.25" customHeight="1">
      <c r="A16" s="53" t="s">
        <v>34</v>
      </c>
      <c r="B16" s="119" t="s">
        <v>21</v>
      </c>
      <c r="C16" s="120"/>
      <c r="D16" s="120"/>
      <c r="E16" s="120"/>
      <c r="F16" s="121"/>
    </row>
    <row r="17" spans="1:6" ht="33" customHeight="1">
      <c r="A17" s="54" t="s">
        <v>33</v>
      </c>
      <c r="B17" s="122">
        <v>20975.8</v>
      </c>
      <c r="C17" s="123"/>
      <c r="D17" s="123"/>
      <c r="E17" s="123"/>
      <c r="F17" s="124"/>
    </row>
    <row r="18" spans="1:6" ht="55.5" customHeight="1">
      <c r="A18" s="49" t="s">
        <v>10</v>
      </c>
      <c r="B18" s="139" t="s">
        <v>148</v>
      </c>
      <c r="C18" s="140"/>
      <c r="D18" s="140"/>
      <c r="E18" s="140"/>
      <c r="F18" s="141"/>
    </row>
    <row r="19" spans="1:6" ht="24.75" customHeight="1">
      <c r="A19" s="49" t="s">
        <v>11</v>
      </c>
      <c r="B19" s="116" t="s">
        <v>21</v>
      </c>
      <c r="C19" s="134"/>
      <c r="D19" s="134"/>
      <c r="E19" s="134"/>
      <c r="F19" s="135"/>
    </row>
    <row r="20" spans="1:6" ht="21" customHeight="1">
      <c r="A20" s="49" t="s">
        <v>13</v>
      </c>
      <c r="B20" s="116" t="s">
        <v>21</v>
      </c>
      <c r="C20" s="134"/>
      <c r="D20" s="134"/>
      <c r="E20" s="134"/>
      <c r="F20" s="135"/>
    </row>
    <row r="21" spans="1:6" ht="21" customHeight="1">
      <c r="A21" s="49" t="s">
        <v>12</v>
      </c>
      <c r="B21" s="116" t="s">
        <v>21</v>
      </c>
      <c r="C21" s="134"/>
      <c r="D21" s="134"/>
      <c r="E21" s="134"/>
      <c r="F21" s="135"/>
    </row>
    <row r="22" spans="1:6" ht="21" customHeight="1">
      <c r="A22" s="49" t="s">
        <v>16</v>
      </c>
      <c r="B22" s="116" t="s">
        <v>21</v>
      </c>
      <c r="C22" s="134"/>
      <c r="D22" s="134"/>
      <c r="E22" s="134"/>
      <c r="F22" s="135"/>
    </row>
    <row r="23" spans="1:6" ht="21" customHeight="1">
      <c r="A23" s="49" t="s">
        <v>18</v>
      </c>
      <c r="B23" s="116" t="s">
        <v>21</v>
      </c>
      <c r="C23" s="134"/>
      <c r="D23" s="134"/>
      <c r="E23" s="134"/>
      <c r="F23" s="135"/>
    </row>
    <row r="24" spans="1:6" ht="21" customHeight="1">
      <c r="A24" s="49" t="s">
        <v>15</v>
      </c>
      <c r="B24" s="136" t="s">
        <v>80</v>
      </c>
      <c r="C24" s="137"/>
      <c r="D24" s="137"/>
      <c r="E24" s="137"/>
      <c r="F24" s="138"/>
    </row>
    <row r="25" spans="1:6" ht="21" customHeight="1">
      <c r="A25" s="49" t="s">
        <v>35</v>
      </c>
      <c r="B25" s="136" t="s">
        <v>21</v>
      </c>
      <c r="C25" s="137"/>
      <c r="D25" s="137"/>
      <c r="E25" s="137"/>
      <c r="F25" s="138"/>
    </row>
    <row r="26" spans="1:6" s="7" customFormat="1" ht="26.25" customHeight="1" thickBot="1">
      <c r="A26" s="55" t="s">
        <v>19</v>
      </c>
      <c r="B26" s="131" t="s">
        <v>20</v>
      </c>
      <c r="C26" s="132"/>
      <c r="D26" s="132"/>
      <c r="E26" s="132"/>
      <c r="F26" s="133"/>
    </row>
    <row r="29" spans="5:6" ht="12.75">
      <c r="E29" s="17"/>
      <c r="F29" s="17"/>
    </row>
  </sheetData>
  <sheetProtection/>
  <mergeCells count="18">
    <mergeCell ref="B26:F26"/>
    <mergeCell ref="B22:F22"/>
    <mergeCell ref="B23:F23"/>
    <mergeCell ref="B24:F24"/>
    <mergeCell ref="B25:F25"/>
    <mergeCell ref="B18:F18"/>
    <mergeCell ref="B19:F19"/>
    <mergeCell ref="B20:F20"/>
    <mergeCell ref="B21:F21"/>
    <mergeCell ref="B13:F13"/>
    <mergeCell ref="B14:F14"/>
    <mergeCell ref="B16:F16"/>
    <mergeCell ref="B17:F17"/>
    <mergeCell ref="A2:F2"/>
    <mergeCell ref="A3:F3"/>
    <mergeCell ref="B5:F5"/>
    <mergeCell ref="A6:A7"/>
    <mergeCell ref="B6:F7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9">
      <selection activeCell="B18" sqref="B18:E18"/>
    </sheetView>
  </sheetViews>
  <sheetFormatPr defaultColWidth="11.421875" defaultRowHeight="12.75"/>
  <cols>
    <col min="1" max="1" width="35.8515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>
        <v>1</v>
      </c>
      <c r="C5" s="82"/>
      <c r="D5" s="82"/>
      <c r="E5" s="82"/>
    </row>
    <row r="6" spans="1:5" ht="12.75" customHeight="1">
      <c r="A6" s="142" t="s">
        <v>1</v>
      </c>
      <c r="B6" s="144" t="s">
        <v>143</v>
      </c>
      <c r="C6" s="144"/>
      <c r="D6" s="144"/>
      <c r="E6" s="145"/>
    </row>
    <row r="7" spans="1:5" ht="25.5" customHeight="1">
      <c r="A7" s="143"/>
      <c r="B7" s="146"/>
      <c r="C7" s="146"/>
      <c r="D7" s="146"/>
      <c r="E7" s="147"/>
    </row>
    <row r="8" spans="1:5" s="7" customFormat="1" ht="75.75" customHeight="1">
      <c r="A8" s="69" t="s">
        <v>2</v>
      </c>
      <c r="B8" s="68" t="s">
        <v>3</v>
      </c>
      <c r="C8" s="68" t="s">
        <v>30</v>
      </c>
      <c r="D8" s="68" t="s">
        <v>6</v>
      </c>
      <c r="E8" s="70" t="s">
        <v>7</v>
      </c>
    </row>
    <row r="9" spans="1:5" ht="110.25" customHeight="1">
      <c r="A9" s="69" t="s">
        <v>22</v>
      </c>
      <c r="B9" s="57" t="s">
        <v>38</v>
      </c>
      <c r="C9" s="42">
        <v>40206</v>
      </c>
      <c r="D9" s="43">
        <v>95173677</v>
      </c>
      <c r="E9" s="44" t="s">
        <v>21</v>
      </c>
    </row>
    <row r="10" spans="1:5" ht="99" customHeight="1">
      <c r="A10" s="69" t="s">
        <v>31</v>
      </c>
      <c r="B10" s="57" t="s">
        <v>102</v>
      </c>
      <c r="C10" s="42">
        <v>40142</v>
      </c>
      <c r="D10" s="43">
        <v>177986000</v>
      </c>
      <c r="E10" s="44" t="s">
        <v>21</v>
      </c>
    </row>
    <row r="11" spans="1:5" ht="99" customHeight="1">
      <c r="A11" s="69">
        <v>3</v>
      </c>
      <c r="B11" s="57" t="s">
        <v>25</v>
      </c>
      <c r="C11" s="42">
        <v>40471</v>
      </c>
      <c r="D11" s="43">
        <v>291532152</v>
      </c>
      <c r="E11" s="44" t="s">
        <v>21</v>
      </c>
    </row>
    <row r="12" spans="1:5" s="7" customFormat="1" ht="21" customHeight="1">
      <c r="A12" s="69" t="s">
        <v>8</v>
      </c>
      <c r="B12" s="46"/>
      <c r="C12" s="46"/>
      <c r="D12" s="47">
        <f>SUM(D9:D11)</f>
        <v>564691829</v>
      </c>
      <c r="E12" s="48" t="str">
        <f>IF(B13&lt;D12,"CUMPLE","NO CUMPLE")</f>
        <v>CUMPLE</v>
      </c>
    </row>
    <row r="13" spans="1:5" s="7" customFormat="1" ht="21" customHeight="1">
      <c r="A13" s="69" t="s">
        <v>23</v>
      </c>
      <c r="B13" s="152">
        <v>116000000</v>
      </c>
      <c r="C13" s="152"/>
      <c r="D13" s="152"/>
      <c r="E13" s="153"/>
    </row>
    <row r="14" spans="1:5" ht="12.75">
      <c r="A14" s="69" t="s">
        <v>9</v>
      </c>
      <c r="B14" s="148" t="s">
        <v>21</v>
      </c>
      <c r="C14" s="148"/>
      <c r="D14" s="148"/>
      <c r="E14" s="149"/>
    </row>
    <row r="15" spans="1:5" ht="34.5" customHeight="1">
      <c r="A15" s="69" t="s">
        <v>32</v>
      </c>
      <c r="B15" s="150">
        <v>23198.87</v>
      </c>
      <c r="C15" s="151"/>
      <c r="D15" s="150" t="s">
        <v>21</v>
      </c>
      <c r="E15" s="118"/>
    </row>
    <row r="16" spans="1:5" ht="32.25" customHeight="1">
      <c r="A16" s="69" t="s">
        <v>34</v>
      </c>
      <c r="B16" s="148" t="s">
        <v>21</v>
      </c>
      <c r="C16" s="148"/>
      <c r="D16" s="148"/>
      <c r="E16" s="149"/>
    </row>
    <row r="17" spans="1:5" ht="33" customHeight="1">
      <c r="A17" s="69" t="s">
        <v>33</v>
      </c>
      <c r="B17" s="154">
        <v>12907.9</v>
      </c>
      <c r="C17" s="154"/>
      <c r="D17" s="154"/>
      <c r="E17" s="155"/>
    </row>
    <row r="18" spans="1:5" ht="55.5" customHeight="1">
      <c r="A18" s="69" t="s">
        <v>10</v>
      </c>
      <c r="B18" s="148" t="s">
        <v>144</v>
      </c>
      <c r="C18" s="137"/>
      <c r="D18" s="137"/>
      <c r="E18" s="138"/>
    </row>
    <row r="19" spans="1:5" ht="24.75" customHeight="1">
      <c r="A19" s="69" t="s">
        <v>11</v>
      </c>
      <c r="B19" s="148" t="s">
        <v>21</v>
      </c>
      <c r="C19" s="148"/>
      <c r="D19" s="148"/>
      <c r="E19" s="149"/>
    </row>
    <row r="20" spans="1:5" ht="21" customHeight="1">
      <c r="A20" s="69" t="s">
        <v>13</v>
      </c>
      <c r="B20" s="148" t="s">
        <v>21</v>
      </c>
      <c r="C20" s="148"/>
      <c r="D20" s="148"/>
      <c r="E20" s="149"/>
    </row>
    <row r="21" spans="1:5" ht="21" customHeight="1">
      <c r="A21" s="69" t="s">
        <v>12</v>
      </c>
      <c r="B21" s="148" t="s">
        <v>21</v>
      </c>
      <c r="C21" s="148"/>
      <c r="D21" s="148"/>
      <c r="E21" s="149"/>
    </row>
    <row r="22" spans="1:5" ht="21" customHeight="1">
      <c r="A22" s="69" t="s">
        <v>16</v>
      </c>
      <c r="B22" s="148" t="s">
        <v>21</v>
      </c>
      <c r="C22" s="148"/>
      <c r="D22" s="148"/>
      <c r="E22" s="149"/>
    </row>
    <row r="23" spans="1:5" ht="21" customHeight="1">
      <c r="A23" s="69" t="s">
        <v>18</v>
      </c>
      <c r="B23" s="148" t="s">
        <v>21</v>
      </c>
      <c r="C23" s="148"/>
      <c r="D23" s="148"/>
      <c r="E23" s="149"/>
    </row>
    <row r="24" spans="1:5" ht="21" customHeight="1">
      <c r="A24" s="69" t="s">
        <v>15</v>
      </c>
      <c r="B24" s="137" t="s">
        <v>80</v>
      </c>
      <c r="C24" s="137"/>
      <c r="D24" s="137"/>
      <c r="E24" s="138"/>
    </row>
    <row r="25" spans="1:5" ht="21" customHeight="1">
      <c r="A25" s="69" t="s">
        <v>35</v>
      </c>
      <c r="B25" s="137" t="s">
        <v>21</v>
      </c>
      <c r="C25" s="137"/>
      <c r="D25" s="137"/>
      <c r="E25" s="138"/>
    </row>
    <row r="26" spans="1:5" s="7" customFormat="1" ht="26.25" customHeight="1" thickBot="1">
      <c r="A26" s="71" t="s">
        <v>19</v>
      </c>
      <c r="B26" s="156" t="s">
        <v>20</v>
      </c>
      <c r="C26" s="156"/>
      <c r="D26" s="156"/>
      <c r="E26" s="157"/>
    </row>
    <row r="29" spans="4:5" ht="12.75">
      <c r="D29" s="17"/>
      <c r="E29" s="17"/>
    </row>
  </sheetData>
  <sheetProtection/>
  <mergeCells count="20">
    <mergeCell ref="B25:E25"/>
    <mergeCell ref="B26:E26"/>
    <mergeCell ref="B21:E21"/>
    <mergeCell ref="B22:E22"/>
    <mergeCell ref="B23:E23"/>
    <mergeCell ref="B24:E24"/>
    <mergeCell ref="B19:E19"/>
    <mergeCell ref="B20:E20"/>
    <mergeCell ref="B15:C15"/>
    <mergeCell ref="D15:E15"/>
    <mergeCell ref="B13:E13"/>
    <mergeCell ref="B14:E14"/>
    <mergeCell ref="B16:E16"/>
    <mergeCell ref="B17:E17"/>
    <mergeCell ref="A2:E2"/>
    <mergeCell ref="A3:E3"/>
    <mergeCell ref="B5:E5"/>
    <mergeCell ref="A6:A7"/>
    <mergeCell ref="B6:E7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3">
      <selection activeCell="B27" sqref="B27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>
        <v>1</v>
      </c>
      <c r="C5" s="82"/>
      <c r="D5" s="82"/>
      <c r="E5" s="82"/>
    </row>
    <row r="6" spans="1:5" ht="12.75" customHeight="1">
      <c r="A6" s="142" t="s">
        <v>1</v>
      </c>
      <c r="B6" s="144" t="s">
        <v>137</v>
      </c>
      <c r="C6" s="144"/>
      <c r="D6" s="144"/>
      <c r="E6" s="145"/>
    </row>
    <row r="7" spans="1:5" ht="25.5" customHeight="1">
      <c r="A7" s="143"/>
      <c r="B7" s="146"/>
      <c r="C7" s="146"/>
      <c r="D7" s="146"/>
      <c r="E7" s="147"/>
    </row>
    <row r="8" spans="1:5" s="7" customFormat="1" ht="75.75" customHeight="1">
      <c r="A8" s="69" t="s">
        <v>2</v>
      </c>
      <c r="B8" s="68" t="s">
        <v>3</v>
      </c>
      <c r="C8" s="68" t="s">
        <v>30</v>
      </c>
      <c r="D8" s="68" t="s">
        <v>6</v>
      </c>
      <c r="E8" s="70" t="s">
        <v>7</v>
      </c>
    </row>
    <row r="9" spans="1:5" ht="110.25" customHeight="1">
      <c r="A9" s="69" t="s">
        <v>22</v>
      </c>
      <c r="B9" s="57" t="s">
        <v>138</v>
      </c>
      <c r="C9" s="42">
        <v>39172</v>
      </c>
      <c r="D9" s="43">
        <v>107958534</v>
      </c>
      <c r="E9" s="44" t="s">
        <v>203</v>
      </c>
    </row>
    <row r="10" spans="1:5" ht="99" customHeight="1">
      <c r="A10" s="69" t="s">
        <v>31</v>
      </c>
      <c r="B10" s="57" t="s">
        <v>89</v>
      </c>
      <c r="C10" s="42">
        <v>40330</v>
      </c>
      <c r="D10" s="43">
        <v>19148120</v>
      </c>
      <c r="E10" s="44" t="s">
        <v>21</v>
      </c>
    </row>
    <row r="11" spans="1:5" ht="99" customHeight="1">
      <c r="A11" s="69">
        <v>3</v>
      </c>
      <c r="B11" s="57" t="s">
        <v>139</v>
      </c>
      <c r="C11" s="42">
        <v>40476</v>
      </c>
      <c r="D11" s="43">
        <v>17632000</v>
      </c>
      <c r="E11" s="44" t="s">
        <v>21</v>
      </c>
    </row>
    <row r="12" spans="1:5" s="7" customFormat="1" ht="21" customHeight="1">
      <c r="A12" s="69" t="s">
        <v>8</v>
      </c>
      <c r="B12" s="46"/>
      <c r="C12" s="46"/>
      <c r="D12" s="47">
        <f>SUM(D9:D11)</f>
        <v>144738654</v>
      </c>
      <c r="E12" s="48" t="str">
        <f>IF(B13&lt;D12,"CUMPLE","NO CUMPLE")</f>
        <v>NO CUMPLE</v>
      </c>
    </row>
    <row r="13" spans="1:5" s="7" customFormat="1" ht="21" customHeight="1">
      <c r="A13" s="69" t="s">
        <v>23</v>
      </c>
      <c r="B13" s="152">
        <v>269932000</v>
      </c>
      <c r="C13" s="152"/>
      <c r="D13" s="152"/>
      <c r="E13" s="153"/>
    </row>
    <row r="14" spans="1:5" ht="25.5">
      <c r="A14" s="69" t="s">
        <v>9</v>
      </c>
      <c r="B14" s="148" t="s">
        <v>63</v>
      </c>
      <c r="C14" s="148"/>
      <c r="D14" s="148"/>
      <c r="E14" s="149"/>
    </row>
    <row r="15" spans="1:5" ht="34.5" customHeight="1">
      <c r="A15" s="69" t="s">
        <v>32</v>
      </c>
      <c r="B15" s="150">
        <v>315.98</v>
      </c>
      <c r="C15" s="151"/>
      <c r="D15" s="150" t="s">
        <v>63</v>
      </c>
      <c r="E15" s="118"/>
    </row>
    <row r="16" spans="1:5" ht="32.25" customHeight="1">
      <c r="A16" s="69" t="s">
        <v>34</v>
      </c>
      <c r="B16" s="148" t="s">
        <v>21</v>
      </c>
      <c r="C16" s="148"/>
      <c r="D16" s="148"/>
      <c r="E16" s="149"/>
    </row>
    <row r="17" spans="1:5" ht="33" customHeight="1">
      <c r="A17" s="69" t="s">
        <v>33</v>
      </c>
      <c r="B17" s="158" t="s">
        <v>140</v>
      </c>
      <c r="C17" s="154"/>
      <c r="D17" s="154"/>
      <c r="E17" s="155"/>
    </row>
    <row r="18" spans="1:5" ht="55.5" customHeight="1">
      <c r="A18" s="69" t="s">
        <v>10</v>
      </c>
      <c r="B18" s="137" t="s">
        <v>141</v>
      </c>
      <c r="C18" s="137"/>
      <c r="D18" s="137"/>
      <c r="E18" s="138"/>
    </row>
    <row r="19" spans="1:5" ht="24.75" customHeight="1">
      <c r="A19" s="69" t="s">
        <v>11</v>
      </c>
      <c r="B19" s="137" t="s">
        <v>142</v>
      </c>
      <c r="C19" s="137"/>
      <c r="D19" s="137"/>
      <c r="E19" s="138"/>
    </row>
    <row r="20" spans="1:5" ht="21" customHeight="1">
      <c r="A20" s="69" t="s">
        <v>13</v>
      </c>
      <c r="B20" s="137" t="s">
        <v>21</v>
      </c>
      <c r="C20" s="137"/>
      <c r="D20" s="137"/>
      <c r="E20" s="138"/>
    </row>
    <row r="21" spans="1:5" ht="21" customHeight="1">
      <c r="A21" s="69" t="s">
        <v>12</v>
      </c>
      <c r="B21" s="137" t="s">
        <v>21</v>
      </c>
      <c r="C21" s="137"/>
      <c r="D21" s="137"/>
      <c r="E21" s="138"/>
    </row>
    <row r="22" spans="1:5" ht="21" customHeight="1">
      <c r="A22" s="69" t="s">
        <v>16</v>
      </c>
      <c r="B22" s="137" t="s">
        <v>21</v>
      </c>
      <c r="C22" s="137"/>
      <c r="D22" s="137"/>
      <c r="E22" s="138"/>
    </row>
    <row r="23" spans="1:5" ht="21" customHeight="1">
      <c r="A23" s="69" t="s">
        <v>18</v>
      </c>
      <c r="B23" s="137" t="s">
        <v>21</v>
      </c>
      <c r="C23" s="137"/>
      <c r="D23" s="137"/>
      <c r="E23" s="138"/>
    </row>
    <row r="24" spans="1:5" ht="21" customHeight="1">
      <c r="A24" s="69" t="s">
        <v>15</v>
      </c>
      <c r="B24" s="137" t="s">
        <v>80</v>
      </c>
      <c r="C24" s="137"/>
      <c r="D24" s="137"/>
      <c r="E24" s="138"/>
    </row>
    <row r="25" spans="1:5" ht="21" customHeight="1">
      <c r="A25" s="69" t="s">
        <v>35</v>
      </c>
      <c r="B25" s="137" t="s">
        <v>21</v>
      </c>
      <c r="C25" s="137"/>
      <c r="D25" s="137"/>
      <c r="E25" s="138"/>
    </row>
    <row r="26" spans="1:5" s="7" customFormat="1" ht="26.25" customHeight="1" thickBot="1">
      <c r="A26" s="71" t="s">
        <v>19</v>
      </c>
      <c r="B26" s="156" t="s">
        <v>28</v>
      </c>
      <c r="C26" s="156"/>
      <c r="D26" s="156"/>
      <c r="E26" s="157"/>
    </row>
    <row r="29" spans="4:5" ht="12.75">
      <c r="D29" s="17"/>
      <c r="E29" s="17"/>
    </row>
  </sheetData>
  <sheetProtection/>
  <mergeCells count="20">
    <mergeCell ref="B25:E25"/>
    <mergeCell ref="B26:E26"/>
    <mergeCell ref="B21:E21"/>
    <mergeCell ref="B22:E22"/>
    <mergeCell ref="B23:E23"/>
    <mergeCell ref="B24:E24"/>
    <mergeCell ref="B19:E19"/>
    <mergeCell ref="B20:E20"/>
    <mergeCell ref="B15:C15"/>
    <mergeCell ref="D15:E15"/>
    <mergeCell ref="B13:E13"/>
    <mergeCell ref="B14:E14"/>
    <mergeCell ref="B16:E16"/>
    <mergeCell ref="B17:E17"/>
    <mergeCell ref="A2:E2"/>
    <mergeCell ref="A3:E3"/>
    <mergeCell ref="B5:E5"/>
    <mergeCell ref="A6:A7"/>
    <mergeCell ref="B6:E7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6">
      <selection activeCell="C9" sqref="C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>
        <v>1</v>
      </c>
      <c r="C5" s="82"/>
      <c r="D5" s="82"/>
      <c r="E5" s="82"/>
    </row>
    <row r="6" spans="1:5" ht="12.75" customHeight="1">
      <c r="A6" s="125" t="s">
        <v>1</v>
      </c>
      <c r="B6" s="127" t="s">
        <v>136</v>
      </c>
      <c r="C6" s="128"/>
      <c r="D6" s="128"/>
      <c r="E6" s="128"/>
    </row>
    <row r="7" spans="1:5" ht="25.5" customHeight="1" thickBot="1">
      <c r="A7" s="126"/>
      <c r="B7" s="129"/>
      <c r="C7" s="130"/>
      <c r="D7" s="130"/>
      <c r="E7" s="130"/>
    </row>
    <row r="8" spans="1:5" s="7" customFormat="1" ht="75.75" customHeight="1">
      <c r="A8" s="37" t="s">
        <v>2</v>
      </c>
      <c r="B8" s="38" t="s">
        <v>3</v>
      </c>
      <c r="C8" s="39" t="s">
        <v>30</v>
      </c>
      <c r="D8" s="39" t="s">
        <v>6</v>
      </c>
      <c r="E8" s="40" t="s">
        <v>7</v>
      </c>
    </row>
    <row r="9" spans="1:5" ht="110.25" customHeight="1">
      <c r="A9" s="37" t="s">
        <v>22</v>
      </c>
      <c r="B9" s="41"/>
      <c r="C9" s="42"/>
      <c r="D9" s="43"/>
      <c r="E9" s="44"/>
    </row>
    <row r="10" spans="1:5" ht="99" customHeight="1">
      <c r="A10" s="37" t="s">
        <v>31</v>
      </c>
      <c r="B10" s="41"/>
      <c r="C10" s="42"/>
      <c r="D10" s="43"/>
      <c r="E10" s="44"/>
    </row>
    <row r="11" spans="1:5" ht="99" customHeight="1">
      <c r="A11" s="37">
        <v>3</v>
      </c>
      <c r="B11" s="41"/>
      <c r="C11" s="42"/>
      <c r="D11" s="43"/>
      <c r="E11" s="44"/>
    </row>
    <row r="12" spans="1:5" s="7" customFormat="1" ht="21" customHeight="1">
      <c r="A12" s="37" t="s">
        <v>8</v>
      </c>
      <c r="B12" s="45"/>
      <c r="C12" s="46"/>
      <c r="D12" s="47">
        <f>SUM(D9:D11)</f>
        <v>0</v>
      </c>
      <c r="E12" s="48" t="str">
        <f>IF(B13&lt;D12,"CUMPLE","NO CUMPLE")</f>
        <v>NO CUMPLE</v>
      </c>
    </row>
    <row r="13" spans="1:5" s="7" customFormat="1" ht="21" customHeight="1">
      <c r="A13" s="49" t="s">
        <v>23</v>
      </c>
      <c r="B13" s="113">
        <v>58290000</v>
      </c>
      <c r="C13" s="114"/>
      <c r="D13" s="114"/>
      <c r="E13" s="115"/>
    </row>
    <row r="14" spans="1:5" ht="25.5">
      <c r="A14" s="49" t="s">
        <v>9</v>
      </c>
      <c r="B14" s="116" t="s">
        <v>63</v>
      </c>
      <c r="C14" s="117"/>
      <c r="D14" s="117"/>
      <c r="E14" s="118"/>
    </row>
    <row r="15" spans="1:5" ht="34.5" customHeight="1">
      <c r="A15" s="49" t="s">
        <v>32</v>
      </c>
      <c r="B15" s="116" t="s">
        <v>63</v>
      </c>
      <c r="C15" s="117"/>
      <c r="D15" s="117"/>
      <c r="E15" s="118"/>
    </row>
    <row r="16" spans="1:5" ht="32.25" customHeight="1">
      <c r="A16" s="53" t="s">
        <v>34</v>
      </c>
      <c r="B16" s="116" t="s">
        <v>63</v>
      </c>
      <c r="C16" s="117"/>
      <c r="D16" s="117"/>
      <c r="E16" s="118"/>
    </row>
    <row r="17" spans="1:5" ht="33" customHeight="1">
      <c r="A17" s="54" t="s">
        <v>33</v>
      </c>
      <c r="B17" s="116" t="s">
        <v>63</v>
      </c>
      <c r="C17" s="117"/>
      <c r="D17" s="117"/>
      <c r="E17" s="118"/>
    </row>
    <row r="18" spans="1:5" ht="39.75" customHeight="1">
      <c r="A18" s="49" t="s">
        <v>10</v>
      </c>
      <c r="B18" s="139" t="s">
        <v>136</v>
      </c>
      <c r="C18" s="140"/>
      <c r="D18" s="140"/>
      <c r="E18" s="141"/>
    </row>
    <row r="19" spans="1:5" ht="24.75" customHeight="1">
      <c r="A19" s="49" t="s">
        <v>11</v>
      </c>
      <c r="B19" s="116" t="s">
        <v>21</v>
      </c>
      <c r="C19" s="134"/>
      <c r="D19" s="134"/>
      <c r="E19" s="135"/>
    </row>
    <row r="20" spans="1:5" ht="21" customHeight="1">
      <c r="A20" s="49" t="s">
        <v>13</v>
      </c>
      <c r="B20" s="136" t="s">
        <v>21</v>
      </c>
      <c r="C20" s="137"/>
      <c r="D20" s="137"/>
      <c r="E20" s="138"/>
    </row>
    <row r="21" spans="1:5" ht="21" customHeight="1">
      <c r="A21" s="49" t="s">
        <v>12</v>
      </c>
      <c r="B21" s="116" t="s">
        <v>21</v>
      </c>
      <c r="C21" s="134"/>
      <c r="D21" s="134"/>
      <c r="E21" s="135"/>
    </row>
    <row r="22" spans="1:5" ht="21" customHeight="1">
      <c r="A22" s="49" t="s">
        <v>16</v>
      </c>
      <c r="B22" s="136" t="s">
        <v>21</v>
      </c>
      <c r="C22" s="137"/>
      <c r="D22" s="137"/>
      <c r="E22" s="138"/>
    </row>
    <row r="23" spans="1:5" ht="21" customHeight="1">
      <c r="A23" s="49" t="s">
        <v>18</v>
      </c>
      <c r="B23" s="136" t="s">
        <v>21</v>
      </c>
      <c r="C23" s="137"/>
      <c r="D23" s="137"/>
      <c r="E23" s="138"/>
    </row>
    <row r="24" spans="1:5" ht="21" customHeight="1">
      <c r="A24" s="49" t="s">
        <v>15</v>
      </c>
      <c r="B24" s="136" t="s">
        <v>80</v>
      </c>
      <c r="C24" s="137"/>
      <c r="D24" s="137"/>
      <c r="E24" s="138"/>
    </row>
    <row r="25" spans="1:5" ht="21" customHeight="1">
      <c r="A25" s="49" t="s">
        <v>35</v>
      </c>
      <c r="B25" s="136" t="s">
        <v>21</v>
      </c>
      <c r="C25" s="137"/>
      <c r="D25" s="137"/>
      <c r="E25" s="138"/>
    </row>
    <row r="26" spans="1:5" s="7" customFormat="1" ht="26.25" customHeight="1" thickBot="1">
      <c r="A26" s="55" t="s">
        <v>19</v>
      </c>
      <c r="B26" s="131" t="s">
        <v>28</v>
      </c>
      <c r="C26" s="132"/>
      <c r="D26" s="132"/>
      <c r="E26" s="133"/>
    </row>
    <row r="29" spans="4:5" ht="12.75">
      <c r="D29" s="17"/>
      <c r="E29" s="17"/>
    </row>
  </sheetData>
  <sheetProtection/>
  <mergeCells count="19">
    <mergeCell ref="B25:E25"/>
    <mergeCell ref="B26:E26"/>
    <mergeCell ref="B21:E21"/>
    <mergeCell ref="B22:E22"/>
    <mergeCell ref="B23:E23"/>
    <mergeCell ref="B24:E24"/>
    <mergeCell ref="B19:E19"/>
    <mergeCell ref="B20:E20"/>
    <mergeCell ref="B15:E15"/>
    <mergeCell ref="B13:E13"/>
    <mergeCell ref="B14:E14"/>
    <mergeCell ref="B16:E16"/>
    <mergeCell ref="B17:E17"/>
    <mergeCell ref="A2:E2"/>
    <mergeCell ref="A3:E3"/>
    <mergeCell ref="B5:E5"/>
    <mergeCell ref="A6:A7"/>
    <mergeCell ref="B6:E7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9">
      <selection activeCell="B14" sqref="B14:E14"/>
    </sheetView>
  </sheetViews>
  <sheetFormatPr defaultColWidth="11.421875" defaultRowHeight="12.75"/>
  <cols>
    <col min="1" max="1" width="34.421875" style="2" customWidth="1"/>
    <col min="2" max="5" width="23.2812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>
        <v>1</v>
      </c>
      <c r="C5" s="82"/>
      <c r="D5" s="82"/>
      <c r="E5" s="82"/>
    </row>
    <row r="6" spans="1:5" ht="12.75" customHeight="1">
      <c r="A6" s="83" t="s">
        <v>1</v>
      </c>
      <c r="B6" s="85" t="s">
        <v>117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133</v>
      </c>
      <c r="C9" s="25">
        <v>39197</v>
      </c>
      <c r="D9" s="26">
        <v>380932168</v>
      </c>
      <c r="E9" s="34" t="s">
        <v>21</v>
      </c>
    </row>
    <row r="10" spans="1:5" ht="99" customHeight="1">
      <c r="A10" s="60" t="s">
        <v>31</v>
      </c>
      <c r="B10" s="56" t="s">
        <v>89</v>
      </c>
      <c r="C10" s="25">
        <v>39576</v>
      </c>
      <c r="D10" s="26">
        <v>113163800</v>
      </c>
      <c r="E10" s="34" t="s">
        <v>21</v>
      </c>
    </row>
    <row r="11" spans="1:5" ht="99" customHeight="1">
      <c r="A11" s="60">
        <v>3</v>
      </c>
      <c r="B11" s="56" t="s">
        <v>92</v>
      </c>
      <c r="C11" s="25">
        <v>39764</v>
      </c>
      <c r="D11" s="26">
        <v>102196000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596291968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73">
        <v>512629195</v>
      </c>
      <c r="C13" s="73"/>
      <c r="D13" s="73"/>
      <c r="E13" s="74"/>
    </row>
    <row r="14" spans="1:5" ht="12.75">
      <c r="A14" s="60" t="s">
        <v>9</v>
      </c>
      <c r="B14" s="77" t="s">
        <v>21</v>
      </c>
      <c r="C14" s="77"/>
      <c r="D14" s="77"/>
      <c r="E14" s="78"/>
    </row>
    <row r="15" spans="1:5" ht="34.5" customHeight="1">
      <c r="A15" s="60" t="s">
        <v>32</v>
      </c>
      <c r="B15" s="159">
        <v>5067.78</v>
      </c>
      <c r="C15" s="160"/>
      <c r="D15" s="159" t="s">
        <v>21</v>
      </c>
      <c r="E15" s="161"/>
    </row>
    <row r="16" spans="1:5" ht="32.25" customHeight="1">
      <c r="A16" s="60" t="s">
        <v>34</v>
      </c>
      <c r="B16" s="77" t="s">
        <v>21</v>
      </c>
      <c r="C16" s="77"/>
      <c r="D16" s="77"/>
      <c r="E16" s="78"/>
    </row>
    <row r="17" spans="1:5" ht="33" customHeight="1">
      <c r="A17" s="60" t="s">
        <v>33</v>
      </c>
      <c r="B17" s="154">
        <v>4380.47</v>
      </c>
      <c r="C17" s="154"/>
      <c r="D17" s="154"/>
      <c r="E17" s="155"/>
    </row>
    <row r="18" spans="1:5" ht="55.5" customHeight="1">
      <c r="A18" s="60" t="s">
        <v>10</v>
      </c>
      <c r="B18" s="77" t="s">
        <v>134</v>
      </c>
      <c r="C18" s="79"/>
      <c r="D18" s="79"/>
      <c r="E18" s="80"/>
    </row>
    <row r="19" spans="1:5" ht="24.75" customHeight="1">
      <c r="A19" s="60" t="s">
        <v>11</v>
      </c>
      <c r="B19" s="79" t="s">
        <v>135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79" t="s">
        <v>80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1" t="s">
        <v>20</v>
      </c>
      <c r="C26" s="91"/>
      <c r="D26" s="91"/>
      <c r="E26" s="92"/>
    </row>
    <row r="29" spans="4:5" ht="12.75">
      <c r="D29" s="17"/>
      <c r="E29" s="17"/>
    </row>
  </sheetData>
  <sheetProtection/>
  <mergeCells count="20">
    <mergeCell ref="B25:E25"/>
    <mergeCell ref="B26:E26"/>
    <mergeCell ref="B21:E21"/>
    <mergeCell ref="B22:E22"/>
    <mergeCell ref="B23:E23"/>
    <mergeCell ref="B24:E24"/>
    <mergeCell ref="B19:E19"/>
    <mergeCell ref="B20:E20"/>
    <mergeCell ref="B15:C15"/>
    <mergeCell ref="D15:E15"/>
    <mergeCell ref="B13:E13"/>
    <mergeCell ref="B14:E14"/>
    <mergeCell ref="B16:E16"/>
    <mergeCell ref="B17:E17"/>
    <mergeCell ref="A2:E2"/>
    <mergeCell ref="A3:E3"/>
    <mergeCell ref="B5:E5"/>
    <mergeCell ref="A6:A7"/>
    <mergeCell ref="B6:E7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B9" sqref="B9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127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128</v>
      </c>
      <c r="C8" s="9">
        <v>39351</v>
      </c>
      <c r="D8" s="10">
        <v>1354519488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39812</v>
      </c>
      <c r="D9" s="10">
        <v>758407037</v>
      </c>
      <c r="E9" s="11" t="s">
        <v>21</v>
      </c>
    </row>
    <row r="10" spans="1:5" ht="73.5" customHeight="1">
      <c r="A10" s="64">
        <v>3</v>
      </c>
      <c r="B10" s="58" t="s">
        <v>129</v>
      </c>
      <c r="C10" s="9">
        <v>39261</v>
      </c>
      <c r="D10" s="10">
        <v>327108400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2440034925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1270031220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 t="s">
        <v>130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64" t="s">
        <v>131</v>
      </c>
      <c r="C16" s="164"/>
      <c r="D16" s="164"/>
      <c r="E16" s="165"/>
    </row>
    <row r="17" spans="1:5" ht="39" customHeight="1">
      <c r="A17" s="64" t="s">
        <v>10</v>
      </c>
      <c r="B17" s="166" t="s">
        <v>132</v>
      </c>
      <c r="C17" s="166"/>
      <c r="D17" s="166"/>
      <c r="E17" s="167"/>
    </row>
    <row r="18" spans="1:5" ht="39" customHeight="1">
      <c r="A18" s="64" t="s">
        <v>11</v>
      </c>
      <c r="B18" s="166" t="s">
        <v>21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80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20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9"/>
  <sheetViews>
    <sheetView zoomScale="80" zoomScaleNormal="80" zoomScalePageLayoutView="0" workbookViewId="0" topLeftCell="A19">
      <selection activeCell="B11" sqref="B1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>
        <v>1</v>
      </c>
      <c r="C5" s="82"/>
      <c r="D5" s="82"/>
      <c r="E5" s="82"/>
    </row>
    <row r="6" spans="1:5" ht="12.75" customHeight="1">
      <c r="A6" s="83" t="s">
        <v>1</v>
      </c>
      <c r="B6" s="85" t="s">
        <v>124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91</v>
      </c>
      <c r="C9" s="25">
        <v>40535</v>
      </c>
      <c r="D9" s="26">
        <v>30972000</v>
      </c>
      <c r="E9" s="34" t="s">
        <v>21</v>
      </c>
    </row>
    <row r="10" spans="1:5" ht="99" customHeight="1">
      <c r="A10" s="60" t="s">
        <v>31</v>
      </c>
      <c r="B10" s="56" t="s">
        <v>125</v>
      </c>
      <c r="C10" s="25">
        <v>40392</v>
      </c>
      <c r="D10" s="26">
        <v>70233360</v>
      </c>
      <c r="E10" s="34" t="s">
        <v>21</v>
      </c>
    </row>
    <row r="11" spans="1:5" ht="136.5" customHeight="1">
      <c r="A11" s="60">
        <v>3</v>
      </c>
      <c r="B11" s="56" t="s">
        <v>91</v>
      </c>
      <c r="C11" s="25">
        <v>40198</v>
      </c>
      <c r="D11" s="26">
        <v>136184000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237389360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73">
        <v>66512776</v>
      </c>
      <c r="C13" s="73"/>
      <c r="D13" s="73"/>
      <c r="E13" s="74"/>
    </row>
    <row r="14" spans="1:5" ht="25.5">
      <c r="A14" s="60" t="s">
        <v>9</v>
      </c>
      <c r="B14" s="77" t="s">
        <v>21</v>
      </c>
      <c r="C14" s="77"/>
      <c r="D14" s="77"/>
      <c r="E14" s="78"/>
    </row>
    <row r="15" spans="1:5" ht="34.5" customHeight="1">
      <c r="A15" s="60" t="s">
        <v>32</v>
      </c>
      <c r="B15" s="77">
        <v>7107.84</v>
      </c>
      <c r="C15" s="77"/>
      <c r="D15" s="77"/>
      <c r="E15" s="78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89">
        <v>6793.87</v>
      </c>
      <c r="C17" s="89"/>
      <c r="D17" s="89"/>
      <c r="E17" s="90"/>
    </row>
    <row r="18" spans="1:5" ht="51" customHeight="1">
      <c r="A18" s="60" t="s">
        <v>10</v>
      </c>
      <c r="B18" s="79" t="s">
        <v>126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79" t="s">
        <v>80</v>
      </c>
      <c r="C24" s="79"/>
      <c r="D24" s="79"/>
      <c r="E24" s="80"/>
    </row>
    <row r="25" spans="1:5" ht="21" customHeight="1" thickBot="1">
      <c r="A25" s="62" t="s">
        <v>35</v>
      </c>
      <c r="B25" s="176" t="s">
        <v>21</v>
      </c>
      <c r="C25" s="176"/>
      <c r="D25" s="176"/>
      <c r="E25" s="177"/>
    </row>
    <row r="26" spans="1:5" s="7" customFormat="1" ht="26.25" customHeight="1" thickBot="1">
      <c r="A26" s="67" t="s">
        <v>19</v>
      </c>
      <c r="B26" s="178" t="s">
        <v>20</v>
      </c>
      <c r="C26" s="179"/>
      <c r="D26" s="179"/>
      <c r="E26" s="180"/>
    </row>
    <row r="29" spans="4:5" ht="12.75">
      <c r="D29" s="17"/>
      <c r="E29" s="17"/>
    </row>
  </sheetData>
  <sheetProtection/>
  <mergeCells count="19">
    <mergeCell ref="B20:E20"/>
    <mergeCell ref="B15:E15"/>
    <mergeCell ref="B21:E21"/>
    <mergeCell ref="B13:E13"/>
    <mergeCell ref="A2:E2"/>
    <mergeCell ref="A3:E3"/>
    <mergeCell ref="B5:E5"/>
    <mergeCell ref="A6:A7"/>
    <mergeCell ref="B6:E7"/>
    <mergeCell ref="B22:E22"/>
    <mergeCell ref="B23:E23"/>
    <mergeCell ref="B24:E24"/>
    <mergeCell ref="B25:E25"/>
    <mergeCell ref="B26:E26"/>
    <mergeCell ref="B14:E14"/>
    <mergeCell ref="B16:E16"/>
    <mergeCell ref="B17:E17"/>
    <mergeCell ref="B18:E18"/>
    <mergeCell ref="B19:E1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9">
      <selection activeCell="B26" sqref="B26:E26"/>
    </sheetView>
  </sheetViews>
  <sheetFormatPr defaultColWidth="11.421875" defaultRowHeight="12.75"/>
  <cols>
    <col min="1" max="1" width="31.00390625" style="2" customWidth="1"/>
    <col min="2" max="5" width="24.574218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>
        <v>1</v>
      </c>
      <c r="C5" s="82"/>
      <c r="D5" s="82"/>
      <c r="E5" s="82"/>
    </row>
    <row r="6" spans="1:5" ht="12.75" customHeight="1">
      <c r="A6" s="83" t="s">
        <v>1</v>
      </c>
      <c r="B6" s="85" t="s">
        <v>121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27</v>
      </c>
      <c r="C9" s="25">
        <v>39357</v>
      </c>
      <c r="D9" s="26">
        <v>34902460</v>
      </c>
      <c r="E9" s="34" t="s">
        <v>21</v>
      </c>
    </row>
    <row r="10" spans="1:5" ht="99" customHeight="1">
      <c r="A10" s="60" t="s">
        <v>31</v>
      </c>
      <c r="B10" s="56" t="s">
        <v>68</v>
      </c>
      <c r="C10" s="25">
        <v>40175</v>
      </c>
      <c r="D10" s="26">
        <v>49241234</v>
      </c>
      <c r="E10" s="34" t="s">
        <v>207</v>
      </c>
    </row>
    <row r="11" spans="1:5" ht="136.5" customHeight="1">
      <c r="A11" s="60">
        <v>3</v>
      </c>
      <c r="B11" s="56" t="s">
        <v>122</v>
      </c>
      <c r="C11" s="25">
        <v>40070</v>
      </c>
      <c r="D11" s="26">
        <v>231000080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315143774</v>
      </c>
      <c r="E12" s="36"/>
    </row>
    <row r="13" spans="1:5" s="7" customFormat="1" ht="21" customHeight="1">
      <c r="A13" s="60" t="s">
        <v>23</v>
      </c>
      <c r="B13" s="73">
        <v>321506760</v>
      </c>
      <c r="C13" s="73"/>
      <c r="D13" s="73"/>
      <c r="E13" s="74"/>
    </row>
    <row r="14" spans="1:5" ht="25.5">
      <c r="A14" s="60" t="s">
        <v>9</v>
      </c>
      <c r="B14" s="77" t="s">
        <v>63</v>
      </c>
      <c r="C14" s="77"/>
      <c r="D14" s="77"/>
      <c r="E14" s="78"/>
    </row>
    <row r="15" spans="1:5" ht="34.5" customHeight="1">
      <c r="A15" s="60" t="s">
        <v>32</v>
      </c>
      <c r="B15" s="77">
        <v>19325.31</v>
      </c>
      <c r="C15" s="77"/>
      <c r="D15" s="77"/>
      <c r="E15" s="78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89">
        <v>18818.02</v>
      </c>
      <c r="C17" s="89"/>
      <c r="D17" s="89"/>
      <c r="E17" s="90"/>
    </row>
    <row r="18" spans="1:5" ht="51" customHeight="1">
      <c r="A18" s="60" t="s">
        <v>10</v>
      </c>
      <c r="B18" s="79" t="s">
        <v>123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79" t="s">
        <v>80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1" t="s">
        <v>28</v>
      </c>
      <c r="C26" s="91"/>
      <c r="D26" s="91"/>
      <c r="E26" s="92"/>
    </row>
    <row r="29" spans="4:5" ht="12.75">
      <c r="D29" s="17"/>
      <c r="E29" s="17"/>
    </row>
  </sheetData>
  <sheetProtection/>
  <mergeCells count="19">
    <mergeCell ref="B20:E20"/>
    <mergeCell ref="B15:E15"/>
    <mergeCell ref="B21:E21"/>
    <mergeCell ref="B13:E13"/>
    <mergeCell ref="A2:E2"/>
    <mergeCell ref="A3:E3"/>
    <mergeCell ref="B5:E5"/>
    <mergeCell ref="A6:A7"/>
    <mergeCell ref="B6:E7"/>
    <mergeCell ref="B22:E22"/>
    <mergeCell ref="B23:E23"/>
    <mergeCell ref="B24:E24"/>
    <mergeCell ref="B25:E25"/>
    <mergeCell ref="B26:E26"/>
    <mergeCell ref="B14:E14"/>
    <mergeCell ref="B16:E16"/>
    <mergeCell ref="B17:E17"/>
    <mergeCell ref="B18:E18"/>
    <mergeCell ref="B19:E19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2">
      <selection activeCell="D11" sqref="D11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91" t="s">
        <v>1</v>
      </c>
      <c r="B5" s="193" t="s">
        <v>118</v>
      </c>
      <c r="C5" s="194"/>
      <c r="D5" s="194"/>
      <c r="E5" s="195"/>
    </row>
    <row r="6" spans="1:5" ht="25.5" customHeight="1" thickBot="1">
      <c r="A6" s="192"/>
      <c r="B6" s="196"/>
      <c r="C6" s="197"/>
      <c r="D6" s="197"/>
      <c r="E6" s="198"/>
    </row>
    <row r="7" spans="1:5" s="7" customFormat="1" ht="75.75" customHeight="1">
      <c r="A7" s="3" t="s">
        <v>2</v>
      </c>
      <c r="B7" s="4" t="s">
        <v>3</v>
      </c>
      <c r="C7" s="5" t="s">
        <v>30</v>
      </c>
      <c r="D7" s="5" t="s">
        <v>6</v>
      </c>
      <c r="E7" s="6" t="s">
        <v>7</v>
      </c>
    </row>
    <row r="8" spans="1:5" ht="73.5" customHeight="1">
      <c r="A8" s="3" t="s">
        <v>22</v>
      </c>
      <c r="B8" s="8" t="s">
        <v>24</v>
      </c>
      <c r="C8" s="9">
        <v>39812</v>
      </c>
      <c r="D8" s="10">
        <v>130370161</v>
      </c>
      <c r="E8" s="11" t="s">
        <v>21</v>
      </c>
    </row>
    <row r="9" spans="1:5" ht="73.5" customHeight="1">
      <c r="A9" s="3" t="s">
        <v>31</v>
      </c>
      <c r="B9" s="8" t="s">
        <v>68</v>
      </c>
      <c r="C9" s="9">
        <v>39409</v>
      </c>
      <c r="D9" s="10">
        <v>1114921746</v>
      </c>
      <c r="E9" s="11" t="s">
        <v>21</v>
      </c>
    </row>
    <row r="10" spans="1:5" ht="73.5" customHeight="1">
      <c r="A10" s="3">
        <v>3</v>
      </c>
      <c r="B10" s="8" t="s">
        <v>119</v>
      </c>
      <c r="C10" s="9">
        <v>40485</v>
      </c>
      <c r="D10" s="10">
        <v>131996836</v>
      </c>
      <c r="E10" s="11" t="s">
        <v>21</v>
      </c>
    </row>
    <row r="11" spans="1:5" s="7" customFormat="1" ht="39" customHeight="1">
      <c r="A11" s="3" t="s">
        <v>8</v>
      </c>
      <c r="B11" s="12"/>
      <c r="C11" s="13"/>
      <c r="D11" s="14">
        <f>SUM(D8:D10)</f>
        <v>1377288743</v>
      </c>
      <c r="E11" s="18" t="str">
        <f>IF(B12&lt;D11,"CUMPLE","NO CUMPLE")</f>
        <v>CUMPLE</v>
      </c>
    </row>
    <row r="12" spans="1:5" s="7" customFormat="1" ht="39" customHeight="1">
      <c r="A12" s="15" t="s">
        <v>23</v>
      </c>
      <c r="B12" s="199">
        <v>330223407</v>
      </c>
      <c r="C12" s="200"/>
      <c r="D12" s="200"/>
      <c r="E12" s="201"/>
    </row>
    <row r="13" spans="1:5" ht="39" customHeight="1">
      <c r="A13" s="15" t="s">
        <v>9</v>
      </c>
      <c r="B13" s="182" t="s">
        <v>21</v>
      </c>
      <c r="C13" s="183"/>
      <c r="D13" s="183"/>
      <c r="E13" s="184"/>
    </row>
    <row r="14" spans="1:5" ht="39" customHeight="1">
      <c r="A14" s="15" t="s">
        <v>32</v>
      </c>
      <c r="B14" s="182">
        <v>18420</v>
      </c>
      <c r="C14" s="183"/>
      <c r="D14" s="183"/>
      <c r="E14" s="184"/>
    </row>
    <row r="15" spans="1:5" ht="39" customHeight="1">
      <c r="A15" s="15" t="s">
        <v>34</v>
      </c>
      <c r="B15" s="181" t="s">
        <v>21</v>
      </c>
      <c r="C15" s="166"/>
      <c r="D15" s="166"/>
      <c r="E15" s="167"/>
    </row>
    <row r="16" spans="1:5" ht="39" customHeight="1">
      <c r="A16" s="19" t="s">
        <v>33</v>
      </c>
      <c r="B16" s="182">
        <v>14091</v>
      </c>
      <c r="C16" s="183"/>
      <c r="D16" s="183"/>
      <c r="E16" s="184"/>
    </row>
    <row r="17" spans="1:5" ht="39" customHeight="1">
      <c r="A17" s="15" t="s">
        <v>10</v>
      </c>
      <c r="B17" s="181" t="s">
        <v>120</v>
      </c>
      <c r="C17" s="166"/>
      <c r="D17" s="166"/>
      <c r="E17" s="167"/>
    </row>
    <row r="18" spans="1:5" ht="39" customHeight="1">
      <c r="A18" s="15" t="s">
        <v>11</v>
      </c>
      <c r="B18" s="181" t="s">
        <v>21</v>
      </c>
      <c r="C18" s="166"/>
      <c r="D18" s="166"/>
      <c r="E18" s="167"/>
    </row>
    <row r="19" spans="1:5" ht="39" customHeight="1">
      <c r="A19" s="15" t="s">
        <v>13</v>
      </c>
      <c r="B19" s="181" t="s">
        <v>21</v>
      </c>
      <c r="C19" s="166"/>
      <c r="D19" s="166"/>
      <c r="E19" s="167"/>
    </row>
    <row r="20" spans="1:5" ht="39" customHeight="1">
      <c r="A20" s="15" t="s">
        <v>12</v>
      </c>
      <c r="B20" s="188" t="s">
        <v>21</v>
      </c>
      <c r="C20" s="189"/>
      <c r="D20" s="189"/>
      <c r="E20" s="190"/>
    </row>
    <row r="21" spans="1:5" ht="39" customHeight="1">
      <c r="A21" s="15" t="s">
        <v>16</v>
      </c>
      <c r="B21" s="181" t="s">
        <v>21</v>
      </c>
      <c r="C21" s="166"/>
      <c r="D21" s="166"/>
      <c r="E21" s="167"/>
    </row>
    <row r="22" spans="1:5" ht="39" customHeight="1">
      <c r="A22" s="15" t="s">
        <v>18</v>
      </c>
      <c r="B22" s="181" t="s">
        <v>21</v>
      </c>
      <c r="C22" s="166"/>
      <c r="D22" s="166"/>
      <c r="E22" s="167"/>
    </row>
    <row r="23" spans="1:5" ht="39" customHeight="1">
      <c r="A23" s="15" t="s">
        <v>15</v>
      </c>
      <c r="B23" s="181" t="s">
        <v>80</v>
      </c>
      <c r="C23" s="166"/>
      <c r="D23" s="166"/>
      <c r="E23" s="167"/>
    </row>
    <row r="24" spans="1:5" ht="39" customHeight="1">
      <c r="A24" s="15" t="s">
        <v>35</v>
      </c>
      <c r="B24" s="181" t="s">
        <v>21</v>
      </c>
      <c r="C24" s="166"/>
      <c r="D24" s="166"/>
      <c r="E24" s="167"/>
    </row>
    <row r="25" spans="1:5" s="7" customFormat="1" ht="39" customHeight="1" thickBot="1">
      <c r="A25" s="16" t="s">
        <v>19</v>
      </c>
      <c r="B25" s="185" t="s">
        <v>20</v>
      </c>
      <c r="C25" s="186"/>
      <c r="D25" s="186"/>
      <c r="E25" s="187"/>
    </row>
    <row r="28" spans="4:5" ht="12.75">
      <c r="D28" s="17"/>
      <c r="E28" s="17"/>
    </row>
  </sheetData>
  <sheetProtection/>
  <mergeCells count="19">
    <mergeCell ref="B18:E18"/>
    <mergeCell ref="A1:E1"/>
    <mergeCell ref="A2:E2"/>
    <mergeCell ref="B4:E4"/>
    <mergeCell ref="A5:A6"/>
    <mergeCell ref="B5:E6"/>
    <mergeCell ref="B12:E12"/>
    <mergeCell ref="B13:E13"/>
    <mergeCell ref="B14:E14"/>
    <mergeCell ref="B15:E15"/>
    <mergeCell ref="B16:E16"/>
    <mergeCell ref="B25:E25"/>
    <mergeCell ref="B19:E19"/>
    <mergeCell ref="B20:E20"/>
    <mergeCell ref="B21:E21"/>
    <mergeCell ref="B22:E22"/>
    <mergeCell ref="B23:E23"/>
    <mergeCell ref="B24:E24"/>
    <mergeCell ref="B17:E17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6">
      <selection activeCell="B22" sqref="B22:E22"/>
    </sheetView>
  </sheetViews>
  <sheetFormatPr defaultColWidth="11.421875" defaultRowHeight="12.75"/>
  <cols>
    <col min="1" max="1" width="35.28125" style="2" customWidth="1"/>
    <col min="2" max="2" width="23.140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/>
      <c r="C5" s="82"/>
      <c r="D5" s="82"/>
      <c r="E5" s="82"/>
    </row>
    <row r="6" spans="1:5" ht="12.75" customHeight="1">
      <c r="A6" s="83" t="s">
        <v>1</v>
      </c>
      <c r="B6" s="85" t="s">
        <v>191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24</v>
      </c>
      <c r="C9" s="25">
        <v>39805</v>
      </c>
      <c r="D9" s="26">
        <f>906318167+451752000</f>
        <v>1358070167</v>
      </c>
      <c r="E9" s="34" t="s">
        <v>21</v>
      </c>
    </row>
    <row r="10" spans="1:5" ht="99" customHeight="1">
      <c r="A10" s="60" t="s">
        <v>31</v>
      </c>
      <c r="B10" s="56" t="s">
        <v>192</v>
      </c>
      <c r="C10" s="25">
        <v>40310</v>
      </c>
      <c r="D10" s="26">
        <f>248471093</f>
        <v>248471093</v>
      </c>
      <c r="E10" s="34" t="s">
        <v>21</v>
      </c>
    </row>
    <row r="11" spans="1:5" ht="136.5" customHeight="1">
      <c r="A11" s="60">
        <v>3</v>
      </c>
      <c r="B11" s="56" t="s">
        <v>193</v>
      </c>
      <c r="C11" s="25">
        <v>40618</v>
      </c>
      <c r="D11" s="26">
        <f>443574429+182589736</f>
        <v>626164165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2232705425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73">
        <v>965855464</v>
      </c>
      <c r="C13" s="73"/>
      <c r="D13" s="73"/>
      <c r="E13" s="74"/>
    </row>
    <row r="14" spans="1:5" ht="12.75">
      <c r="A14" s="60" t="s">
        <v>9</v>
      </c>
      <c r="B14" s="77" t="s">
        <v>21</v>
      </c>
      <c r="C14" s="77"/>
      <c r="D14" s="77"/>
      <c r="E14" s="78"/>
    </row>
    <row r="15" spans="1:5" ht="34.5" customHeight="1">
      <c r="A15" s="60" t="s">
        <v>32</v>
      </c>
      <c r="B15" s="79" t="s">
        <v>194</v>
      </c>
      <c r="C15" s="79"/>
      <c r="D15" s="79"/>
      <c r="E15" s="80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79" t="s">
        <v>195</v>
      </c>
      <c r="C17" s="79"/>
      <c r="D17" s="79"/>
      <c r="E17" s="80"/>
    </row>
    <row r="18" spans="1:5" ht="24.75" customHeight="1">
      <c r="A18" s="60" t="s">
        <v>10</v>
      </c>
      <c r="B18" s="79" t="s">
        <v>196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79" t="s">
        <v>80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3" t="s">
        <v>20</v>
      </c>
      <c r="C26" s="93"/>
      <c r="D26" s="93"/>
      <c r="E26" s="94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3:E13"/>
    <mergeCell ref="B14:E14"/>
    <mergeCell ref="B15:E15"/>
    <mergeCell ref="B16:E16"/>
    <mergeCell ref="A2:E2"/>
    <mergeCell ref="A3:E3"/>
    <mergeCell ref="B5:E5"/>
    <mergeCell ref="A6:A7"/>
    <mergeCell ref="B6:E7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5">
      <selection activeCell="B8" sqref="B8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113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24</v>
      </c>
      <c r="C8" s="9">
        <v>39805</v>
      </c>
      <c r="D8" s="10">
        <v>515028400</v>
      </c>
      <c r="E8" s="11" t="s">
        <v>21</v>
      </c>
    </row>
    <row r="9" spans="1:5" ht="73.5" customHeight="1">
      <c r="A9" s="64" t="s">
        <v>31</v>
      </c>
      <c r="B9" s="58" t="s">
        <v>68</v>
      </c>
      <c r="C9" s="9">
        <v>39409</v>
      </c>
      <c r="D9" s="10">
        <v>1348885120</v>
      </c>
      <c r="E9" s="11" t="s">
        <v>21</v>
      </c>
    </row>
    <row r="10" spans="1:5" ht="73.5" customHeight="1">
      <c r="A10" s="64">
        <v>3</v>
      </c>
      <c r="B10" s="58" t="s">
        <v>114</v>
      </c>
      <c r="C10" s="9">
        <v>40130</v>
      </c>
      <c r="D10" s="10">
        <v>338520000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2202433520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384667600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 t="s">
        <v>115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64">
        <v>12823</v>
      </c>
      <c r="C16" s="164"/>
      <c r="D16" s="164"/>
      <c r="E16" s="165"/>
    </row>
    <row r="17" spans="1:5" ht="39" customHeight="1">
      <c r="A17" s="64" t="s">
        <v>10</v>
      </c>
      <c r="B17" s="166" t="s">
        <v>116</v>
      </c>
      <c r="C17" s="166"/>
      <c r="D17" s="166"/>
      <c r="E17" s="167"/>
    </row>
    <row r="18" spans="1:5" ht="39" customHeight="1">
      <c r="A18" s="64" t="s">
        <v>11</v>
      </c>
      <c r="B18" s="166" t="s">
        <v>21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80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20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8:E18"/>
    <mergeCell ref="A1:E1"/>
    <mergeCell ref="A2:E2"/>
    <mergeCell ref="B4:E4"/>
    <mergeCell ref="A5:A6"/>
    <mergeCell ref="B5:E6"/>
    <mergeCell ref="B12:E12"/>
    <mergeCell ref="B13:E13"/>
    <mergeCell ref="B14:E14"/>
    <mergeCell ref="B15:E15"/>
    <mergeCell ref="B16:E16"/>
    <mergeCell ref="B25:E25"/>
    <mergeCell ref="B19:E19"/>
    <mergeCell ref="B20:E20"/>
    <mergeCell ref="B21:E21"/>
    <mergeCell ref="B22:E22"/>
    <mergeCell ref="B23:E23"/>
    <mergeCell ref="B24:E24"/>
    <mergeCell ref="B17:E17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B14" sqref="B14:E14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109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24</v>
      </c>
      <c r="C8" s="9">
        <v>40165</v>
      </c>
      <c r="D8" s="10">
        <v>272092000</v>
      </c>
      <c r="E8" s="11" t="s">
        <v>21</v>
      </c>
    </row>
    <row r="9" spans="1:5" ht="73.5" customHeight="1">
      <c r="A9" s="64" t="s">
        <v>31</v>
      </c>
      <c r="B9" s="58" t="s">
        <v>110</v>
      </c>
      <c r="C9" s="9">
        <v>39330</v>
      </c>
      <c r="D9" s="10">
        <v>69567447</v>
      </c>
      <c r="E9" s="11" t="s">
        <v>21</v>
      </c>
    </row>
    <row r="10" spans="1:5" ht="73.5" customHeight="1">
      <c r="A10" s="64">
        <v>3</v>
      </c>
      <c r="B10" s="58" t="s">
        <v>111</v>
      </c>
      <c r="C10" s="9">
        <v>39675</v>
      </c>
      <c r="D10" s="10">
        <v>484201603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825861050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128871193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>
        <v>12578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64">
        <v>12578</v>
      </c>
      <c r="C16" s="164"/>
      <c r="D16" s="164"/>
      <c r="E16" s="165"/>
    </row>
    <row r="17" spans="1:5" ht="39" customHeight="1">
      <c r="A17" s="64" t="s">
        <v>10</v>
      </c>
      <c r="B17" s="166" t="s">
        <v>112</v>
      </c>
      <c r="C17" s="166"/>
      <c r="D17" s="166"/>
      <c r="E17" s="167"/>
    </row>
    <row r="18" spans="1:5" ht="39" customHeight="1">
      <c r="A18" s="64" t="s">
        <v>11</v>
      </c>
      <c r="B18" s="166" t="s">
        <v>21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80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20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2">
      <selection activeCell="B17" sqref="B17:E17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106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24</v>
      </c>
      <c r="C8" s="9">
        <v>39854</v>
      </c>
      <c r="D8" s="10">
        <v>277122840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40448</v>
      </c>
      <c r="D9" s="10">
        <v>95160600</v>
      </c>
      <c r="E9" s="11" t="s">
        <v>21</v>
      </c>
    </row>
    <row r="10" spans="1:5" ht="73.5" customHeight="1">
      <c r="A10" s="64">
        <v>3</v>
      </c>
      <c r="B10" s="58" t="s">
        <v>107</v>
      </c>
      <c r="C10" s="9">
        <v>39821</v>
      </c>
      <c r="D10" s="10">
        <v>400501600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772785040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207898680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>
        <v>4060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64">
        <v>4060</v>
      </c>
      <c r="C16" s="164"/>
      <c r="D16" s="164"/>
      <c r="E16" s="165"/>
    </row>
    <row r="17" spans="1:5" ht="39" customHeight="1">
      <c r="A17" s="64" t="s">
        <v>10</v>
      </c>
      <c r="B17" s="166" t="s">
        <v>108</v>
      </c>
      <c r="C17" s="166"/>
      <c r="D17" s="166"/>
      <c r="E17" s="167"/>
    </row>
    <row r="18" spans="1:5" ht="39" customHeight="1">
      <c r="A18" s="64" t="s">
        <v>11</v>
      </c>
      <c r="B18" s="166" t="s">
        <v>21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80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20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5">
      <selection activeCell="A5" sqref="A5:E25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100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101</v>
      </c>
      <c r="C8" s="9">
        <v>40542</v>
      </c>
      <c r="D8" s="10">
        <v>51678000</v>
      </c>
      <c r="E8" s="11" t="s">
        <v>21</v>
      </c>
    </row>
    <row r="9" spans="1:5" ht="73.5" customHeight="1">
      <c r="A9" s="64" t="s">
        <v>31</v>
      </c>
      <c r="B9" s="58" t="s">
        <v>102</v>
      </c>
      <c r="C9" s="9">
        <v>40518</v>
      </c>
      <c r="D9" s="10">
        <v>256580400</v>
      </c>
      <c r="E9" s="11" t="s">
        <v>21</v>
      </c>
    </row>
    <row r="10" spans="1:5" ht="73.5" customHeight="1">
      <c r="A10" s="64">
        <v>3</v>
      </c>
      <c r="B10" s="58" t="s">
        <v>103</v>
      </c>
      <c r="C10" s="9">
        <v>40353</v>
      </c>
      <c r="D10" s="10">
        <v>1086300000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1394558400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958973600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 t="s">
        <v>104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64" t="s">
        <v>104</v>
      </c>
      <c r="C16" s="164"/>
      <c r="D16" s="164"/>
      <c r="E16" s="165"/>
    </row>
    <row r="17" spans="1:5" ht="39" customHeight="1">
      <c r="A17" s="64" t="s">
        <v>10</v>
      </c>
      <c r="B17" s="166" t="s">
        <v>105</v>
      </c>
      <c r="C17" s="166"/>
      <c r="D17" s="166"/>
      <c r="E17" s="167"/>
    </row>
    <row r="18" spans="1:5" ht="39" customHeight="1">
      <c r="A18" s="64" t="s">
        <v>11</v>
      </c>
      <c r="B18" s="166" t="s">
        <v>21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80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20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80" zoomScaleNormal="80" zoomScalePageLayoutView="0" workbookViewId="0" topLeftCell="A19">
      <selection activeCell="D9" sqref="D9"/>
    </sheetView>
  </sheetViews>
  <sheetFormatPr defaultColWidth="11.421875" defaultRowHeight="12.75"/>
  <cols>
    <col min="1" max="1" width="31.00390625" style="2" customWidth="1"/>
    <col min="2" max="5" width="22.281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83" t="s">
        <v>1</v>
      </c>
      <c r="B6" s="85" t="s">
        <v>88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89</v>
      </c>
      <c r="C9" s="25">
        <v>39953</v>
      </c>
      <c r="D9" s="26">
        <v>33674800</v>
      </c>
      <c r="E9" s="34" t="s">
        <v>21</v>
      </c>
    </row>
    <row r="10" spans="1:5" ht="99" customHeight="1">
      <c r="A10" s="60" t="s">
        <v>31</v>
      </c>
      <c r="B10" s="56" t="s">
        <v>91</v>
      </c>
      <c r="C10" s="25">
        <v>39882</v>
      </c>
      <c r="D10" s="26">
        <v>1033806500</v>
      </c>
      <c r="E10" s="34" t="s">
        <v>21</v>
      </c>
    </row>
    <row r="11" spans="1:5" ht="136.5" customHeight="1">
      <c r="A11" s="60">
        <v>3</v>
      </c>
      <c r="B11" s="56" t="s">
        <v>93</v>
      </c>
      <c r="C11" s="25">
        <v>40513</v>
      </c>
      <c r="D11" s="26">
        <v>67436600</v>
      </c>
      <c r="E11" s="34" t="s">
        <v>204</v>
      </c>
    </row>
    <row r="12" spans="1:5" s="7" customFormat="1" ht="21" customHeight="1">
      <c r="A12" s="60" t="s">
        <v>8</v>
      </c>
      <c r="B12" s="28"/>
      <c r="C12" s="28"/>
      <c r="D12" s="29">
        <f>SUM(D9:D11)</f>
        <v>1134917900</v>
      </c>
      <c r="E12" s="35"/>
    </row>
    <row r="13" spans="1:5" s="7" customFormat="1" ht="21" customHeight="1">
      <c r="A13" s="60" t="s">
        <v>23</v>
      </c>
      <c r="B13" s="73">
        <v>164655040</v>
      </c>
      <c r="C13" s="73"/>
      <c r="D13" s="73"/>
      <c r="E13" s="74"/>
    </row>
    <row r="14" spans="1:5" ht="25.5">
      <c r="A14" s="60" t="s">
        <v>9</v>
      </c>
      <c r="B14" s="79" t="s">
        <v>63</v>
      </c>
      <c r="C14" s="79"/>
      <c r="D14" s="79"/>
      <c r="E14" s="80"/>
    </row>
    <row r="15" spans="1:5" ht="34.5" customHeight="1">
      <c r="A15" s="60" t="s">
        <v>32</v>
      </c>
      <c r="B15" s="79">
        <v>28690.95</v>
      </c>
      <c r="C15" s="79"/>
      <c r="D15" s="79"/>
      <c r="E15" s="80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79">
        <v>23994.18</v>
      </c>
      <c r="C17" s="79"/>
      <c r="D17" s="79"/>
      <c r="E17" s="80"/>
    </row>
    <row r="18" spans="1:5" ht="24.75" customHeight="1">
      <c r="A18" s="60" t="s">
        <v>10</v>
      </c>
      <c r="B18" s="79" t="s">
        <v>96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97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17</v>
      </c>
      <c r="C22" s="79"/>
      <c r="D22" s="79"/>
      <c r="E22" s="80"/>
    </row>
    <row r="23" spans="1:5" ht="21" customHeight="1">
      <c r="A23" s="60" t="s">
        <v>18</v>
      </c>
      <c r="B23" s="79" t="s">
        <v>98</v>
      </c>
      <c r="C23" s="79"/>
      <c r="D23" s="79"/>
      <c r="E23" s="80"/>
    </row>
    <row r="24" spans="1:5" ht="21" customHeight="1">
      <c r="A24" s="60" t="s">
        <v>15</v>
      </c>
      <c r="B24" s="79" t="s">
        <v>26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3" t="s">
        <v>28</v>
      </c>
      <c r="C26" s="93"/>
      <c r="D26" s="93"/>
      <c r="E26" s="94"/>
    </row>
  </sheetData>
  <sheetProtection/>
  <mergeCells count="16">
    <mergeCell ref="B20:E20"/>
    <mergeCell ref="B21:E21"/>
    <mergeCell ref="B26:E26"/>
    <mergeCell ref="B24:E24"/>
    <mergeCell ref="B25:E25"/>
    <mergeCell ref="B22:E22"/>
    <mergeCell ref="B23:E23"/>
    <mergeCell ref="B19:E19"/>
    <mergeCell ref="B16:E16"/>
    <mergeCell ref="B17:E17"/>
    <mergeCell ref="B14:E14"/>
    <mergeCell ref="B15:E15"/>
    <mergeCell ref="A6:A7"/>
    <mergeCell ref="B6:E7"/>
    <mergeCell ref="B13:E13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80" zoomScaleNormal="80" zoomScalePageLayoutView="0" workbookViewId="0" topLeftCell="A19">
      <selection activeCell="F50" sqref="F50"/>
    </sheetView>
  </sheetViews>
  <sheetFormatPr defaultColWidth="11.421875" defaultRowHeight="12.75"/>
  <cols>
    <col min="1" max="1" width="31.00390625" style="2" customWidth="1"/>
    <col min="2" max="5" width="20.003906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83" t="s">
        <v>1</v>
      </c>
      <c r="B6" s="85" t="s">
        <v>87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90</v>
      </c>
      <c r="C9" s="25">
        <v>40464</v>
      </c>
      <c r="D9" s="26">
        <v>3296700000</v>
      </c>
      <c r="E9" s="34" t="s">
        <v>205</v>
      </c>
    </row>
    <row r="10" spans="1:5" ht="99" customHeight="1">
      <c r="A10" s="60" t="s">
        <v>31</v>
      </c>
      <c r="B10" s="56" t="s">
        <v>27</v>
      </c>
      <c r="C10" s="25">
        <v>40194</v>
      </c>
      <c r="D10" s="26">
        <v>285912692</v>
      </c>
      <c r="E10" s="34" t="s">
        <v>21</v>
      </c>
    </row>
    <row r="11" spans="1:5" ht="136.5" customHeight="1">
      <c r="A11" s="60">
        <v>3</v>
      </c>
      <c r="B11" s="56" t="s">
        <v>90</v>
      </c>
      <c r="C11" s="25">
        <v>40120</v>
      </c>
      <c r="D11" s="26">
        <v>1187104142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4769716834</v>
      </c>
      <c r="E12" s="35"/>
    </row>
    <row r="13" spans="1:5" s="7" customFormat="1" ht="21" customHeight="1">
      <c r="A13" s="60" t="s">
        <v>23</v>
      </c>
      <c r="B13" s="73">
        <v>607145588</v>
      </c>
      <c r="C13" s="73"/>
      <c r="D13" s="73"/>
      <c r="E13" s="74"/>
    </row>
    <row r="14" spans="1:5" ht="25.5">
      <c r="A14" s="60" t="s">
        <v>9</v>
      </c>
      <c r="B14" s="79" t="s">
        <v>63</v>
      </c>
      <c r="C14" s="79"/>
      <c r="D14" s="79"/>
      <c r="E14" s="80"/>
    </row>
    <row r="15" spans="1:5" ht="34.5" customHeight="1">
      <c r="A15" s="60" t="s">
        <v>32</v>
      </c>
      <c r="B15" s="79">
        <v>9226.24</v>
      </c>
      <c r="C15" s="79"/>
      <c r="D15" s="79"/>
      <c r="E15" s="80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79">
        <v>7565.08</v>
      </c>
      <c r="C17" s="79"/>
      <c r="D17" s="79"/>
      <c r="E17" s="80"/>
    </row>
    <row r="18" spans="1:5" ht="24.75" customHeight="1">
      <c r="A18" s="60" t="s">
        <v>10</v>
      </c>
      <c r="B18" s="79" t="s">
        <v>95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14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17</v>
      </c>
      <c r="C22" s="79"/>
      <c r="D22" s="79"/>
      <c r="E22" s="80"/>
    </row>
    <row r="23" spans="1:5" ht="21" customHeight="1">
      <c r="A23" s="60" t="s">
        <v>18</v>
      </c>
      <c r="B23" s="79" t="s">
        <v>98</v>
      </c>
      <c r="C23" s="79"/>
      <c r="D23" s="79"/>
      <c r="E23" s="80"/>
    </row>
    <row r="24" spans="1:5" ht="21" customHeight="1">
      <c r="A24" s="60" t="s">
        <v>15</v>
      </c>
      <c r="B24" s="79" t="s">
        <v>26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3" t="s">
        <v>28</v>
      </c>
      <c r="C26" s="93"/>
      <c r="D26" s="93"/>
      <c r="E26" s="94"/>
    </row>
  </sheetData>
  <sheetProtection/>
  <mergeCells count="16">
    <mergeCell ref="B20:E20"/>
    <mergeCell ref="B21:E21"/>
    <mergeCell ref="B26:E26"/>
    <mergeCell ref="B24:E24"/>
    <mergeCell ref="B25:E25"/>
    <mergeCell ref="B22:E22"/>
    <mergeCell ref="B23:E23"/>
    <mergeCell ref="B19:E19"/>
    <mergeCell ref="B16:E16"/>
    <mergeCell ref="B17:E17"/>
    <mergeCell ref="B14:E14"/>
    <mergeCell ref="B15:E15"/>
    <mergeCell ref="A6:A7"/>
    <mergeCell ref="B6:E7"/>
    <mergeCell ref="B13:E13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80" zoomScaleNormal="80" zoomScalePageLayoutView="0" workbookViewId="0" topLeftCell="A16">
      <selection activeCell="E9" sqref="E9"/>
    </sheetView>
  </sheetViews>
  <sheetFormatPr defaultColWidth="11.421875" defaultRowHeight="12.75"/>
  <cols>
    <col min="1" max="1" width="31.00390625" style="2" customWidth="1"/>
    <col min="2" max="5" width="21.5742187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83" t="s">
        <v>1</v>
      </c>
      <c r="B6" s="85" t="s">
        <v>86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89</v>
      </c>
      <c r="C9" s="25">
        <v>39157</v>
      </c>
      <c r="D9" s="26">
        <v>44602000</v>
      </c>
      <c r="E9" s="34" t="s">
        <v>21</v>
      </c>
    </row>
    <row r="10" spans="1:5" ht="99" customHeight="1">
      <c r="A10" s="60" t="s">
        <v>31</v>
      </c>
      <c r="B10" s="56" t="s">
        <v>91</v>
      </c>
      <c r="C10" s="25">
        <v>39241</v>
      </c>
      <c r="D10" s="26">
        <v>40000000</v>
      </c>
      <c r="E10" s="34" t="s">
        <v>21</v>
      </c>
    </row>
    <row r="11" spans="1:5" ht="136.5" customHeight="1">
      <c r="A11" s="60">
        <v>3</v>
      </c>
      <c r="B11" s="56" t="s">
        <v>92</v>
      </c>
      <c r="C11" s="25">
        <v>40171</v>
      </c>
      <c r="D11" s="26">
        <v>118703380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203305380</v>
      </c>
      <c r="E12" s="35"/>
    </row>
    <row r="13" spans="1:5" s="7" customFormat="1" ht="21" customHeight="1">
      <c r="A13" s="60" t="s">
        <v>23</v>
      </c>
      <c r="B13" s="73">
        <v>108262800</v>
      </c>
      <c r="C13" s="73"/>
      <c r="D13" s="73"/>
      <c r="E13" s="74"/>
    </row>
    <row r="14" spans="1:5" ht="25.5">
      <c r="A14" s="60" t="s">
        <v>9</v>
      </c>
      <c r="B14" s="79" t="s">
        <v>21</v>
      </c>
      <c r="C14" s="79"/>
      <c r="D14" s="79"/>
      <c r="E14" s="80"/>
    </row>
    <row r="15" spans="1:5" ht="34.5" customHeight="1">
      <c r="A15" s="60" t="s">
        <v>32</v>
      </c>
      <c r="B15" s="79">
        <v>6089.73</v>
      </c>
      <c r="C15" s="79"/>
      <c r="D15" s="79"/>
      <c r="E15" s="80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79">
        <v>5973.64</v>
      </c>
      <c r="C17" s="79"/>
      <c r="D17" s="79"/>
      <c r="E17" s="80"/>
    </row>
    <row r="18" spans="1:5" ht="24.75" customHeight="1">
      <c r="A18" s="60" t="s">
        <v>10</v>
      </c>
      <c r="B18" s="79" t="s">
        <v>94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97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17</v>
      </c>
      <c r="C22" s="79"/>
      <c r="D22" s="79"/>
      <c r="E22" s="80"/>
    </row>
    <row r="23" spans="1:5" ht="21" customHeight="1">
      <c r="A23" s="60" t="s">
        <v>18</v>
      </c>
      <c r="B23" s="79" t="s">
        <v>98</v>
      </c>
      <c r="C23" s="79"/>
      <c r="D23" s="79"/>
      <c r="E23" s="80"/>
    </row>
    <row r="24" spans="1:5" ht="21" customHeight="1">
      <c r="A24" s="60" t="s">
        <v>15</v>
      </c>
      <c r="B24" s="79" t="s">
        <v>26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3" t="s">
        <v>20</v>
      </c>
      <c r="C26" s="93"/>
      <c r="D26" s="93"/>
      <c r="E26" s="94"/>
    </row>
  </sheetData>
  <sheetProtection/>
  <mergeCells count="16">
    <mergeCell ref="B20:E20"/>
    <mergeCell ref="B21:E21"/>
    <mergeCell ref="B26:E26"/>
    <mergeCell ref="B24:E24"/>
    <mergeCell ref="B25:E25"/>
    <mergeCell ref="B22:E22"/>
    <mergeCell ref="B23:E23"/>
    <mergeCell ref="B19:E19"/>
    <mergeCell ref="B16:E16"/>
    <mergeCell ref="B17:E17"/>
    <mergeCell ref="B14:E14"/>
    <mergeCell ref="B15:E15"/>
    <mergeCell ref="A6:A7"/>
    <mergeCell ref="B6:E7"/>
    <mergeCell ref="B13:E13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B8" sqref="B8"/>
    </sheetView>
  </sheetViews>
  <sheetFormatPr defaultColWidth="11.421875" defaultRowHeight="12.75"/>
  <cols>
    <col min="1" max="1" width="24.57421875" style="2" customWidth="1"/>
    <col min="2" max="2" width="32.8515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81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82</v>
      </c>
      <c r="C8" s="9">
        <v>40458</v>
      </c>
      <c r="D8" s="10">
        <v>317956000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40541</v>
      </c>
      <c r="D9" s="10">
        <v>30198012</v>
      </c>
      <c r="E9" s="11" t="s">
        <v>21</v>
      </c>
    </row>
    <row r="10" spans="1:5" ht="73.5" customHeight="1">
      <c r="A10" s="64">
        <v>3</v>
      </c>
      <c r="B10" s="58" t="s">
        <v>83</v>
      </c>
      <c r="C10" s="9">
        <v>40305</v>
      </c>
      <c r="D10" s="10">
        <v>29058000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377212012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89171984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 t="s">
        <v>84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64" t="s">
        <v>84</v>
      </c>
      <c r="C16" s="164"/>
      <c r="D16" s="164"/>
      <c r="E16" s="165"/>
    </row>
    <row r="17" spans="1:5" ht="39" customHeight="1">
      <c r="A17" s="64" t="s">
        <v>10</v>
      </c>
      <c r="B17" s="166" t="s">
        <v>85</v>
      </c>
      <c r="C17" s="166"/>
      <c r="D17" s="166"/>
      <c r="E17" s="167"/>
    </row>
    <row r="18" spans="1:5" ht="39" customHeight="1">
      <c r="A18" s="64" t="s">
        <v>11</v>
      </c>
      <c r="B18" s="166" t="s">
        <v>21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74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20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C8" sqref="C8"/>
    </sheetView>
  </sheetViews>
  <sheetFormatPr defaultColWidth="11.421875" defaultRowHeight="12.75"/>
  <cols>
    <col min="1" max="1" width="29.00390625" style="2" customWidth="1"/>
    <col min="2" max="2" width="29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75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25</v>
      </c>
      <c r="C8" s="9">
        <v>39870</v>
      </c>
      <c r="D8" s="10">
        <v>233653226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40199</v>
      </c>
      <c r="D9" s="10">
        <v>60862085</v>
      </c>
      <c r="E9" s="11" t="s">
        <v>21</v>
      </c>
    </row>
    <row r="10" spans="1:5" ht="73.5" customHeight="1">
      <c r="A10" s="64">
        <v>3</v>
      </c>
      <c r="B10" s="58" t="s">
        <v>39</v>
      </c>
      <c r="C10" s="9">
        <v>40232</v>
      </c>
      <c r="D10" s="10">
        <v>178584970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473100281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93011970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 t="s">
        <v>76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54" t="s">
        <v>77</v>
      </c>
      <c r="C16" s="154"/>
      <c r="D16" s="154"/>
      <c r="E16" s="155"/>
    </row>
    <row r="17" spans="1:5" ht="39" customHeight="1">
      <c r="A17" s="64" t="s">
        <v>10</v>
      </c>
      <c r="B17" s="166" t="s">
        <v>78</v>
      </c>
      <c r="C17" s="166"/>
      <c r="D17" s="166"/>
      <c r="E17" s="167"/>
    </row>
    <row r="18" spans="1:5" ht="39" customHeight="1">
      <c r="A18" s="64" t="s">
        <v>11</v>
      </c>
      <c r="B18" s="166" t="s">
        <v>79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80</v>
      </c>
      <c r="C23" s="166"/>
      <c r="D23" s="166"/>
      <c r="E23" s="167"/>
    </row>
    <row r="24" spans="1:5" ht="39" customHeight="1" thickBot="1">
      <c r="A24" s="66" t="s">
        <v>35</v>
      </c>
      <c r="B24" s="204" t="s">
        <v>21</v>
      </c>
      <c r="C24" s="204"/>
      <c r="D24" s="204"/>
      <c r="E24" s="205"/>
    </row>
    <row r="25" spans="1:5" s="7" customFormat="1" ht="39" customHeight="1" thickBot="1">
      <c r="A25" s="72" t="s">
        <v>19</v>
      </c>
      <c r="B25" s="202" t="s">
        <v>20</v>
      </c>
      <c r="C25" s="202"/>
      <c r="D25" s="202"/>
      <c r="E25" s="203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A5" sqref="A5:A6"/>
    </sheetView>
  </sheetViews>
  <sheetFormatPr defaultColWidth="11.421875" defaultRowHeight="12.75"/>
  <cols>
    <col min="1" max="1" width="26.8515625" style="2" customWidth="1"/>
    <col min="2" max="2" width="28.8515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67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68</v>
      </c>
      <c r="C8" s="9">
        <v>40575</v>
      </c>
      <c r="D8" s="10">
        <v>39000000</v>
      </c>
      <c r="E8" s="11" t="s">
        <v>21</v>
      </c>
    </row>
    <row r="9" spans="1:5" ht="73.5" customHeight="1">
      <c r="A9" s="64" t="s">
        <v>31</v>
      </c>
      <c r="B9" s="58" t="s">
        <v>69</v>
      </c>
      <c r="C9" s="9">
        <v>40608</v>
      </c>
      <c r="D9" s="10">
        <v>49068000</v>
      </c>
      <c r="E9" s="11" t="s">
        <v>21</v>
      </c>
    </row>
    <row r="10" spans="1:5" ht="73.5" customHeight="1">
      <c r="A10" s="64">
        <v>3</v>
      </c>
      <c r="B10" s="58" t="s">
        <v>70</v>
      </c>
      <c r="C10" s="9">
        <v>39717</v>
      </c>
      <c r="D10" s="10">
        <v>75000000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163068000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137170000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 t="s">
        <v>71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54" t="s">
        <v>72</v>
      </c>
      <c r="C16" s="154"/>
      <c r="D16" s="154"/>
      <c r="E16" s="155"/>
    </row>
    <row r="17" spans="1:5" ht="39" customHeight="1">
      <c r="A17" s="64" t="s">
        <v>10</v>
      </c>
      <c r="B17" s="166" t="s">
        <v>73</v>
      </c>
      <c r="C17" s="166"/>
      <c r="D17" s="166"/>
      <c r="E17" s="167"/>
    </row>
    <row r="18" spans="1:5" ht="39" customHeight="1">
      <c r="A18" s="64" t="s">
        <v>11</v>
      </c>
      <c r="B18" s="166" t="s">
        <v>21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74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28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9">
      <selection activeCell="B21" sqref="B21:E2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/>
      <c r="C5" s="82"/>
      <c r="D5" s="82"/>
      <c r="E5" s="82"/>
    </row>
    <row r="6" spans="1:5" ht="12.75" customHeight="1">
      <c r="A6" s="83" t="s">
        <v>1</v>
      </c>
      <c r="B6" s="85" t="s">
        <v>184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185</v>
      </c>
      <c r="C9" s="25">
        <v>39812</v>
      </c>
      <c r="D9" s="26">
        <v>97028681</v>
      </c>
      <c r="E9" s="34" t="s">
        <v>21</v>
      </c>
    </row>
    <row r="10" spans="1:5" ht="99" customHeight="1">
      <c r="A10" s="60" t="s">
        <v>31</v>
      </c>
      <c r="B10" s="56" t="s">
        <v>186</v>
      </c>
      <c r="C10" s="25">
        <v>39861</v>
      </c>
      <c r="D10" s="26">
        <v>51165890</v>
      </c>
      <c r="E10" s="34" t="s">
        <v>21</v>
      </c>
    </row>
    <row r="11" spans="1:5" ht="136.5" customHeight="1">
      <c r="A11" s="60">
        <v>3</v>
      </c>
      <c r="B11" s="56" t="s">
        <v>187</v>
      </c>
      <c r="C11" s="25">
        <v>40340</v>
      </c>
      <c r="D11" s="26">
        <v>182969045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331163616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73">
        <v>324191393</v>
      </c>
      <c r="C13" s="73"/>
      <c r="D13" s="73"/>
      <c r="E13" s="74"/>
    </row>
    <row r="14" spans="1:5" ht="25.5">
      <c r="A14" s="60" t="s">
        <v>9</v>
      </c>
      <c r="B14" s="77" t="s">
        <v>21</v>
      </c>
      <c r="C14" s="77"/>
      <c r="D14" s="77"/>
      <c r="E14" s="78"/>
    </row>
    <row r="15" spans="1:5" ht="34.5" customHeight="1">
      <c r="A15" s="60" t="s">
        <v>32</v>
      </c>
      <c r="B15" s="79" t="s">
        <v>188</v>
      </c>
      <c r="C15" s="79"/>
      <c r="D15" s="79"/>
      <c r="E15" s="80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79" t="s">
        <v>189</v>
      </c>
      <c r="C17" s="79"/>
      <c r="D17" s="79"/>
      <c r="E17" s="80"/>
    </row>
    <row r="18" spans="1:5" ht="24.75" customHeight="1">
      <c r="A18" s="60" t="s">
        <v>10</v>
      </c>
      <c r="B18" s="79" t="s">
        <v>190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79" t="s">
        <v>80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3" t="s">
        <v>20</v>
      </c>
      <c r="C26" s="93"/>
      <c r="D26" s="93"/>
      <c r="E26" s="94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3:E13"/>
    <mergeCell ref="B14:E14"/>
    <mergeCell ref="B15:E15"/>
    <mergeCell ref="B16:E16"/>
    <mergeCell ref="A2:E2"/>
    <mergeCell ref="A3:E3"/>
    <mergeCell ref="B5:E5"/>
    <mergeCell ref="A6:A7"/>
    <mergeCell ref="B6:E7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2">
      <selection activeCell="B8" sqref="B8"/>
    </sheetView>
  </sheetViews>
  <sheetFormatPr defaultColWidth="11.421875" defaultRowHeight="12.75"/>
  <cols>
    <col min="1" max="1" width="26.8515625" style="2" customWidth="1"/>
    <col min="2" max="2" width="27.8515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57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58</v>
      </c>
      <c r="C8" s="9">
        <v>39720</v>
      </c>
      <c r="D8" s="10">
        <v>559120000</v>
      </c>
      <c r="E8" s="11" t="s">
        <v>61</v>
      </c>
    </row>
    <row r="9" spans="1:5" ht="73.5" customHeight="1">
      <c r="A9" s="64" t="s">
        <v>31</v>
      </c>
      <c r="B9" s="58" t="s">
        <v>59</v>
      </c>
      <c r="C9" s="9">
        <v>40452</v>
      </c>
      <c r="D9" s="10">
        <v>152540000</v>
      </c>
      <c r="E9" s="11" t="s">
        <v>62</v>
      </c>
    </row>
    <row r="10" spans="1:5" ht="73.5" customHeight="1">
      <c r="A10" s="64">
        <v>3</v>
      </c>
      <c r="B10" s="58" t="s">
        <v>60</v>
      </c>
      <c r="C10" s="9">
        <v>39784</v>
      </c>
      <c r="D10" s="10">
        <v>101733696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813393696</v>
      </c>
      <c r="E11" s="18" t="s">
        <v>63</v>
      </c>
    </row>
    <row r="12" spans="1:5" s="7" customFormat="1" ht="39" customHeight="1">
      <c r="A12" s="64" t="s">
        <v>23</v>
      </c>
      <c r="B12" s="162">
        <v>257713720</v>
      </c>
      <c r="C12" s="162"/>
      <c r="D12" s="162"/>
      <c r="E12" s="163"/>
    </row>
    <row r="13" spans="1:5" ht="39" customHeight="1">
      <c r="A13" s="64" t="s">
        <v>9</v>
      </c>
      <c r="B13" s="164" t="s">
        <v>63</v>
      </c>
      <c r="C13" s="164"/>
      <c r="D13" s="164"/>
      <c r="E13" s="165"/>
    </row>
    <row r="14" spans="1:5" ht="39" customHeight="1">
      <c r="A14" s="64" t="s">
        <v>32</v>
      </c>
      <c r="B14" s="164" t="s">
        <v>64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54" t="s">
        <v>21</v>
      </c>
      <c r="C16" s="154"/>
      <c r="D16" s="154"/>
      <c r="E16" s="155"/>
    </row>
    <row r="17" spans="1:5" ht="39" customHeight="1">
      <c r="A17" s="64" t="s">
        <v>10</v>
      </c>
      <c r="B17" s="166" t="s">
        <v>65</v>
      </c>
      <c r="C17" s="166"/>
      <c r="D17" s="166"/>
      <c r="E17" s="167"/>
    </row>
    <row r="18" spans="1:5" ht="39" customHeight="1">
      <c r="A18" s="64" t="s">
        <v>11</v>
      </c>
      <c r="B18" s="166" t="s">
        <v>66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21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28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5">
      <selection activeCell="C7" sqref="C7"/>
    </sheetView>
  </sheetViews>
  <sheetFormatPr defaultColWidth="11.421875" defaultRowHeight="12.75"/>
  <cols>
    <col min="1" max="1" width="31.8515625" style="2" customWidth="1"/>
    <col min="2" max="2" width="25.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51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52</v>
      </c>
      <c r="C8" s="9">
        <v>39331</v>
      </c>
      <c r="D8" s="10">
        <v>620965021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39806</v>
      </c>
      <c r="D9" s="10">
        <v>323136560</v>
      </c>
      <c r="E9" s="11" t="s">
        <v>21</v>
      </c>
    </row>
    <row r="10" spans="1:5" ht="73.5" customHeight="1">
      <c r="A10" s="64">
        <v>3</v>
      </c>
      <c r="B10" s="58" t="s">
        <v>53</v>
      </c>
      <c r="C10" s="9">
        <v>40445</v>
      </c>
      <c r="D10" s="10">
        <v>101733696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1045835277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261918251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 t="s">
        <v>54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54" t="s">
        <v>55</v>
      </c>
      <c r="C16" s="154"/>
      <c r="D16" s="154"/>
      <c r="E16" s="155"/>
    </row>
    <row r="17" spans="1:5" ht="39" customHeight="1">
      <c r="A17" s="64" t="s">
        <v>10</v>
      </c>
      <c r="B17" s="166" t="s">
        <v>56</v>
      </c>
      <c r="C17" s="166"/>
      <c r="D17" s="166"/>
      <c r="E17" s="167"/>
    </row>
    <row r="18" spans="1:5" ht="39" customHeight="1">
      <c r="A18" s="64" t="s">
        <v>11</v>
      </c>
      <c r="B18" s="166" t="s">
        <v>21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80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20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2">
      <selection activeCell="D7" sqref="D7"/>
    </sheetView>
  </sheetViews>
  <sheetFormatPr defaultColWidth="11.421875" defaultRowHeight="12.75"/>
  <cols>
    <col min="1" max="1" width="27.8515625" style="2" customWidth="1"/>
    <col min="2" max="2" width="29.00390625" style="1" customWidth="1"/>
    <col min="3" max="3" width="19.8515625" style="1" customWidth="1"/>
    <col min="4" max="4" width="15.14062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44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24</v>
      </c>
      <c r="C8" s="9" t="s">
        <v>47</v>
      </c>
      <c r="D8" s="10">
        <v>106335143</v>
      </c>
      <c r="E8" s="11" t="s">
        <v>21</v>
      </c>
    </row>
    <row r="9" spans="1:5" ht="73.5" customHeight="1">
      <c r="A9" s="64" t="s">
        <v>31</v>
      </c>
      <c r="B9" s="58" t="s">
        <v>46</v>
      </c>
      <c r="C9" s="9">
        <v>40438</v>
      </c>
      <c r="D9" s="10">
        <v>198425871</v>
      </c>
      <c r="E9" s="11" t="s">
        <v>21</v>
      </c>
    </row>
    <row r="10" spans="1:5" ht="73.5" customHeight="1">
      <c r="A10" s="64">
        <v>3</v>
      </c>
      <c r="B10" s="58" t="s">
        <v>45</v>
      </c>
      <c r="C10" s="9">
        <v>39691</v>
      </c>
      <c r="D10" s="10">
        <v>399040000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703801014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629981784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 t="s">
        <v>48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54" t="s">
        <v>49</v>
      </c>
      <c r="C16" s="154"/>
      <c r="D16" s="154"/>
      <c r="E16" s="155"/>
    </row>
    <row r="17" spans="1:5" ht="39" customHeight="1">
      <c r="A17" s="64" t="s">
        <v>10</v>
      </c>
      <c r="B17" s="166" t="s">
        <v>50</v>
      </c>
      <c r="C17" s="166"/>
      <c r="D17" s="166"/>
      <c r="E17" s="167"/>
    </row>
    <row r="18" spans="1:5" ht="39" customHeight="1">
      <c r="A18" s="64" t="s">
        <v>11</v>
      </c>
      <c r="B18" s="166" t="s">
        <v>21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21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20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2:E12"/>
    <mergeCell ref="B13:E13"/>
    <mergeCell ref="B14:E14"/>
    <mergeCell ref="B15:E15"/>
    <mergeCell ref="A1:E1"/>
    <mergeCell ref="A2:E2"/>
    <mergeCell ref="B4:E4"/>
    <mergeCell ref="A5:A6"/>
    <mergeCell ref="B5:E6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4">
      <selection activeCell="C10" sqref="C10"/>
    </sheetView>
  </sheetViews>
  <sheetFormatPr defaultColWidth="11.421875" defaultRowHeight="12.75"/>
  <cols>
    <col min="1" max="1" width="27.421875" style="2" customWidth="1"/>
    <col min="2" max="2" width="27.7109375" style="1" customWidth="1"/>
    <col min="3" max="3" width="19.8515625" style="1" customWidth="1"/>
    <col min="4" max="4" width="18.140625" style="1" customWidth="1"/>
    <col min="5" max="5" width="27.140625" style="1" customWidth="1"/>
    <col min="6" max="16384" width="11.421875" style="1" customWidth="1"/>
  </cols>
  <sheetData>
    <row r="1" spans="1:5" ht="18">
      <c r="A1" s="81" t="s">
        <v>0</v>
      </c>
      <c r="B1" s="81"/>
      <c r="C1" s="81"/>
      <c r="D1" s="81"/>
      <c r="E1" s="81"/>
    </row>
    <row r="2" spans="1:5" ht="18">
      <c r="A2" s="81" t="s">
        <v>29</v>
      </c>
      <c r="B2" s="81"/>
      <c r="C2" s="81"/>
      <c r="D2" s="81"/>
      <c r="E2" s="81"/>
    </row>
    <row r="4" spans="2:5" ht="18.75" thickBot="1">
      <c r="B4" s="82">
        <v>1</v>
      </c>
      <c r="C4" s="82"/>
      <c r="D4" s="82"/>
      <c r="E4" s="82"/>
    </row>
    <row r="5" spans="1:5" ht="12.75" customHeight="1">
      <c r="A5" s="168" t="s">
        <v>1</v>
      </c>
      <c r="B5" s="170" t="s">
        <v>36</v>
      </c>
      <c r="C5" s="170"/>
      <c r="D5" s="170"/>
      <c r="E5" s="171"/>
    </row>
    <row r="6" spans="1:5" ht="25.5" customHeight="1">
      <c r="A6" s="169"/>
      <c r="B6" s="172"/>
      <c r="C6" s="172"/>
      <c r="D6" s="172"/>
      <c r="E6" s="173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37</v>
      </c>
      <c r="C8" s="9">
        <v>40149</v>
      </c>
      <c r="D8" s="10">
        <v>136375400</v>
      </c>
      <c r="E8" s="11" t="s">
        <v>21</v>
      </c>
    </row>
    <row r="9" spans="1:5" ht="73.5" customHeight="1">
      <c r="A9" s="64" t="s">
        <v>31</v>
      </c>
      <c r="B9" s="58" t="s">
        <v>38</v>
      </c>
      <c r="C9" s="9">
        <v>39545</v>
      </c>
      <c r="D9" s="10">
        <v>57936000</v>
      </c>
      <c r="E9" s="11" t="s">
        <v>21</v>
      </c>
    </row>
    <row r="10" spans="1:5" ht="73.5" customHeight="1">
      <c r="A10" s="64">
        <v>3</v>
      </c>
      <c r="B10" s="58" t="s">
        <v>39</v>
      </c>
      <c r="C10" s="9">
        <v>39792</v>
      </c>
      <c r="D10" s="10">
        <v>230840000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425151400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62">
        <v>178220600</v>
      </c>
      <c r="C12" s="162"/>
      <c r="D12" s="162"/>
      <c r="E12" s="163"/>
    </row>
    <row r="13" spans="1:5" ht="39" customHeight="1">
      <c r="A13" s="64" t="s">
        <v>9</v>
      </c>
      <c r="B13" s="164" t="s">
        <v>21</v>
      </c>
      <c r="C13" s="164"/>
      <c r="D13" s="164"/>
      <c r="E13" s="165"/>
    </row>
    <row r="14" spans="1:5" ht="39" customHeight="1">
      <c r="A14" s="64" t="s">
        <v>32</v>
      </c>
      <c r="B14" s="164" t="s">
        <v>40</v>
      </c>
      <c r="C14" s="164"/>
      <c r="D14" s="164"/>
      <c r="E14" s="165"/>
    </row>
    <row r="15" spans="1:5" ht="39" customHeight="1">
      <c r="A15" s="64" t="s">
        <v>34</v>
      </c>
      <c r="B15" s="166" t="s">
        <v>21</v>
      </c>
      <c r="C15" s="166"/>
      <c r="D15" s="166"/>
      <c r="E15" s="167"/>
    </row>
    <row r="16" spans="1:5" ht="39" customHeight="1">
      <c r="A16" s="64" t="s">
        <v>33</v>
      </c>
      <c r="B16" s="154" t="s">
        <v>41</v>
      </c>
      <c r="C16" s="154"/>
      <c r="D16" s="154"/>
      <c r="E16" s="155"/>
    </row>
    <row r="17" spans="1:5" ht="39" customHeight="1">
      <c r="A17" s="64" t="s">
        <v>10</v>
      </c>
      <c r="B17" s="166" t="s">
        <v>42</v>
      </c>
      <c r="C17" s="166"/>
      <c r="D17" s="166"/>
      <c r="E17" s="167"/>
    </row>
    <row r="18" spans="1:5" ht="39" customHeight="1">
      <c r="A18" s="64" t="s">
        <v>11</v>
      </c>
      <c r="B18" s="166" t="s">
        <v>43</v>
      </c>
      <c r="C18" s="166"/>
      <c r="D18" s="166"/>
      <c r="E18" s="167"/>
    </row>
    <row r="19" spans="1:5" ht="39" customHeight="1">
      <c r="A19" s="64" t="s">
        <v>13</v>
      </c>
      <c r="B19" s="166" t="s">
        <v>21</v>
      </c>
      <c r="C19" s="166"/>
      <c r="D19" s="166"/>
      <c r="E19" s="167"/>
    </row>
    <row r="20" spans="1:5" ht="39" customHeight="1">
      <c r="A20" s="64" t="s">
        <v>12</v>
      </c>
      <c r="B20" s="166" t="s">
        <v>21</v>
      </c>
      <c r="C20" s="166"/>
      <c r="D20" s="166"/>
      <c r="E20" s="167"/>
    </row>
    <row r="21" spans="1:5" ht="39" customHeight="1">
      <c r="A21" s="64" t="s">
        <v>16</v>
      </c>
      <c r="B21" s="166" t="s">
        <v>21</v>
      </c>
      <c r="C21" s="166"/>
      <c r="D21" s="166"/>
      <c r="E21" s="167"/>
    </row>
    <row r="22" spans="1:5" ht="39" customHeight="1">
      <c r="A22" s="64" t="s">
        <v>18</v>
      </c>
      <c r="B22" s="166" t="s">
        <v>21</v>
      </c>
      <c r="C22" s="166"/>
      <c r="D22" s="166"/>
      <c r="E22" s="167"/>
    </row>
    <row r="23" spans="1:5" ht="39" customHeight="1">
      <c r="A23" s="64" t="s">
        <v>15</v>
      </c>
      <c r="B23" s="166" t="s">
        <v>21</v>
      </c>
      <c r="C23" s="166"/>
      <c r="D23" s="166"/>
      <c r="E23" s="167"/>
    </row>
    <row r="24" spans="1:5" ht="39" customHeight="1">
      <c r="A24" s="64" t="s">
        <v>35</v>
      </c>
      <c r="B24" s="166" t="s">
        <v>21</v>
      </c>
      <c r="C24" s="166"/>
      <c r="D24" s="166"/>
      <c r="E24" s="167"/>
    </row>
    <row r="25" spans="1:5" s="7" customFormat="1" ht="39" customHeight="1" thickBot="1">
      <c r="A25" s="66" t="s">
        <v>19</v>
      </c>
      <c r="B25" s="174" t="s">
        <v>28</v>
      </c>
      <c r="C25" s="174"/>
      <c r="D25" s="174"/>
      <c r="E25" s="175"/>
    </row>
    <row r="28" spans="4:5" ht="12.75">
      <c r="D28" s="17"/>
      <c r="E28" s="17"/>
    </row>
  </sheetData>
  <sheetProtection/>
  <mergeCells count="19">
    <mergeCell ref="B24:E24"/>
    <mergeCell ref="B25:E25"/>
    <mergeCell ref="B20:E20"/>
    <mergeCell ref="B21:E21"/>
    <mergeCell ref="B22:E22"/>
    <mergeCell ref="B23:E23"/>
    <mergeCell ref="B18:E18"/>
    <mergeCell ref="B19:E19"/>
    <mergeCell ref="B14:E14"/>
    <mergeCell ref="B12:E12"/>
    <mergeCell ref="B13:E13"/>
    <mergeCell ref="B15:E15"/>
    <mergeCell ref="B16:E16"/>
    <mergeCell ref="A1:E1"/>
    <mergeCell ref="A2:E2"/>
    <mergeCell ref="B4:E4"/>
    <mergeCell ref="A5:A6"/>
    <mergeCell ref="B5:E6"/>
    <mergeCell ref="B17:E17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9">
      <selection activeCell="C9" sqref="C9"/>
    </sheetView>
  </sheetViews>
  <sheetFormatPr defaultColWidth="11.421875" defaultRowHeight="12.75"/>
  <cols>
    <col min="1" max="1" width="33.7109375" style="2" customWidth="1"/>
    <col min="2" max="2" width="21.710937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/>
      <c r="C5" s="82"/>
      <c r="D5" s="82"/>
      <c r="E5" s="82"/>
    </row>
    <row r="6" spans="1:5" ht="12.75" customHeight="1">
      <c r="A6" s="83" t="s">
        <v>1</v>
      </c>
      <c r="B6" s="85" t="s">
        <v>178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179</v>
      </c>
      <c r="C9" s="25">
        <v>39521</v>
      </c>
      <c r="D9" s="26">
        <v>179410267</v>
      </c>
      <c r="E9" s="34" t="s">
        <v>21</v>
      </c>
    </row>
    <row r="10" spans="1:5" ht="99" customHeight="1">
      <c r="A10" s="60" t="s">
        <v>31</v>
      </c>
      <c r="B10" s="56" t="s">
        <v>179</v>
      </c>
      <c r="C10" s="25">
        <v>39775</v>
      </c>
      <c r="D10" s="26">
        <v>46757941</v>
      </c>
      <c r="E10" s="34" t="s">
        <v>21</v>
      </c>
    </row>
    <row r="11" spans="1:5" ht="136.5" customHeight="1">
      <c r="A11" s="60">
        <v>3</v>
      </c>
      <c r="B11" s="56" t="s">
        <v>180</v>
      </c>
      <c r="C11" s="25">
        <v>40072</v>
      </c>
      <c r="D11" s="26">
        <v>155170261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381338469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73">
        <v>29062870</v>
      </c>
      <c r="C13" s="73"/>
      <c r="D13" s="73"/>
      <c r="E13" s="74"/>
    </row>
    <row r="14" spans="1:5" ht="12.75">
      <c r="A14" s="60" t="s">
        <v>9</v>
      </c>
      <c r="B14" s="77" t="s">
        <v>21</v>
      </c>
      <c r="C14" s="77"/>
      <c r="D14" s="77"/>
      <c r="E14" s="78"/>
    </row>
    <row r="15" spans="1:5" ht="34.5" customHeight="1">
      <c r="A15" s="60" t="s">
        <v>32</v>
      </c>
      <c r="B15" s="79" t="s">
        <v>181</v>
      </c>
      <c r="C15" s="79"/>
      <c r="D15" s="79"/>
      <c r="E15" s="80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79" t="s">
        <v>182</v>
      </c>
      <c r="C17" s="79"/>
      <c r="D17" s="79"/>
      <c r="E17" s="80"/>
    </row>
    <row r="18" spans="1:5" ht="24.75" customHeight="1">
      <c r="A18" s="60" t="s">
        <v>10</v>
      </c>
      <c r="B18" s="79" t="s">
        <v>183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95" t="s">
        <v>74</v>
      </c>
      <c r="C24" s="95"/>
      <c r="D24" s="95"/>
      <c r="E24" s="96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3" t="s">
        <v>20</v>
      </c>
      <c r="C26" s="93"/>
      <c r="D26" s="93"/>
      <c r="E26" s="94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3:E13"/>
    <mergeCell ref="B14:E14"/>
    <mergeCell ref="B15:E15"/>
    <mergeCell ref="B16:E16"/>
    <mergeCell ref="A2:E2"/>
    <mergeCell ref="A3:E3"/>
    <mergeCell ref="B5:E5"/>
    <mergeCell ref="A6:A7"/>
    <mergeCell ref="B6:E7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PageLayoutView="0" workbookViewId="0" topLeftCell="A19">
      <selection activeCell="B19" sqref="B19:E1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/>
      <c r="C5" s="82"/>
      <c r="D5" s="82"/>
      <c r="E5" s="82"/>
    </row>
    <row r="6" spans="1:5" ht="12.75" customHeight="1">
      <c r="A6" s="83" t="s">
        <v>1</v>
      </c>
      <c r="B6" s="85" t="s">
        <v>172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173</v>
      </c>
      <c r="C9" s="25">
        <v>40480</v>
      </c>
      <c r="D9" s="26">
        <v>335720000</v>
      </c>
      <c r="E9" s="34" t="s">
        <v>21</v>
      </c>
    </row>
    <row r="10" spans="1:5" ht="99" customHeight="1">
      <c r="A10" s="60" t="s">
        <v>31</v>
      </c>
      <c r="B10" s="56" t="s">
        <v>89</v>
      </c>
      <c r="C10" s="25">
        <v>40305</v>
      </c>
      <c r="D10" s="26">
        <v>151922297</v>
      </c>
      <c r="E10" s="34" t="s">
        <v>21</v>
      </c>
    </row>
    <row r="11" spans="1:5" ht="136.5" customHeight="1">
      <c r="A11" s="60">
        <v>3</v>
      </c>
      <c r="B11" s="56" t="s">
        <v>174</v>
      </c>
      <c r="C11" s="25">
        <v>39426</v>
      </c>
      <c r="D11" s="26">
        <f>230000*2005.92</f>
        <v>461361600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949003897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73">
        <v>215180000</v>
      </c>
      <c r="C13" s="73"/>
      <c r="D13" s="73"/>
      <c r="E13" s="74"/>
    </row>
    <row r="14" spans="1:5" ht="25.5">
      <c r="A14" s="60" t="s">
        <v>9</v>
      </c>
      <c r="B14" s="77" t="s">
        <v>21</v>
      </c>
      <c r="C14" s="77"/>
      <c r="D14" s="77"/>
      <c r="E14" s="78"/>
    </row>
    <row r="15" spans="1:5" ht="34.5" customHeight="1">
      <c r="A15" s="60" t="s">
        <v>32</v>
      </c>
      <c r="B15" s="79" t="s">
        <v>175</v>
      </c>
      <c r="C15" s="79"/>
      <c r="D15" s="79"/>
      <c r="E15" s="80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79" t="s">
        <v>176</v>
      </c>
      <c r="C17" s="79"/>
      <c r="D17" s="79"/>
      <c r="E17" s="80"/>
    </row>
    <row r="18" spans="1:5" ht="24.75" customHeight="1">
      <c r="A18" s="60" t="s">
        <v>10</v>
      </c>
      <c r="B18" s="79" t="s">
        <v>177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79" t="s">
        <v>80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3" t="s">
        <v>20</v>
      </c>
      <c r="C26" s="93"/>
      <c r="D26" s="93"/>
      <c r="E26" s="94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3:E13"/>
    <mergeCell ref="B14:E14"/>
    <mergeCell ref="B15:E15"/>
    <mergeCell ref="B16:E16"/>
    <mergeCell ref="A2:E2"/>
    <mergeCell ref="A3:E3"/>
    <mergeCell ref="B5:E5"/>
    <mergeCell ref="A6:A7"/>
    <mergeCell ref="B6:E7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F29"/>
  <sheetViews>
    <sheetView zoomScale="80" zoomScaleNormal="80" zoomScalePageLayoutView="0" workbookViewId="0" topLeftCell="A22">
      <selection activeCell="B24" sqref="B24:F24"/>
    </sheetView>
  </sheetViews>
  <sheetFormatPr defaultColWidth="11.421875" defaultRowHeight="12.75"/>
  <cols>
    <col min="1" max="1" width="34.00390625" style="2" customWidth="1"/>
    <col min="2" max="2" width="18.8515625" style="1" customWidth="1"/>
    <col min="3" max="3" width="15.8515625" style="1" customWidth="1"/>
    <col min="4" max="4" width="14.140625" style="1" hidden="1" customWidth="1"/>
    <col min="5" max="5" width="16.57421875" style="1" bestFit="1" customWidth="1"/>
    <col min="6" max="6" width="22.7109375" style="1" customWidth="1"/>
    <col min="7" max="16384" width="11.421875" style="1" customWidth="1"/>
  </cols>
  <sheetData>
    <row r="2" spans="1:6" ht="18">
      <c r="A2" s="81" t="s">
        <v>0</v>
      </c>
      <c r="B2" s="81"/>
      <c r="C2" s="81"/>
      <c r="D2" s="81"/>
      <c r="E2" s="81"/>
      <c r="F2" s="81"/>
    </row>
    <row r="3" spans="1:6" ht="18">
      <c r="A3" s="81" t="s">
        <v>29</v>
      </c>
      <c r="B3" s="81"/>
      <c r="C3" s="81"/>
      <c r="D3" s="81"/>
      <c r="E3" s="81"/>
      <c r="F3" s="81"/>
    </row>
    <row r="5" spans="2:6" ht="18.75" thickBot="1">
      <c r="B5" s="82"/>
      <c r="C5" s="82"/>
      <c r="D5" s="82"/>
      <c r="E5" s="82"/>
      <c r="F5" s="82"/>
    </row>
    <row r="6" spans="1:6" ht="12.75" customHeight="1">
      <c r="A6" s="83" t="s">
        <v>1</v>
      </c>
      <c r="B6" s="85" t="s">
        <v>167</v>
      </c>
      <c r="C6" s="85"/>
      <c r="D6" s="85"/>
      <c r="E6" s="85"/>
      <c r="F6" s="86"/>
    </row>
    <row r="7" spans="1:6" ht="25.5" customHeight="1">
      <c r="A7" s="84"/>
      <c r="B7" s="87"/>
      <c r="C7" s="87"/>
      <c r="D7" s="87"/>
      <c r="E7" s="87"/>
      <c r="F7" s="88"/>
    </row>
    <row r="8" spans="1:6" s="7" customFormat="1" ht="75.75" customHeight="1">
      <c r="A8" s="60" t="s">
        <v>2</v>
      </c>
      <c r="B8" s="59" t="s">
        <v>3</v>
      </c>
      <c r="C8" s="59" t="s">
        <v>30</v>
      </c>
      <c r="D8" s="59" t="s">
        <v>5</v>
      </c>
      <c r="E8" s="59" t="s">
        <v>6</v>
      </c>
      <c r="F8" s="61" t="s">
        <v>7</v>
      </c>
    </row>
    <row r="9" spans="1:6" ht="110.25" customHeight="1">
      <c r="A9" s="60" t="s">
        <v>22</v>
      </c>
      <c r="B9" s="56" t="s">
        <v>89</v>
      </c>
      <c r="C9" s="25">
        <v>39811</v>
      </c>
      <c r="D9" s="25">
        <v>40322</v>
      </c>
      <c r="E9" s="26">
        <v>214293760</v>
      </c>
      <c r="F9" s="34" t="s">
        <v>21</v>
      </c>
    </row>
    <row r="10" spans="1:6" ht="99" customHeight="1">
      <c r="A10" s="60" t="s">
        <v>31</v>
      </c>
      <c r="B10" s="56" t="s">
        <v>125</v>
      </c>
      <c r="C10" s="25">
        <v>39604</v>
      </c>
      <c r="D10" s="25">
        <v>40144</v>
      </c>
      <c r="E10" s="26">
        <v>34290000</v>
      </c>
      <c r="F10" s="34" t="s">
        <v>21</v>
      </c>
    </row>
    <row r="11" spans="1:6" ht="136.5" customHeight="1">
      <c r="A11" s="60">
        <v>3</v>
      </c>
      <c r="B11" s="56" t="s">
        <v>168</v>
      </c>
      <c r="C11" s="25">
        <v>39898</v>
      </c>
      <c r="D11" s="25">
        <v>40190</v>
      </c>
      <c r="E11" s="26">
        <v>1127189400</v>
      </c>
      <c r="F11" s="34" t="s">
        <v>21</v>
      </c>
    </row>
    <row r="12" spans="1:6" s="7" customFormat="1" ht="21" customHeight="1">
      <c r="A12" s="60" t="s">
        <v>8</v>
      </c>
      <c r="B12" s="28"/>
      <c r="C12" s="28"/>
      <c r="D12" s="28"/>
      <c r="E12" s="29">
        <f>SUM(E9:E11)</f>
        <v>1375773160</v>
      </c>
      <c r="F12" s="36" t="str">
        <f>IF(B13&lt;E12,"CUMPLE","NO CUMPLE")</f>
        <v>CUMPLE</v>
      </c>
    </row>
    <row r="13" spans="1:6" s="7" customFormat="1" ht="21" customHeight="1">
      <c r="A13" s="60" t="s">
        <v>23</v>
      </c>
      <c r="B13" s="73">
        <v>530987113</v>
      </c>
      <c r="C13" s="73"/>
      <c r="D13" s="73"/>
      <c r="E13" s="73"/>
      <c r="F13" s="74"/>
    </row>
    <row r="14" spans="1:6" ht="12.75">
      <c r="A14" s="60" t="s">
        <v>9</v>
      </c>
      <c r="B14" s="77" t="s">
        <v>21</v>
      </c>
      <c r="C14" s="77"/>
      <c r="D14" s="77"/>
      <c r="E14" s="77"/>
      <c r="F14" s="78"/>
    </row>
    <row r="15" spans="1:6" ht="34.5" customHeight="1">
      <c r="A15" s="60" t="s">
        <v>32</v>
      </c>
      <c r="B15" s="79" t="s">
        <v>169</v>
      </c>
      <c r="C15" s="79"/>
      <c r="D15" s="79"/>
      <c r="E15" s="79"/>
      <c r="F15" s="80"/>
    </row>
    <row r="16" spans="1:6" ht="32.25" customHeight="1">
      <c r="A16" s="60" t="s">
        <v>34</v>
      </c>
      <c r="B16" s="79" t="s">
        <v>21</v>
      </c>
      <c r="C16" s="79"/>
      <c r="D16" s="79"/>
      <c r="E16" s="79"/>
      <c r="F16" s="80"/>
    </row>
    <row r="17" spans="1:6" ht="33" customHeight="1">
      <c r="A17" s="60" t="s">
        <v>33</v>
      </c>
      <c r="B17" s="79" t="s">
        <v>170</v>
      </c>
      <c r="C17" s="79"/>
      <c r="D17" s="79"/>
      <c r="E17" s="79"/>
      <c r="F17" s="80"/>
    </row>
    <row r="18" spans="1:6" ht="24.75" customHeight="1">
      <c r="A18" s="60" t="s">
        <v>10</v>
      </c>
      <c r="B18" s="79" t="s">
        <v>171</v>
      </c>
      <c r="C18" s="79"/>
      <c r="D18" s="79"/>
      <c r="E18" s="79"/>
      <c r="F18" s="80"/>
    </row>
    <row r="19" spans="1:6" ht="24.75" customHeight="1">
      <c r="A19" s="60" t="s">
        <v>11</v>
      </c>
      <c r="B19" s="79" t="s">
        <v>21</v>
      </c>
      <c r="C19" s="79"/>
      <c r="D19" s="79"/>
      <c r="E19" s="79"/>
      <c r="F19" s="80"/>
    </row>
    <row r="20" spans="1:6" ht="21" customHeight="1">
      <c r="A20" s="60" t="s">
        <v>13</v>
      </c>
      <c r="B20" s="79" t="s">
        <v>21</v>
      </c>
      <c r="C20" s="79"/>
      <c r="D20" s="79"/>
      <c r="E20" s="79"/>
      <c r="F20" s="80"/>
    </row>
    <row r="21" spans="1:6" ht="21" customHeight="1">
      <c r="A21" s="60" t="s">
        <v>12</v>
      </c>
      <c r="B21" s="79" t="s">
        <v>21</v>
      </c>
      <c r="C21" s="79"/>
      <c r="D21" s="79"/>
      <c r="E21" s="79"/>
      <c r="F21" s="80"/>
    </row>
    <row r="22" spans="1:6" ht="21" customHeight="1">
      <c r="A22" s="60" t="s">
        <v>16</v>
      </c>
      <c r="B22" s="79" t="s">
        <v>21</v>
      </c>
      <c r="C22" s="79"/>
      <c r="D22" s="79"/>
      <c r="E22" s="79"/>
      <c r="F22" s="80"/>
    </row>
    <row r="23" spans="1:6" ht="21" customHeight="1">
      <c r="A23" s="60" t="s">
        <v>18</v>
      </c>
      <c r="B23" s="79" t="s">
        <v>21</v>
      </c>
      <c r="C23" s="79"/>
      <c r="D23" s="79"/>
      <c r="E23" s="79"/>
      <c r="F23" s="80"/>
    </row>
    <row r="24" spans="1:6" ht="21" customHeight="1">
      <c r="A24" s="60" t="s">
        <v>15</v>
      </c>
      <c r="B24" s="95" t="s">
        <v>74</v>
      </c>
      <c r="C24" s="95"/>
      <c r="D24" s="95"/>
      <c r="E24" s="95"/>
      <c r="F24" s="96"/>
    </row>
    <row r="25" spans="1:6" ht="21" customHeight="1">
      <c r="A25" s="60" t="s">
        <v>35</v>
      </c>
      <c r="B25" s="79" t="s">
        <v>21</v>
      </c>
      <c r="C25" s="79"/>
      <c r="D25" s="79"/>
      <c r="E25" s="79"/>
      <c r="F25" s="80"/>
    </row>
    <row r="26" spans="1:6" s="7" customFormat="1" ht="26.25" customHeight="1" thickBot="1">
      <c r="A26" s="62" t="s">
        <v>19</v>
      </c>
      <c r="B26" s="93" t="s">
        <v>20</v>
      </c>
      <c r="C26" s="93"/>
      <c r="D26" s="93"/>
      <c r="E26" s="93"/>
      <c r="F26" s="94"/>
    </row>
    <row r="29" spans="5:6" ht="12.75">
      <c r="E29" s="17"/>
      <c r="F29" s="17"/>
    </row>
  </sheetData>
  <sheetProtection/>
  <mergeCells count="19">
    <mergeCell ref="B17:F17"/>
    <mergeCell ref="B18:F18"/>
    <mergeCell ref="B19:F19"/>
    <mergeCell ref="B26:F26"/>
    <mergeCell ref="B20:F20"/>
    <mergeCell ref="B21:F21"/>
    <mergeCell ref="B22:F22"/>
    <mergeCell ref="B23:F23"/>
    <mergeCell ref="B24:F24"/>
    <mergeCell ref="B25:F25"/>
    <mergeCell ref="B13:F13"/>
    <mergeCell ref="B14:F14"/>
    <mergeCell ref="B15:F15"/>
    <mergeCell ref="B16:F16"/>
    <mergeCell ref="A2:F2"/>
    <mergeCell ref="A3:F3"/>
    <mergeCell ref="B5:F5"/>
    <mergeCell ref="A6:A7"/>
    <mergeCell ref="B6:F7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4">
      <selection activeCell="A11" sqref="A11"/>
    </sheetView>
  </sheetViews>
  <sheetFormatPr defaultColWidth="11.421875" defaultRowHeight="12.75"/>
  <cols>
    <col min="1" max="1" width="40.5742187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81" t="s">
        <v>0</v>
      </c>
      <c r="B2" s="81"/>
      <c r="C2" s="81"/>
      <c r="D2" s="81"/>
      <c r="E2" s="81"/>
    </row>
    <row r="3" spans="1:5" ht="18">
      <c r="A3" s="81" t="s">
        <v>29</v>
      </c>
      <c r="B3" s="81"/>
      <c r="C3" s="81"/>
      <c r="D3" s="81"/>
      <c r="E3" s="81"/>
    </row>
    <row r="5" spans="2:5" ht="18.75" thickBot="1">
      <c r="B5" s="82"/>
      <c r="C5" s="82"/>
      <c r="D5" s="82"/>
      <c r="E5" s="82"/>
    </row>
    <row r="6" spans="1:5" ht="12.75" customHeight="1">
      <c r="A6" s="83" t="s">
        <v>1</v>
      </c>
      <c r="B6" s="85" t="s">
        <v>159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160</v>
      </c>
      <c r="C9" s="25">
        <v>39296</v>
      </c>
      <c r="D9" s="26">
        <v>129084800</v>
      </c>
      <c r="E9" s="34" t="s">
        <v>21</v>
      </c>
    </row>
    <row r="10" spans="1:5" ht="99" customHeight="1">
      <c r="A10" s="60" t="s">
        <v>31</v>
      </c>
      <c r="B10" s="56" t="s">
        <v>91</v>
      </c>
      <c r="C10" s="25">
        <v>39806</v>
      </c>
      <c r="D10" s="26">
        <v>285156673</v>
      </c>
      <c r="E10" s="34" t="s">
        <v>21</v>
      </c>
    </row>
    <row r="11" spans="1:5" ht="136.5" customHeight="1">
      <c r="A11" s="60">
        <v>3</v>
      </c>
      <c r="B11" s="56" t="s">
        <v>161</v>
      </c>
      <c r="C11" s="25">
        <v>39521</v>
      </c>
      <c r="D11" s="26">
        <f>156600000+114376000+189536809+26471200</f>
        <v>486984009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901225482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73">
        <v>399545760</v>
      </c>
      <c r="C13" s="73"/>
      <c r="D13" s="73"/>
      <c r="E13" s="74"/>
    </row>
    <row r="14" spans="1:5" ht="12.75">
      <c r="A14" s="60" t="s">
        <v>9</v>
      </c>
      <c r="B14" s="77" t="s">
        <v>21</v>
      </c>
      <c r="C14" s="77"/>
      <c r="D14" s="77"/>
      <c r="E14" s="78"/>
    </row>
    <row r="15" spans="1:5" ht="34.5" customHeight="1">
      <c r="A15" s="60" t="s">
        <v>32</v>
      </c>
      <c r="B15" s="79" t="s">
        <v>162</v>
      </c>
      <c r="C15" s="79"/>
      <c r="D15" s="79"/>
      <c r="E15" s="80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79" t="s">
        <v>163</v>
      </c>
      <c r="C17" s="79"/>
      <c r="D17" s="79"/>
      <c r="E17" s="80"/>
    </row>
    <row r="18" spans="1:5" ht="24.75" customHeight="1">
      <c r="A18" s="60" t="s">
        <v>10</v>
      </c>
      <c r="B18" s="79" t="s">
        <v>164</v>
      </c>
      <c r="C18" s="79"/>
      <c r="D18" s="79"/>
      <c r="E18" s="80"/>
    </row>
    <row r="19" spans="1:5" ht="24.75" customHeight="1">
      <c r="A19" s="60" t="s">
        <v>11</v>
      </c>
      <c r="B19" s="79" t="s">
        <v>165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79" t="s">
        <v>80</v>
      </c>
      <c r="C24" s="79"/>
      <c r="D24" s="79"/>
      <c r="E24" s="80"/>
    </row>
    <row r="25" spans="1:5" ht="21" customHeight="1">
      <c r="A25" s="60" t="s">
        <v>35</v>
      </c>
      <c r="B25" s="95" t="s">
        <v>166</v>
      </c>
      <c r="C25" s="95"/>
      <c r="D25" s="95"/>
      <c r="E25" s="96"/>
    </row>
    <row r="26" spans="1:5" s="7" customFormat="1" ht="26.25" customHeight="1" thickBot="1">
      <c r="A26" s="62" t="s">
        <v>19</v>
      </c>
      <c r="B26" s="97" t="s">
        <v>28</v>
      </c>
      <c r="C26" s="97"/>
      <c r="D26" s="97"/>
      <c r="E26" s="98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3:E13"/>
    <mergeCell ref="B14:E14"/>
    <mergeCell ref="B15:E15"/>
    <mergeCell ref="B16:E16"/>
    <mergeCell ref="A2:E2"/>
    <mergeCell ref="A3:E3"/>
    <mergeCell ref="B5:E5"/>
    <mergeCell ref="A6:A7"/>
    <mergeCell ref="B6:E7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90" zoomScaleNormal="90" zoomScalePageLayoutView="0" workbookViewId="0" topLeftCell="A19">
      <selection activeCell="I10" sqref="I10"/>
    </sheetView>
  </sheetViews>
  <sheetFormatPr defaultColWidth="11.421875" defaultRowHeight="12.75"/>
  <cols>
    <col min="1" max="1" width="31.00390625" style="2" customWidth="1"/>
    <col min="2" max="2" width="14.7109375" style="1" customWidth="1"/>
    <col min="3" max="3" width="16.8515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83" t="s">
        <v>1</v>
      </c>
      <c r="B6" s="85" t="s">
        <v>155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89</v>
      </c>
      <c r="C9" s="25">
        <v>40190</v>
      </c>
      <c r="D9" s="26">
        <v>82039993</v>
      </c>
      <c r="E9" s="34" t="s">
        <v>21</v>
      </c>
    </row>
    <row r="10" spans="1:5" ht="99" customHeight="1">
      <c r="A10" s="60" t="s">
        <v>31</v>
      </c>
      <c r="B10" s="56" t="s">
        <v>89</v>
      </c>
      <c r="C10" s="25">
        <v>40010</v>
      </c>
      <c r="D10" s="26">
        <v>1664020</v>
      </c>
      <c r="E10" s="34" t="s">
        <v>21</v>
      </c>
    </row>
    <row r="11" spans="1:5" ht="136.5" customHeight="1">
      <c r="A11" s="60">
        <v>3</v>
      </c>
      <c r="B11" s="56" t="s">
        <v>156</v>
      </c>
      <c r="C11" s="25">
        <v>40046</v>
      </c>
      <c r="D11" s="26">
        <v>11445590</v>
      </c>
      <c r="E11" s="34" t="s">
        <v>157</v>
      </c>
    </row>
    <row r="12" spans="1:5" s="7" customFormat="1" ht="21" customHeight="1">
      <c r="A12" s="60" t="s">
        <v>8</v>
      </c>
      <c r="B12" s="28"/>
      <c r="C12" s="28"/>
      <c r="D12" s="29">
        <f>SUM(D9:D11)</f>
        <v>95149603</v>
      </c>
      <c r="E12" s="48" t="str">
        <f>IF(B13&lt;D12,"CUMPLE","NO CUMPLE")</f>
        <v>CUMPLE</v>
      </c>
    </row>
    <row r="13" spans="1:5" s="7" customFormat="1" ht="21" customHeight="1">
      <c r="A13" s="60" t="s">
        <v>23</v>
      </c>
      <c r="B13" s="73">
        <v>38587420</v>
      </c>
      <c r="C13" s="73"/>
      <c r="D13" s="73"/>
      <c r="E13" s="74"/>
    </row>
    <row r="14" spans="1:5" ht="25.5">
      <c r="A14" s="60" t="s">
        <v>9</v>
      </c>
      <c r="B14" s="79" t="s">
        <v>63</v>
      </c>
      <c r="C14" s="79"/>
      <c r="D14" s="79"/>
      <c r="E14" s="80"/>
    </row>
    <row r="15" spans="1:5" ht="34.5" customHeight="1">
      <c r="A15" s="60" t="s">
        <v>32</v>
      </c>
      <c r="B15" s="79" t="s">
        <v>63</v>
      </c>
      <c r="C15" s="79"/>
      <c r="D15" s="79"/>
      <c r="E15" s="80"/>
    </row>
    <row r="16" spans="1:5" ht="32.25" customHeight="1">
      <c r="A16" s="60" t="s">
        <v>34</v>
      </c>
      <c r="B16" s="79" t="s">
        <v>63</v>
      </c>
      <c r="C16" s="79"/>
      <c r="D16" s="79"/>
      <c r="E16" s="80"/>
    </row>
    <row r="17" spans="1:5" ht="33" customHeight="1">
      <c r="A17" s="60" t="s">
        <v>33</v>
      </c>
      <c r="B17" s="79" t="s">
        <v>63</v>
      </c>
      <c r="C17" s="79"/>
      <c r="D17" s="79"/>
      <c r="E17" s="80"/>
    </row>
    <row r="18" spans="1:5" ht="24.75" customHeight="1">
      <c r="A18" s="60" t="s">
        <v>10</v>
      </c>
      <c r="B18" s="79" t="s">
        <v>63</v>
      </c>
      <c r="C18" s="79"/>
      <c r="D18" s="79"/>
      <c r="E18" s="80"/>
    </row>
    <row r="19" spans="1:5" ht="24.75" customHeight="1">
      <c r="A19" s="60" t="s">
        <v>11</v>
      </c>
      <c r="B19" s="79" t="s">
        <v>63</v>
      </c>
      <c r="C19" s="79"/>
      <c r="D19" s="79"/>
      <c r="E19" s="80"/>
    </row>
    <row r="20" spans="1:5" ht="21" customHeight="1">
      <c r="A20" s="60" t="s">
        <v>13</v>
      </c>
      <c r="B20" s="79" t="s">
        <v>63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63</v>
      </c>
      <c r="C22" s="79"/>
      <c r="D22" s="79"/>
      <c r="E22" s="80"/>
    </row>
    <row r="23" spans="1:5" ht="21" customHeight="1">
      <c r="A23" s="60" t="s">
        <v>18</v>
      </c>
      <c r="B23" s="79" t="s">
        <v>63</v>
      </c>
      <c r="C23" s="79"/>
      <c r="D23" s="79"/>
      <c r="E23" s="80"/>
    </row>
    <row r="24" spans="1:5" ht="21" customHeight="1">
      <c r="A24" s="60" t="s">
        <v>15</v>
      </c>
      <c r="B24" s="79" t="s">
        <v>63</v>
      </c>
      <c r="C24" s="79"/>
      <c r="D24" s="79"/>
      <c r="E24" s="80"/>
    </row>
    <row r="25" spans="1:5" ht="21" customHeight="1">
      <c r="A25" s="60" t="s">
        <v>35</v>
      </c>
      <c r="B25" s="79" t="s">
        <v>63</v>
      </c>
      <c r="C25" s="79"/>
      <c r="D25" s="79"/>
      <c r="E25" s="80"/>
    </row>
    <row r="26" spans="1:5" s="7" customFormat="1" ht="26.25" customHeight="1" thickBot="1">
      <c r="A26" s="62" t="s">
        <v>19</v>
      </c>
      <c r="B26" s="93" t="s">
        <v>28</v>
      </c>
      <c r="C26" s="93"/>
      <c r="D26" s="93"/>
      <c r="E26" s="94"/>
    </row>
  </sheetData>
  <sheetProtection/>
  <mergeCells count="16">
    <mergeCell ref="B25:E25"/>
    <mergeCell ref="B26:E26"/>
    <mergeCell ref="B17:E17"/>
    <mergeCell ref="B18:E18"/>
    <mergeCell ref="B19:E19"/>
    <mergeCell ref="B20:E20"/>
    <mergeCell ref="B21:E21"/>
    <mergeCell ref="B22:E22"/>
    <mergeCell ref="B15:E15"/>
    <mergeCell ref="B16:E16"/>
    <mergeCell ref="B23:E23"/>
    <mergeCell ref="B24:E24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90" zoomScaleNormal="90" zoomScalePageLayoutView="0" workbookViewId="0" topLeftCell="A13">
      <selection activeCell="B17" sqref="B17:E17"/>
    </sheetView>
  </sheetViews>
  <sheetFormatPr defaultColWidth="11.421875" defaultRowHeight="12.75"/>
  <cols>
    <col min="1" max="1" width="33.28125" style="2" customWidth="1"/>
    <col min="2" max="2" width="14.7109375" style="1" customWidth="1"/>
    <col min="3" max="3" width="14.140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83" t="s">
        <v>1</v>
      </c>
      <c r="B6" s="85" t="s">
        <v>154</v>
      </c>
      <c r="C6" s="85"/>
      <c r="D6" s="85"/>
      <c r="E6" s="86"/>
    </row>
    <row r="7" spans="1:5" ht="25.5" customHeight="1">
      <c r="A7" s="84"/>
      <c r="B7" s="87"/>
      <c r="C7" s="87"/>
      <c r="D7" s="87"/>
      <c r="E7" s="88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91</v>
      </c>
      <c r="C9" s="25">
        <v>39805</v>
      </c>
      <c r="D9" s="26">
        <v>650873041</v>
      </c>
      <c r="E9" s="34" t="s">
        <v>21</v>
      </c>
    </row>
    <row r="10" spans="1:5" ht="99" customHeight="1">
      <c r="A10" s="60" t="s">
        <v>31</v>
      </c>
      <c r="B10" s="56" t="s">
        <v>27</v>
      </c>
      <c r="C10" s="25">
        <v>39636</v>
      </c>
      <c r="D10" s="26">
        <v>10406476</v>
      </c>
      <c r="E10" s="34" t="s">
        <v>21</v>
      </c>
    </row>
    <row r="11" spans="1:5" ht="136.5" customHeight="1">
      <c r="A11" s="60">
        <v>3</v>
      </c>
      <c r="B11" s="56" t="s">
        <v>151</v>
      </c>
      <c r="C11" s="25">
        <v>40063</v>
      </c>
      <c r="D11" s="26">
        <v>122960000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784239517</v>
      </c>
      <c r="E12" s="48" t="str">
        <f>IF(B13&lt;D12,"CUMPLE","NO CUMPLE")</f>
        <v>CUMPLE</v>
      </c>
    </row>
    <row r="13" spans="1:5" s="7" customFormat="1" ht="21" customHeight="1">
      <c r="A13" s="60" t="s">
        <v>23</v>
      </c>
      <c r="B13" s="73">
        <v>424063037</v>
      </c>
      <c r="C13" s="73"/>
      <c r="D13" s="73"/>
      <c r="E13" s="74"/>
    </row>
    <row r="14" spans="1:5" ht="25.5">
      <c r="A14" s="60" t="s">
        <v>9</v>
      </c>
      <c r="B14" s="79" t="s">
        <v>21</v>
      </c>
      <c r="C14" s="79"/>
      <c r="D14" s="79"/>
      <c r="E14" s="80"/>
    </row>
    <row r="15" spans="1:5" ht="34.5" customHeight="1">
      <c r="A15" s="60" t="s">
        <v>32</v>
      </c>
      <c r="B15" s="79" t="s">
        <v>158</v>
      </c>
      <c r="C15" s="79"/>
      <c r="D15" s="79"/>
      <c r="E15" s="80"/>
    </row>
    <row r="16" spans="1:5" ht="32.25" customHeight="1">
      <c r="A16" s="60" t="s">
        <v>34</v>
      </c>
      <c r="B16" s="79" t="s">
        <v>21</v>
      </c>
      <c r="C16" s="79"/>
      <c r="D16" s="79"/>
      <c r="E16" s="80"/>
    </row>
    <row r="17" spans="1:5" ht="33" customHeight="1">
      <c r="A17" s="60" t="s">
        <v>33</v>
      </c>
      <c r="B17" s="79" t="s">
        <v>152</v>
      </c>
      <c r="C17" s="79"/>
      <c r="D17" s="79"/>
      <c r="E17" s="80"/>
    </row>
    <row r="18" spans="1:5" ht="24.75" customHeight="1">
      <c r="A18" s="60" t="s">
        <v>10</v>
      </c>
      <c r="B18" s="79" t="s">
        <v>153</v>
      </c>
      <c r="C18" s="79"/>
      <c r="D18" s="79"/>
      <c r="E18" s="80"/>
    </row>
    <row r="19" spans="1:5" ht="24.75" customHeight="1">
      <c r="A19" s="60" t="s">
        <v>11</v>
      </c>
      <c r="B19" s="79" t="s">
        <v>21</v>
      </c>
      <c r="C19" s="79"/>
      <c r="D19" s="79"/>
      <c r="E19" s="80"/>
    </row>
    <row r="20" spans="1:5" ht="21" customHeight="1">
      <c r="A20" s="60" t="s">
        <v>13</v>
      </c>
      <c r="B20" s="79" t="s">
        <v>21</v>
      </c>
      <c r="C20" s="79"/>
      <c r="D20" s="79"/>
      <c r="E20" s="80"/>
    </row>
    <row r="21" spans="1:5" ht="21" customHeight="1">
      <c r="A21" s="60" t="s">
        <v>12</v>
      </c>
      <c r="B21" s="79" t="s">
        <v>21</v>
      </c>
      <c r="C21" s="79"/>
      <c r="D21" s="79"/>
      <c r="E21" s="80"/>
    </row>
    <row r="22" spans="1:5" ht="21" customHeight="1">
      <c r="A22" s="60" t="s">
        <v>16</v>
      </c>
      <c r="B22" s="79" t="s">
        <v>21</v>
      </c>
      <c r="C22" s="79"/>
      <c r="D22" s="79"/>
      <c r="E22" s="80"/>
    </row>
    <row r="23" spans="1:5" ht="21" customHeight="1">
      <c r="A23" s="60" t="s">
        <v>18</v>
      </c>
      <c r="B23" s="79" t="s">
        <v>21</v>
      </c>
      <c r="C23" s="79"/>
      <c r="D23" s="79"/>
      <c r="E23" s="80"/>
    </row>
    <row r="24" spans="1:5" ht="21" customHeight="1">
      <c r="A24" s="60" t="s">
        <v>15</v>
      </c>
      <c r="B24" s="79" t="s">
        <v>80</v>
      </c>
      <c r="C24" s="79"/>
      <c r="D24" s="79"/>
      <c r="E24" s="80"/>
    </row>
    <row r="25" spans="1:5" ht="21" customHeight="1">
      <c r="A25" s="60" t="s">
        <v>35</v>
      </c>
      <c r="B25" s="79" t="s">
        <v>21</v>
      </c>
      <c r="C25" s="79"/>
      <c r="D25" s="79"/>
      <c r="E25" s="80"/>
    </row>
    <row r="26" spans="1:5" s="7" customFormat="1" ht="26.25" customHeight="1" thickBot="1">
      <c r="A26" s="62" t="s">
        <v>19</v>
      </c>
      <c r="B26" s="93" t="s">
        <v>99</v>
      </c>
      <c r="C26" s="93"/>
      <c r="D26" s="93"/>
      <c r="E26" s="94"/>
    </row>
  </sheetData>
  <sheetProtection/>
  <mergeCells count="16">
    <mergeCell ref="B25:E25"/>
    <mergeCell ref="B26:E26"/>
    <mergeCell ref="B17:E17"/>
    <mergeCell ref="B18:E18"/>
    <mergeCell ref="B19:E19"/>
    <mergeCell ref="B20:E20"/>
    <mergeCell ref="B21:E21"/>
    <mergeCell ref="B22:E22"/>
    <mergeCell ref="B15:E15"/>
    <mergeCell ref="B16:E16"/>
    <mergeCell ref="B23:E23"/>
    <mergeCell ref="B24:E24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FAMARENA</cp:lastModifiedBy>
  <cp:lastPrinted>2011-08-05T13:38:20Z</cp:lastPrinted>
  <dcterms:created xsi:type="dcterms:W3CDTF">2009-09-07T20:32:02Z</dcterms:created>
  <dcterms:modified xsi:type="dcterms:W3CDTF">2011-08-21T21:51:50Z</dcterms:modified>
  <cp:category/>
  <cp:version/>
  <cp:contentType/>
  <cp:contentStatus/>
</cp:coreProperties>
</file>