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5450" windowHeight="5355" activeTab="1"/>
  </bookViews>
  <sheets>
    <sheet name="UNION TEMPORAL MACRO AUDIO DAZ" sheetId="1" r:id="rId1"/>
    <sheet name="EVALUACION TECNICA ITEM A ITEM" sheetId="2" r:id="rId2"/>
  </sheets>
  <definedNames>
    <definedName name="_xlnm._FilterDatabase" localSheetId="1" hidden="1">'EVALUACION TECNICA ITEM A ITEM'!$A$13:$I$104</definedName>
  </definedNames>
  <calcPr fullCalcOnLoad="1"/>
</workbook>
</file>

<file path=xl/sharedStrings.xml><?xml version="1.0" encoding="utf-8"?>
<sst xmlns="http://schemas.openxmlformats.org/spreadsheetml/2006/main" count="215" uniqueCount="99">
  <si>
    <t>EVALUACION TECNICA ITEM A ITEM</t>
  </si>
  <si>
    <t>ITEM</t>
  </si>
  <si>
    <t>FACULTAD</t>
  </si>
  <si>
    <t>CANTIDAD</t>
  </si>
  <si>
    <t>FASAB</t>
  </si>
  <si>
    <t>CUMPLE</t>
  </si>
  <si>
    <t>FT</t>
  </si>
  <si>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</si>
  <si>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</si>
  <si>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</si>
  <si>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</si>
  <si>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</si>
  <si>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</si>
  <si>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>VALOR DE CERTIFICACIONES</t>
  </si>
  <si>
    <t>VALOR OFERTA</t>
  </si>
  <si>
    <t>CALIFICACION DE LAS CERTFICACIONES</t>
  </si>
  <si>
    <t>K DE CONTRATACION (MINIMO 3.000)</t>
  </si>
  <si>
    <t>K RESIDUAL (MINIMO EL VALOR DE LA OFERTA</t>
  </si>
  <si>
    <t>MARCAS</t>
  </si>
  <si>
    <t>CERTIFICADOS DE DISTRIBUCION</t>
  </si>
  <si>
    <t>GARANTIA</t>
  </si>
  <si>
    <t>CATALOGOS</t>
  </si>
  <si>
    <t>TIEMPO DE RESPUESTA</t>
  </si>
  <si>
    <t>CAPACITACION</t>
  </si>
  <si>
    <t>REPUESTOS</t>
  </si>
  <si>
    <t>DILIGENCIAMIENTO ANEXO No. 3</t>
  </si>
  <si>
    <t>VALORACION TECNICA</t>
  </si>
  <si>
    <t>EVALUACIÓN TÉCNICA ITEM A ITEM</t>
  </si>
  <si>
    <t>UNION TEMPORAL MACRO AUDIO DAZ</t>
  </si>
  <si>
    <t>GRUPO SONIDO</t>
  </si>
  <si>
    <t>GRUPO TECHO TARIMA</t>
  </si>
  <si>
    <t xml:space="preserve">Evaluación Técnica de la Convocatoria Publica No. 016 de 2011 </t>
  </si>
  <si>
    <t xml:space="preserve">NOMBRE EQUIPO </t>
  </si>
  <si>
    <t xml:space="preserve">VALOR UNITARIO </t>
  </si>
  <si>
    <t>VALOR IVA</t>
  </si>
  <si>
    <t>VALOR TOTAL DEL ITEM</t>
  </si>
  <si>
    <t>ACONDICIONADRO DE CORRIENTE</t>
  </si>
  <si>
    <t>BASE DE MICROFONO</t>
  </si>
  <si>
    <t>CABINA AMPLIFICADA</t>
  </si>
  <si>
    <t>EXTENSION DE CORRIENTE</t>
  </si>
  <si>
    <t>EXTENSIONES PARA CABINAS Y BAJOS</t>
  </si>
  <si>
    <t>EXTESNIONES PARA PROCESOS CANON CANON</t>
  </si>
  <si>
    <t>MEZCLADORA</t>
  </si>
  <si>
    <t>MICROFONO PROFESIONAL</t>
  </si>
  <si>
    <t>PROCESADOR DIGITAL</t>
  </si>
  <si>
    <t>SISTE4MA INALAMBRIOC UHF DIGITAL</t>
  </si>
  <si>
    <t>SUB BAJO AMPLIFICADO</t>
  </si>
  <si>
    <t>VALOR TOTAL SOLUCION 2</t>
  </si>
  <si>
    <t>SOLUCION INTEGRAL 3 SISTEMA DE TARIMA Y TECHO</t>
  </si>
  <si>
    <t>TECHO TIPO CONCIERTO</t>
  </si>
  <si>
    <t>TARIMA FIJA Y MODULAR</t>
  </si>
  <si>
    <t>VALOR TOTAL SOLUCION 3</t>
  </si>
  <si>
    <t>UNION TEMPORAL MACRO ADUIIO 016</t>
  </si>
  <si>
    <t>CABINAS</t>
  </si>
  <si>
    <t>CARRO</t>
  </si>
  <si>
    <t>CONSOLA</t>
  </si>
  <si>
    <t>EXTENSIONES</t>
  </si>
  <si>
    <t>FORROS</t>
  </si>
  <si>
    <t>KIT DE CABLEADO</t>
  </si>
  <si>
    <t>MONITORES</t>
  </si>
  <si>
    <t>MULTITOMA</t>
  </si>
  <si>
    <t>PROCESADOR</t>
  </si>
  <si>
    <t>RACK</t>
  </si>
  <si>
    <t>SISTEMA DE MONITOREO REMOTO</t>
  </si>
  <si>
    <t>SPANCER</t>
  </si>
  <si>
    <t>SUBSNAKES</t>
  </si>
  <si>
    <t>BOMPER PARA COLGADO</t>
  </si>
  <si>
    <t>SIDEFILL</t>
  </si>
  <si>
    <t>FORROS PARA SIDEFILL</t>
  </si>
  <si>
    <t>AMPLIFICADOR PARA BAJO</t>
  </si>
  <si>
    <t>AMPLIFICADOR PARA GUITARRA</t>
  </si>
  <si>
    <t>AMPLIFICADOR TECLADOS</t>
  </si>
  <si>
    <t>VALOR TOTAL SOLUCION 1</t>
  </si>
  <si>
    <t>SOLUCION INTEGRAL 2 SONIDO TECNOLOGICA</t>
  </si>
  <si>
    <t>NO APROBADO  1. PORQUE SON 4 SUBBAJOS Y SOLO INCLUYE 2 FORROS PROTECTORES 2. EL MCF - 700 SOLO SOPORTA EL PESO DE 3 HP -700 SEGÚN LO ESPECIFICADO POR LA MISMA COMPANIA MEJOR SOUND Y SE ESTA HABLANDO DE 4 HP -700</t>
  </si>
  <si>
    <t>ACLARAR SON CABLES KLR O DE LINEA, ESPECIFICAR</t>
  </si>
  <si>
    <t xml:space="preserve">ACLARAR SON FORROS PARA LOS 4 HP-700  DE QUE MONITORES SE REFIERE </t>
  </si>
  <si>
    <t>ACLARAR ESTO INCLUYE CABLEADO PARA EL SISTEMA PA, MONITOREO, MICROFONOS, LINES DE INSTRUMENTO</t>
  </si>
  <si>
    <t>ACLARAR SE INCLUYE UN CONTROLADOR PARA EL SISTEMA PERO NO UN ANALIZADOR EN TIEMPO REAL POR EJEMPLO SIM 3 SE A AJUSTAR A OIDO</t>
  </si>
  <si>
    <t>ACLARAR DIMENSIONES ES PSIBLE ALMACENAR TODO EL CABLE EN ESTE RACK</t>
  </si>
  <si>
    <t>ACLARAR SE INCLUYE LA CONEXIÓN DESDE EL TACO PRINCIPAL</t>
  </si>
  <si>
    <t>ACLARAR SE INCLUYE EL CABLEADO PARA EL ANALISIS DE CADA ALTAVOZ</t>
  </si>
  <si>
    <t>ACLARAR INCLUYE MOTOR PARA ELEVACION</t>
  </si>
  <si>
    <t>ACLARAR QUE MARCA OFRECE SOUND KING O PROEL CUANTOS SUBSNAKES CUANTOS CANALES POR SNAKE</t>
  </si>
  <si>
    <t>ACLARAR MG MICA, MG-MICA W/MGCP/MGCP MICA TODOS LOS ANTERIORES</t>
  </si>
  <si>
    <t>ACLARAR 4 FORROS PARA CUALES ALTAVOCES</t>
  </si>
  <si>
    <t>ACLARAR REFERENCIA DE CABINA</t>
  </si>
  <si>
    <t>ACLARAR MEJOR LAS ESPECIFICACIONES Y LO QUE INCLUYE</t>
  </si>
  <si>
    <t>LEASING COLOMBIA MISION CARISMATICA INTERNACIONAL</t>
  </si>
  <si>
    <t>ESCUELA DE CADETES GENERAL SANTANDER</t>
  </si>
  <si>
    <t>DIRECCION DE BIENESTAR SOCIAL CENTRO SOCIAL DE OFICIALES</t>
  </si>
  <si>
    <t>MISION CARISMATICA INTERNACIONAL</t>
  </si>
  <si>
    <t>ID INDUSTRIAL DISEÑO DE EXHIBICION LTDA.</t>
  </si>
  <si>
    <t>IGLESIA WESLEYANA</t>
  </si>
  <si>
    <t>GRUPOS (ESPECIALIDAD 16 GUPOS 2 Y  ESPECIALIDAD 15 GRUPO 12)</t>
  </si>
  <si>
    <t xml:space="preserve">MEYER SOUND, ALLEN&amp;HEATH, PROEL, AUIDO DAZ, FURMAN, YALE, SOUNDKING, AMPEG, MARSHALL,ROLAND, HERCULES, QSC, YAMAHA, SHURE, Dbx, </t>
  </si>
  <si>
    <t>SOUNDKING, AUDIO DAZ</t>
  </si>
  <si>
    <t>ADMISIBLE</t>
  </si>
  <si>
    <t>FECHA DE INICIO (MINIMO 1 ENERO DE 2005)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</si>
</sst>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$-240A]\ #,##0"/>
    <numFmt numFmtId="181" formatCode="0.0000"/>
    <numFmt numFmtId="182" formatCode="&quot;$&quot;\ #,##0"/>
    <numFmt numFmtId="183" formatCode="_-* #,##0.00\ _p_t_a_-;\-* #,##0.00\ _p_t_a_-;_-* &quot;-&quot;??\ _p_t_a_-;_-@_-"/>
    <numFmt numFmtId="184" formatCode="#,##0.000"/>
    <numFmt numFmtId="185" formatCode="#,##0;[Red]#,##0"/>
    <numFmt numFmtId="186" formatCode="_(&quot;$&quot;\ * #,##0_);_(&quot;$&quot;\ * \(#,##0\);_(&quot;$&quot;\ 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8"/>
      <name val="Tahoma"/>
      <family val="2"/>
    </font>
    <font>
      <sz val="8.5"/>
      <color indexed="8"/>
      <name val="Tahoma"/>
      <family val="2"/>
    </font>
    <font>
      <sz val="8.5"/>
      <name val="Tahoma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2" fillId="0" borderId="11" xfId="55" applyFont="1" applyFill="1" applyBorder="1" applyAlignment="1" applyProtection="1">
      <alignment horizontal="center" vertical="center" wrapText="1"/>
      <protection locked="0"/>
    </xf>
    <xf numFmtId="0" fontId="12" fillId="0" borderId="12" xfId="55" applyFont="1" applyFill="1" applyBorder="1" applyAlignment="1" applyProtection="1">
      <alignment horizontal="center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15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55" applyFont="1" applyFill="1" applyBorder="1" applyAlignment="1" applyProtection="1">
      <alignment horizontal="center" vertical="center" wrapText="1"/>
      <protection locked="0"/>
    </xf>
    <xf numFmtId="4" fontId="14" fillId="0" borderId="11" xfId="55" applyNumberFormat="1" applyFont="1" applyFill="1" applyBorder="1" applyAlignment="1" applyProtection="1">
      <alignment horizontal="right" vertical="center" wrapText="1"/>
      <protection locked="0"/>
    </xf>
    <xf numFmtId="4" fontId="14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55" applyFont="1" applyFill="1" applyBorder="1" applyAlignment="1" applyProtection="1">
      <alignment horizontal="center" vertical="center" wrapText="1"/>
      <protection/>
    </xf>
    <xf numFmtId="4" fontId="14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8" applyFill="1">
      <alignment/>
      <protection/>
    </xf>
    <xf numFmtId="0" fontId="0" fillId="0" borderId="0" xfId="58" applyFill="1" applyAlignment="1">
      <alignment horizontal="center" vertical="center" wrapText="1"/>
      <protection/>
    </xf>
    <xf numFmtId="0" fontId="13" fillId="0" borderId="0" xfId="58" applyFont="1" applyFill="1">
      <alignment/>
      <protection/>
    </xf>
    <xf numFmtId="4" fontId="15" fillId="0" borderId="0" xfId="58" applyNumberFormat="1" applyFont="1" applyFill="1">
      <alignment/>
      <protection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180" fontId="6" fillId="0" borderId="11" xfId="57" applyNumberFormat="1" applyFont="1" applyFill="1" applyBorder="1" applyAlignment="1">
      <alignment horizontal="center" vertical="center"/>
      <protection/>
    </xf>
    <xf numFmtId="186" fontId="17" fillId="0" borderId="11" xfId="0" applyNumberFormat="1" applyFont="1" applyFill="1" applyBorder="1" applyAlignment="1" applyProtection="1">
      <alignment horizontal="center" vertical="center"/>
      <protection locked="0"/>
    </xf>
    <xf numFmtId="186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justify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180" fontId="6" fillId="0" borderId="17" xfId="57" applyNumberFormat="1" applyFont="1" applyFill="1" applyBorder="1" applyAlignment="1">
      <alignment horizontal="center" vertical="center"/>
      <protection/>
    </xf>
    <xf numFmtId="186" fontId="17" fillId="0" borderId="17" xfId="0" applyNumberFormat="1" applyFont="1" applyFill="1" applyBorder="1" applyAlignment="1" applyProtection="1">
      <alignment horizontal="center" vertical="center"/>
      <protection locked="0"/>
    </xf>
    <xf numFmtId="186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186" fontId="19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186" fontId="17" fillId="0" borderId="0" xfId="51" applyNumberFormat="1" applyFont="1" applyFill="1" applyBorder="1" applyAlignment="1" applyProtection="1">
      <alignment horizontal="center" vertical="center"/>
      <protection locked="0"/>
    </xf>
    <xf numFmtId="186" fontId="17" fillId="0" borderId="0" xfId="0" applyNumberFormat="1" applyFont="1" applyFill="1" applyBorder="1" applyAlignment="1" applyProtection="1">
      <alignment horizontal="center" vertical="center"/>
      <protection locked="0"/>
    </xf>
    <xf numFmtId="180" fontId="3" fillId="0" borderId="20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33" borderId="20" xfId="0" applyNumberFormat="1" applyFont="1" applyFill="1" applyBorder="1" applyAlignment="1">
      <alignment horizontal="center" vertical="center" wrapText="1"/>
    </xf>
    <xf numFmtId="186" fontId="17" fillId="0" borderId="20" xfId="51" applyNumberFormat="1" applyFont="1" applyFill="1" applyBorder="1" applyAlignment="1" applyProtection="1">
      <alignment horizontal="center" vertical="center"/>
      <protection locked="0"/>
    </xf>
    <xf numFmtId="186" fontId="17" fillId="0" borderId="21" xfId="51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186" fontId="17" fillId="0" borderId="20" xfId="5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55" applyFont="1" applyFill="1" applyBorder="1" applyAlignment="1" applyProtection="1">
      <alignment horizontal="center" vertical="center" wrapText="1"/>
      <protection locked="0"/>
    </xf>
    <xf numFmtId="0" fontId="14" fillId="0" borderId="12" xfId="55" applyFont="1" applyFill="1" applyBorder="1" applyAlignment="1" applyProtection="1">
      <alignment horizontal="center" vertical="center" wrapText="1"/>
      <protection locked="0"/>
    </xf>
    <xf numFmtId="0" fontId="9" fillId="0" borderId="0" xfId="58" applyFont="1" applyFill="1" applyBorder="1" applyAlignment="1">
      <alignment horizontal="center"/>
      <protection/>
    </xf>
    <xf numFmtId="4" fontId="14" fillId="0" borderId="11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8" applyFont="1" applyFill="1" applyAlignment="1">
      <alignment horizontal="center"/>
      <protection/>
    </xf>
    <xf numFmtId="0" fontId="14" fillId="33" borderId="17" xfId="55" applyFont="1" applyFill="1" applyBorder="1" applyAlignment="1" applyProtection="1">
      <alignment horizontal="center" vertical="center" wrapText="1"/>
      <protection locked="0"/>
    </xf>
    <xf numFmtId="0" fontId="11" fillId="33" borderId="11" xfId="55" applyFont="1" applyFill="1" applyBorder="1" applyAlignment="1" applyProtection="1">
      <alignment horizontal="center" vertical="center" wrapText="1"/>
      <protection/>
    </xf>
    <xf numFmtId="0" fontId="11" fillId="33" borderId="12" xfId="55" applyFont="1" applyFill="1" applyBorder="1" applyAlignment="1" applyProtection="1">
      <alignment horizontal="center" vertical="center" wrapText="1"/>
      <protection/>
    </xf>
    <xf numFmtId="4" fontId="14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1" fillId="33" borderId="15" xfId="55" applyFont="1" applyFill="1" applyBorder="1" applyAlignment="1" applyProtection="1">
      <alignment horizontal="center" vertical="center" wrapText="1"/>
      <protection/>
    </xf>
    <xf numFmtId="0" fontId="11" fillId="33" borderId="16" xfId="55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 vertical="center" wrapText="1"/>
    </xf>
    <xf numFmtId="186" fontId="19" fillId="0" borderId="23" xfId="0" applyNumberFormat="1" applyFont="1" applyFill="1" applyBorder="1" applyAlignment="1" applyProtection="1">
      <alignment horizontal="center" vertical="center"/>
      <protection locked="0"/>
    </xf>
    <xf numFmtId="186" fontId="19" fillId="0" borderId="24" xfId="0" applyNumberFormat="1" applyFont="1" applyFill="1" applyBorder="1" applyAlignment="1" applyProtection="1">
      <alignment horizontal="center" vertical="center"/>
      <protection locked="0"/>
    </xf>
    <xf numFmtId="186" fontId="19" fillId="0" borderId="25" xfId="0" applyNumberFormat="1" applyFont="1" applyFill="1" applyBorder="1" applyAlignment="1" applyProtection="1">
      <alignment horizontal="center" vertical="center"/>
      <protection locked="0"/>
    </xf>
    <xf numFmtId="186" fontId="19" fillId="0" borderId="26" xfId="0" applyNumberFormat="1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Incorrecto" xfId="47"/>
    <cellStyle name="Comma" xfId="48"/>
    <cellStyle name="Comma [0]" xfId="49"/>
    <cellStyle name="Millares_Copia de PLAN DE COMPRAS LAB-BIBLIO ADICIÓN RECURSOS 2006" xfId="50"/>
    <cellStyle name="Currency" xfId="51"/>
    <cellStyle name="Currency [0]" xfId="52"/>
    <cellStyle name="Neutral" xfId="53"/>
    <cellStyle name="Normal 2" xfId="54"/>
    <cellStyle name="Normal 2 2" xfId="55"/>
    <cellStyle name="Normal 2_EVALUACIÓN TECNICA CONV. PUBLICA No. 009 - 2011 EQUIPOS ROBUSTOS AGO5" xfId="56"/>
    <cellStyle name="Normal 3" xfId="57"/>
    <cellStyle name="Normal 3_EVALUACION TECNICA CONV PUBLICA No. 015 201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zoomScale="80" zoomScaleNormal="80" zoomScalePageLayoutView="0" workbookViewId="0" topLeftCell="A25">
      <selection activeCell="B14" sqref="B14:E14"/>
    </sheetView>
  </sheetViews>
  <sheetFormatPr defaultColWidth="11.421875" defaultRowHeight="12.75"/>
  <cols>
    <col min="1" max="1" width="27.28125" style="15" customWidth="1"/>
    <col min="2" max="2" width="18.8515625" style="14" customWidth="1"/>
    <col min="3" max="3" width="17.140625" style="14" customWidth="1"/>
    <col min="4" max="4" width="15.140625" style="14" customWidth="1"/>
    <col min="5" max="5" width="22.7109375" style="14" customWidth="1"/>
    <col min="6" max="9" width="17.421875" style="14" customWidth="1"/>
    <col min="10" max="16384" width="11.421875" style="14" customWidth="1"/>
  </cols>
  <sheetData>
    <row r="2" spans="1:9" ht="18">
      <c r="A2" s="83" t="s">
        <v>7</v>
      </c>
      <c r="B2" s="83"/>
      <c r="C2" s="83"/>
      <c r="D2" s="83"/>
      <c r="E2" s="83"/>
      <c r="F2" s="83"/>
      <c r="G2" s="83"/>
      <c r="H2" s="83"/>
      <c r="I2" s="83"/>
    </row>
    <row r="3" spans="1:9" ht="18">
      <c r="A3" s="83" t="s">
        <v>31</v>
      </c>
      <c r="B3" s="83"/>
      <c r="C3" s="83"/>
      <c r="D3" s="83"/>
      <c r="E3" s="83"/>
      <c r="F3" s="83"/>
      <c r="G3" s="83"/>
      <c r="H3" s="83"/>
      <c r="I3" s="83"/>
    </row>
    <row r="5" spans="2:5" ht="18.75" thickBot="1">
      <c r="B5" s="81"/>
      <c r="C5" s="81"/>
      <c r="D5" s="81"/>
      <c r="E5" s="81"/>
    </row>
    <row r="6" spans="1:9" ht="12.75" customHeight="1">
      <c r="A6" s="88" t="s">
        <v>8</v>
      </c>
      <c r="B6" s="90" t="s">
        <v>28</v>
      </c>
      <c r="C6" s="90"/>
      <c r="D6" s="90"/>
      <c r="E6" s="90"/>
      <c r="F6" s="90"/>
      <c r="G6" s="90"/>
      <c r="H6" s="90"/>
      <c r="I6" s="91"/>
    </row>
    <row r="7" spans="1:9" ht="25.5" customHeight="1">
      <c r="A7" s="89"/>
      <c r="B7" s="85"/>
      <c r="C7" s="85"/>
      <c r="D7" s="85"/>
      <c r="E7" s="85"/>
      <c r="F7" s="85"/>
      <c r="G7" s="85"/>
      <c r="H7" s="85"/>
      <c r="I7" s="86"/>
    </row>
    <row r="8" spans="1:9" ht="25.5" customHeight="1">
      <c r="A8" s="89"/>
      <c r="B8" s="85" t="s">
        <v>29</v>
      </c>
      <c r="C8" s="85"/>
      <c r="D8" s="85"/>
      <c r="E8" s="85"/>
      <c r="F8" s="85" t="s">
        <v>30</v>
      </c>
      <c r="G8" s="85"/>
      <c r="H8" s="85"/>
      <c r="I8" s="86"/>
    </row>
    <row r="9" spans="1:9" s="16" customFormat="1" ht="75.75" customHeight="1">
      <c r="A9" s="2" t="s">
        <v>9</v>
      </c>
      <c r="B9" s="3" t="s">
        <v>10</v>
      </c>
      <c r="C9" s="3" t="s">
        <v>98</v>
      </c>
      <c r="D9" s="3" t="s">
        <v>11</v>
      </c>
      <c r="E9" s="3" t="s">
        <v>12</v>
      </c>
      <c r="F9" s="3" t="s">
        <v>10</v>
      </c>
      <c r="G9" s="3" t="s">
        <v>98</v>
      </c>
      <c r="H9" s="3" t="s">
        <v>11</v>
      </c>
      <c r="I9" s="4" t="s">
        <v>12</v>
      </c>
    </row>
    <row r="10" spans="1:9" ht="110.25" customHeight="1">
      <c r="A10" s="2">
        <v>1</v>
      </c>
      <c r="B10" s="5" t="s">
        <v>88</v>
      </c>
      <c r="C10" s="6">
        <v>38775</v>
      </c>
      <c r="D10" s="7">
        <v>1242224024</v>
      </c>
      <c r="E10" s="7" t="s">
        <v>5</v>
      </c>
      <c r="F10" s="5" t="s">
        <v>91</v>
      </c>
      <c r="G10" s="6">
        <v>38775</v>
      </c>
      <c r="H10" s="7">
        <v>620000000</v>
      </c>
      <c r="I10" s="8" t="s">
        <v>5</v>
      </c>
    </row>
    <row r="11" spans="1:9" ht="99" customHeight="1">
      <c r="A11" s="2">
        <v>2</v>
      </c>
      <c r="B11" s="5" t="s">
        <v>89</v>
      </c>
      <c r="C11" s="6">
        <v>40135</v>
      </c>
      <c r="D11" s="7">
        <v>153000000</v>
      </c>
      <c r="E11" s="7" t="s">
        <v>5</v>
      </c>
      <c r="F11" s="5" t="s">
        <v>92</v>
      </c>
      <c r="G11" s="6">
        <v>39771</v>
      </c>
      <c r="H11" s="7">
        <v>8933160</v>
      </c>
      <c r="I11" s="8" t="s">
        <v>5</v>
      </c>
    </row>
    <row r="12" spans="1:9" ht="136.5" customHeight="1">
      <c r="A12" s="2">
        <v>3</v>
      </c>
      <c r="B12" s="5" t="s">
        <v>90</v>
      </c>
      <c r="C12" s="6">
        <v>40470</v>
      </c>
      <c r="D12" s="7">
        <v>185586080</v>
      </c>
      <c r="E12" s="7" t="s">
        <v>5</v>
      </c>
      <c r="F12" s="5" t="s">
        <v>93</v>
      </c>
      <c r="G12" s="6">
        <v>39492</v>
      </c>
      <c r="H12" s="7">
        <v>18741540</v>
      </c>
      <c r="I12" s="8" t="s">
        <v>5</v>
      </c>
    </row>
    <row r="13" spans="1:9" s="16" customFormat="1" ht="21" customHeight="1">
      <c r="A13" s="2" t="s">
        <v>13</v>
      </c>
      <c r="B13" s="9"/>
      <c r="C13" s="9"/>
      <c r="D13" s="10">
        <f>SUM(D10:D12)</f>
        <v>1580810104</v>
      </c>
      <c r="E13" s="13"/>
      <c r="F13" s="9"/>
      <c r="G13" s="9"/>
      <c r="H13" s="10">
        <f>SUM(H10:H12)</f>
        <v>647674700</v>
      </c>
      <c r="I13" s="11"/>
    </row>
    <row r="14" spans="1:9" s="16" customFormat="1" ht="21" customHeight="1">
      <c r="A14" s="2" t="s">
        <v>14</v>
      </c>
      <c r="B14" s="82">
        <f>934718488+38632640</f>
        <v>973351128</v>
      </c>
      <c r="C14" s="82"/>
      <c r="D14" s="82"/>
      <c r="E14" s="82"/>
      <c r="F14" s="82">
        <v>707600000</v>
      </c>
      <c r="G14" s="82"/>
      <c r="H14" s="82"/>
      <c r="I14" s="87"/>
    </row>
    <row r="15" spans="1:9" ht="41.25" customHeight="1">
      <c r="A15" s="2" t="s">
        <v>15</v>
      </c>
      <c r="B15" s="79" t="s">
        <v>5</v>
      </c>
      <c r="C15" s="79"/>
      <c r="D15" s="79"/>
      <c r="E15" s="79"/>
      <c r="F15" s="79" t="s">
        <v>5</v>
      </c>
      <c r="G15" s="79"/>
      <c r="H15" s="79"/>
      <c r="I15" s="80"/>
    </row>
    <row r="16" spans="1:9" ht="34.5" customHeight="1">
      <c r="A16" s="2" t="s">
        <v>16</v>
      </c>
      <c r="B16" s="79" t="s">
        <v>5</v>
      </c>
      <c r="C16" s="79"/>
      <c r="D16" s="79"/>
      <c r="E16" s="79"/>
      <c r="F16" s="79" t="s">
        <v>5</v>
      </c>
      <c r="G16" s="79"/>
      <c r="H16" s="79"/>
      <c r="I16" s="80"/>
    </row>
    <row r="17" spans="1:9" ht="40.5" customHeight="1">
      <c r="A17" s="2" t="s">
        <v>94</v>
      </c>
      <c r="B17" s="79" t="s">
        <v>5</v>
      </c>
      <c r="C17" s="79"/>
      <c r="D17" s="79"/>
      <c r="E17" s="79"/>
      <c r="F17" s="79" t="s">
        <v>5</v>
      </c>
      <c r="G17" s="79"/>
      <c r="H17" s="79"/>
      <c r="I17" s="80"/>
    </row>
    <row r="18" spans="1:9" ht="33" customHeight="1">
      <c r="A18" s="2" t="s">
        <v>17</v>
      </c>
      <c r="B18" s="79" t="s">
        <v>5</v>
      </c>
      <c r="C18" s="79"/>
      <c r="D18" s="79"/>
      <c r="E18" s="79"/>
      <c r="F18" s="79" t="s">
        <v>5</v>
      </c>
      <c r="G18" s="79"/>
      <c r="H18" s="79"/>
      <c r="I18" s="80"/>
    </row>
    <row r="19" spans="1:9" ht="36" customHeight="1">
      <c r="A19" s="2" t="s">
        <v>18</v>
      </c>
      <c r="B19" s="79" t="s">
        <v>95</v>
      </c>
      <c r="C19" s="79"/>
      <c r="D19" s="79"/>
      <c r="E19" s="79"/>
      <c r="F19" s="79" t="s">
        <v>96</v>
      </c>
      <c r="G19" s="79"/>
      <c r="H19" s="79"/>
      <c r="I19" s="80"/>
    </row>
    <row r="20" spans="1:9" ht="40.5" customHeight="1">
      <c r="A20" s="2" t="s">
        <v>19</v>
      </c>
      <c r="B20" s="79" t="s">
        <v>5</v>
      </c>
      <c r="C20" s="79"/>
      <c r="D20" s="79"/>
      <c r="E20" s="79"/>
      <c r="F20" s="79" t="s">
        <v>5</v>
      </c>
      <c r="G20" s="79"/>
      <c r="H20" s="79"/>
      <c r="I20" s="80"/>
    </row>
    <row r="21" spans="1:9" ht="21" customHeight="1">
      <c r="A21" s="2" t="s">
        <v>20</v>
      </c>
      <c r="B21" s="79" t="s">
        <v>5</v>
      </c>
      <c r="C21" s="79"/>
      <c r="D21" s="79"/>
      <c r="E21" s="79"/>
      <c r="F21" s="79" t="s">
        <v>5</v>
      </c>
      <c r="G21" s="79"/>
      <c r="H21" s="79"/>
      <c r="I21" s="80"/>
    </row>
    <row r="22" spans="1:9" ht="21" customHeight="1">
      <c r="A22" s="2" t="s">
        <v>21</v>
      </c>
      <c r="B22" s="79" t="s">
        <v>5</v>
      </c>
      <c r="C22" s="79"/>
      <c r="D22" s="79"/>
      <c r="E22" s="79"/>
      <c r="F22" s="79" t="s">
        <v>5</v>
      </c>
      <c r="G22" s="79"/>
      <c r="H22" s="79"/>
      <c r="I22" s="80"/>
    </row>
    <row r="23" spans="1:9" ht="21" customHeight="1">
      <c r="A23" s="2" t="s">
        <v>22</v>
      </c>
      <c r="B23" s="79" t="s">
        <v>5</v>
      </c>
      <c r="C23" s="79"/>
      <c r="D23" s="79"/>
      <c r="E23" s="79"/>
      <c r="F23" s="79" t="s">
        <v>5</v>
      </c>
      <c r="G23" s="79"/>
      <c r="H23" s="79"/>
      <c r="I23" s="80"/>
    </row>
    <row r="24" spans="1:9" ht="21" customHeight="1">
      <c r="A24" s="2" t="s">
        <v>23</v>
      </c>
      <c r="B24" s="79" t="s">
        <v>5</v>
      </c>
      <c r="C24" s="79"/>
      <c r="D24" s="79"/>
      <c r="E24" s="79"/>
      <c r="F24" s="79" t="s">
        <v>5</v>
      </c>
      <c r="G24" s="79"/>
      <c r="H24" s="79"/>
      <c r="I24" s="80"/>
    </row>
    <row r="25" spans="1:9" ht="21" customHeight="1">
      <c r="A25" s="2" t="s">
        <v>24</v>
      </c>
      <c r="B25" s="79" t="s">
        <v>5</v>
      </c>
      <c r="C25" s="79"/>
      <c r="D25" s="79"/>
      <c r="E25" s="79"/>
      <c r="F25" s="79" t="s">
        <v>5</v>
      </c>
      <c r="G25" s="79"/>
      <c r="H25" s="79"/>
      <c r="I25" s="80"/>
    </row>
    <row r="26" spans="1:9" ht="48" customHeight="1">
      <c r="A26" s="2" t="s">
        <v>25</v>
      </c>
      <c r="B26" s="79" t="s">
        <v>5</v>
      </c>
      <c r="C26" s="79"/>
      <c r="D26" s="79"/>
      <c r="E26" s="79"/>
      <c r="F26" s="79" t="s">
        <v>5</v>
      </c>
      <c r="G26" s="79"/>
      <c r="H26" s="79"/>
      <c r="I26" s="80"/>
    </row>
    <row r="27" spans="1:9" s="16" customFormat="1" ht="26.25" customHeight="1" thickBot="1">
      <c r="A27" s="12" t="s">
        <v>26</v>
      </c>
      <c r="B27" s="84" t="s">
        <v>97</v>
      </c>
      <c r="C27" s="84"/>
      <c r="D27" s="84"/>
      <c r="E27" s="84"/>
      <c r="F27" s="84" t="s">
        <v>97</v>
      </c>
      <c r="G27" s="84"/>
      <c r="H27" s="84"/>
      <c r="I27" s="84"/>
    </row>
    <row r="30" spans="4:5" ht="12.75">
      <c r="D30" s="17"/>
      <c r="E30" s="17"/>
    </row>
  </sheetData>
  <sheetProtection/>
  <mergeCells count="35">
    <mergeCell ref="F27:I27"/>
    <mergeCell ref="B27:E27"/>
    <mergeCell ref="A3:I3"/>
    <mergeCell ref="F8:I8"/>
    <mergeCell ref="F14:I14"/>
    <mergeCell ref="A6:A8"/>
    <mergeCell ref="B8:E8"/>
    <mergeCell ref="F15:I15"/>
    <mergeCell ref="B6:I7"/>
    <mergeCell ref="B5:E5"/>
    <mergeCell ref="B14:E14"/>
    <mergeCell ref="B15:E15"/>
    <mergeCell ref="A2:I2"/>
    <mergeCell ref="B16:E16"/>
    <mergeCell ref="F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F21:I21"/>
    <mergeCell ref="B22:E22"/>
    <mergeCell ref="F22:I22"/>
    <mergeCell ref="B26:E26"/>
    <mergeCell ref="F26:I26"/>
    <mergeCell ref="B23:E23"/>
    <mergeCell ref="F23:I23"/>
    <mergeCell ref="B24:E24"/>
    <mergeCell ref="F24:I24"/>
    <mergeCell ref="B25:E25"/>
    <mergeCell ref="F25:I2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103"/>
  <sheetViews>
    <sheetView tabSelected="1" zoomScale="55" zoomScaleNormal="55" zoomScalePageLayoutView="0" workbookViewId="0" topLeftCell="A8">
      <pane xSplit="4" ySplit="6" topLeftCell="E14" activePane="bottomRight" state="frozen"/>
      <selection pane="topLeft" activeCell="A8" sqref="A8"/>
      <selection pane="topRight" activeCell="G8" sqref="G8"/>
      <selection pane="bottomLeft" activeCell="A10" sqref="A10"/>
      <selection pane="bottomRight" activeCell="G40" sqref="G40"/>
    </sheetView>
  </sheetViews>
  <sheetFormatPr defaultColWidth="11.421875" defaultRowHeight="12.75"/>
  <cols>
    <col min="1" max="1" width="6.7109375" style="48" customWidth="1"/>
    <col min="2" max="2" width="10.28125" style="48" customWidth="1"/>
    <col min="3" max="3" width="26.140625" style="1" customWidth="1"/>
    <col min="4" max="5" width="11.421875" style="48" customWidth="1"/>
    <col min="6" max="6" width="17.8515625" style="1" hidden="1" customWidth="1"/>
    <col min="7" max="7" width="22.421875" style="1" customWidth="1"/>
    <col min="8" max="8" width="14.7109375" style="1" customWidth="1"/>
    <col min="9" max="9" width="45.57421875" style="48" customWidth="1"/>
    <col min="10" max="16384" width="11.421875" style="1" customWidth="1"/>
  </cols>
  <sheetData>
    <row r="1" ht="21" customHeight="1" hidden="1"/>
    <row r="2" ht="15.75" customHeight="1" hidden="1" thickBot="1"/>
    <row r="3" ht="23.25" customHeight="1" hidden="1"/>
    <row r="4" ht="18" customHeight="1" hidden="1"/>
    <row r="5" ht="17.25" customHeight="1" hidden="1"/>
    <row r="6" ht="24.75" customHeight="1" hidden="1"/>
    <row r="7" spans="1:5" ht="15.75" customHeight="1">
      <c r="A7" s="49"/>
      <c r="B7" s="49"/>
      <c r="C7" s="49"/>
      <c r="D7" s="49"/>
      <c r="E7" s="49"/>
    </row>
    <row r="8" spans="1:9" ht="15.75" customHeight="1">
      <c r="A8" s="92" t="s">
        <v>27</v>
      </c>
      <c r="B8" s="92"/>
      <c r="C8" s="92"/>
      <c r="D8" s="92"/>
      <c r="E8" s="92"/>
      <c r="F8" s="92"/>
      <c r="G8" s="92"/>
      <c r="H8" s="92"/>
      <c r="I8" s="92"/>
    </row>
    <row r="9" spans="1:9" ht="15.75" customHeight="1">
      <c r="A9" s="92" t="s">
        <v>31</v>
      </c>
      <c r="B9" s="92"/>
      <c r="C9" s="92"/>
      <c r="D9" s="92"/>
      <c r="E9" s="92"/>
      <c r="F9" s="92"/>
      <c r="G9" s="92"/>
      <c r="H9" s="92"/>
      <c r="I9" s="92"/>
    </row>
    <row r="10" spans="1:5" ht="15.75" customHeight="1">
      <c r="A10" s="49"/>
      <c r="B10" s="49"/>
      <c r="C10" s="49"/>
      <c r="D10" s="49"/>
      <c r="E10" s="49"/>
    </row>
    <row r="11" spans="1:5" ht="15.75" customHeight="1" thickBot="1">
      <c r="A11" s="49"/>
      <c r="B11" s="49"/>
      <c r="C11" s="49"/>
      <c r="D11" s="49"/>
      <c r="E11" s="49"/>
    </row>
    <row r="12" spans="6:9" ht="17.25" customHeight="1" thickBot="1">
      <c r="F12" s="47"/>
      <c r="G12" s="47"/>
      <c r="H12" s="47"/>
      <c r="I12" s="77" t="s">
        <v>0</v>
      </c>
    </row>
    <row r="13" spans="1:9" s="49" customFormat="1" ht="51.75" customHeight="1">
      <c r="A13" s="18" t="s">
        <v>1</v>
      </c>
      <c r="B13" s="19" t="s">
        <v>2</v>
      </c>
      <c r="C13" s="42" t="s">
        <v>32</v>
      </c>
      <c r="D13" s="19" t="s">
        <v>3</v>
      </c>
      <c r="E13" s="19" t="s">
        <v>33</v>
      </c>
      <c r="F13" s="19" t="s">
        <v>34</v>
      </c>
      <c r="G13" s="20" t="s">
        <v>35</v>
      </c>
      <c r="H13" s="50"/>
      <c r="I13" s="72" t="s">
        <v>52</v>
      </c>
    </row>
    <row r="14" spans="1:9" ht="30" customHeight="1">
      <c r="A14" s="62">
        <v>1</v>
      </c>
      <c r="B14" s="63" t="s">
        <v>4</v>
      </c>
      <c r="C14" s="23" t="s">
        <v>53</v>
      </c>
      <c r="D14" s="44">
        <v>8</v>
      </c>
      <c r="E14" s="25">
        <v>41600000</v>
      </c>
      <c r="F14" s="26">
        <f>E14*16%</f>
        <v>6656000</v>
      </c>
      <c r="G14" s="27">
        <f aca="true" t="shared" si="0" ref="G14:G39">(E14+F14)*D14</f>
        <v>386048000</v>
      </c>
      <c r="H14" s="51"/>
      <c r="I14" s="75" t="s">
        <v>5</v>
      </c>
    </row>
    <row r="15" spans="1:9" ht="30" customHeight="1">
      <c r="A15" s="62">
        <v>2</v>
      </c>
      <c r="B15" s="63" t="s">
        <v>4</v>
      </c>
      <c r="C15" s="23" t="s">
        <v>53</v>
      </c>
      <c r="D15" s="44">
        <v>4</v>
      </c>
      <c r="E15" s="25">
        <v>28232000</v>
      </c>
      <c r="F15" s="26">
        <f aca="true" t="shared" si="1" ref="F15:F39">E15*16%</f>
        <v>4517120</v>
      </c>
      <c r="G15" s="27">
        <f t="shared" si="0"/>
        <v>130996480</v>
      </c>
      <c r="H15" s="51"/>
      <c r="I15" s="75" t="s">
        <v>5</v>
      </c>
    </row>
    <row r="16" spans="1:9" ht="30" customHeight="1">
      <c r="A16" s="62">
        <v>3</v>
      </c>
      <c r="B16" s="63" t="s">
        <v>4</v>
      </c>
      <c r="C16" s="23" t="s">
        <v>54</v>
      </c>
      <c r="D16" s="44">
        <v>2</v>
      </c>
      <c r="E16" s="25">
        <v>3500000</v>
      </c>
      <c r="F16" s="26">
        <f t="shared" si="1"/>
        <v>560000</v>
      </c>
      <c r="G16" s="27">
        <f t="shared" si="0"/>
        <v>8120000</v>
      </c>
      <c r="H16" s="51"/>
      <c r="I16" s="75" t="s">
        <v>5</v>
      </c>
    </row>
    <row r="17" spans="1:9" ht="81" customHeight="1">
      <c r="A17" s="62">
        <v>4</v>
      </c>
      <c r="B17" s="63" t="s">
        <v>4</v>
      </c>
      <c r="C17" s="23" t="s">
        <v>54</v>
      </c>
      <c r="D17" s="44">
        <v>1</v>
      </c>
      <c r="E17" s="25">
        <v>3700000</v>
      </c>
      <c r="F17" s="26">
        <f t="shared" si="1"/>
        <v>592000</v>
      </c>
      <c r="G17" s="27">
        <f t="shared" si="0"/>
        <v>4292000</v>
      </c>
      <c r="H17" s="51"/>
      <c r="I17" s="78" t="s">
        <v>74</v>
      </c>
    </row>
    <row r="18" spans="1:9" ht="30" customHeight="1">
      <c r="A18" s="62">
        <v>5</v>
      </c>
      <c r="B18" s="63" t="s">
        <v>4</v>
      </c>
      <c r="C18" s="23" t="s">
        <v>55</v>
      </c>
      <c r="D18" s="44">
        <v>1</v>
      </c>
      <c r="E18" s="25">
        <v>69500000</v>
      </c>
      <c r="F18" s="26">
        <f t="shared" si="1"/>
        <v>11120000</v>
      </c>
      <c r="G18" s="27">
        <f t="shared" si="0"/>
        <v>80620000</v>
      </c>
      <c r="H18" s="51"/>
      <c r="I18" s="75" t="s">
        <v>5</v>
      </c>
    </row>
    <row r="19" spans="1:9" ht="30" customHeight="1">
      <c r="A19" s="62">
        <v>6</v>
      </c>
      <c r="B19" s="63" t="s">
        <v>4</v>
      </c>
      <c r="C19" s="23" t="s">
        <v>56</v>
      </c>
      <c r="D19" s="44">
        <v>6</v>
      </c>
      <c r="E19" s="25">
        <v>75000</v>
      </c>
      <c r="F19" s="26">
        <f t="shared" si="1"/>
        <v>12000</v>
      </c>
      <c r="G19" s="27">
        <f t="shared" si="0"/>
        <v>522000</v>
      </c>
      <c r="H19" s="51"/>
      <c r="I19" s="78" t="s">
        <v>75</v>
      </c>
    </row>
    <row r="20" spans="1:9" ht="30" customHeight="1">
      <c r="A20" s="62">
        <v>7</v>
      </c>
      <c r="B20" s="63" t="s">
        <v>4</v>
      </c>
      <c r="C20" s="23" t="s">
        <v>57</v>
      </c>
      <c r="D20" s="44">
        <v>8</v>
      </c>
      <c r="E20" s="25">
        <v>390000</v>
      </c>
      <c r="F20" s="26">
        <f t="shared" si="1"/>
        <v>62400</v>
      </c>
      <c r="G20" s="27">
        <f t="shared" si="0"/>
        <v>3619200</v>
      </c>
      <c r="H20" s="51"/>
      <c r="I20" s="75" t="s">
        <v>5</v>
      </c>
    </row>
    <row r="21" spans="1:9" ht="45.75" customHeight="1">
      <c r="A21" s="62">
        <v>8</v>
      </c>
      <c r="B21" s="63" t="s">
        <v>4</v>
      </c>
      <c r="C21" s="23" t="s">
        <v>57</v>
      </c>
      <c r="D21" s="44">
        <v>4</v>
      </c>
      <c r="E21" s="25">
        <v>410000</v>
      </c>
      <c r="F21" s="26">
        <f t="shared" si="1"/>
        <v>65600</v>
      </c>
      <c r="G21" s="27">
        <f t="shared" si="0"/>
        <v>1902400</v>
      </c>
      <c r="H21" s="51"/>
      <c r="I21" s="78" t="s">
        <v>76</v>
      </c>
    </row>
    <row r="22" spans="1:9" ht="51.75" customHeight="1">
      <c r="A22" s="62">
        <v>9</v>
      </c>
      <c r="B22" s="63" t="s">
        <v>4</v>
      </c>
      <c r="C22" s="23" t="s">
        <v>58</v>
      </c>
      <c r="D22" s="44">
        <v>1</v>
      </c>
      <c r="E22" s="25">
        <v>5950000</v>
      </c>
      <c r="F22" s="26">
        <f t="shared" si="1"/>
        <v>952000</v>
      </c>
      <c r="G22" s="27">
        <f t="shared" si="0"/>
        <v>6902000</v>
      </c>
      <c r="H22" s="51"/>
      <c r="I22" s="78" t="s">
        <v>77</v>
      </c>
    </row>
    <row r="23" spans="1:9" ht="30" customHeight="1">
      <c r="A23" s="62">
        <v>10</v>
      </c>
      <c r="B23" s="63" t="s">
        <v>4</v>
      </c>
      <c r="C23" s="23" t="s">
        <v>59</v>
      </c>
      <c r="D23" s="44">
        <v>4</v>
      </c>
      <c r="E23" s="25">
        <v>21000000</v>
      </c>
      <c r="F23" s="26">
        <f t="shared" si="1"/>
        <v>3360000</v>
      </c>
      <c r="G23" s="27">
        <f t="shared" si="0"/>
        <v>97440000</v>
      </c>
      <c r="H23" s="51"/>
      <c r="I23" s="75" t="s">
        <v>5</v>
      </c>
    </row>
    <row r="24" spans="1:9" ht="30" customHeight="1">
      <c r="A24" s="62">
        <v>11</v>
      </c>
      <c r="B24" s="63" t="s">
        <v>4</v>
      </c>
      <c r="C24" s="23" t="s">
        <v>60</v>
      </c>
      <c r="D24" s="44">
        <v>1</v>
      </c>
      <c r="E24" s="25">
        <v>1200000</v>
      </c>
      <c r="F24" s="26">
        <f t="shared" si="1"/>
        <v>192000</v>
      </c>
      <c r="G24" s="27">
        <f t="shared" si="0"/>
        <v>1392000</v>
      </c>
      <c r="H24" s="51"/>
      <c r="I24" s="75" t="s">
        <v>5</v>
      </c>
    </row>
    <row r="25" spans="1:9" ht="68.25" customHeight="1">
      <c r="A25" s="62">
        <v>12</v>
      </c>
      <c r="B25" s="63" t="s">
        <v>4</v>
      </c>
      <c r="C25" s="23" t="s">
        <v>61</v>
      </c>
      <c r="D25" s="44">
        <v>1</v>
      </c>
      <c r="E25" s="25">
        <v>24500000</v>
      </c>
      <c r="F25" s="26">
        <f t="shared" si="1"/>
        <v>3920000</v>
      </c>
      <c r="G25" s="27">
        <f t="shared" si="0"/>
        <v>28420000</v>
      </c>
      <c r="H25" s="51"/>
      <c r="I25" s="78" t="s">
        <v>78</v>
      </c>
    </row>
    <row r="26" spans="1:9" ht="30" customHeight="1">
      <c r="A26" s="62">
        <v>13</v>
      </c>
      <c r="B26" s="63" t="s">
        <v>4</v>
      </c>
      <c r="C26" s="23" t="s">
        <v>62</v>
      </c>
      <c r="D26" s="44">
        <v>1</v>
      </c>
      <c r="E26" s="25">
        <v>2800000</v>
      </c>
      <c r="F26" s="26">
        <f t="shared" si="1"/>
        <v>448000</v>
      </c>
      <c r="G26" s="27">
        <f t="shared" si="0"/>
        <v>3248000</v>
      </c>
      <c r="H26" s="51"/>
      <c r="I26" s="75" t="s">
        <v>5</v>
      </c>
    </row>
    <row r="27" spans="1:9" ht="47.25" customHeight="1">
      <c r="A27" s="62">
        <v>14</v>
      </c>
      <c r="B27" s="63" t="s">
        <v>4</v>
      </c>
      <c r="C27" s="23" t="s">
        <v>62</v>
      </c>
      <c r="D27" s="44">
        <v>1</v>
      </c>
      <c r="E27" s="25">
        <v>2100000</v>
      </c>
      <c r="F27" s="26">
        <f t="shared" si="1"/>
        <v>336000</v>
      </c>
      <c r="G27" s="27">
        <f t="shared" si="0"/>
        <v>2436000</v>
      </c>
      <c r="H27" s="51"/>
      <c r="I27" s="78" t="s">
        <v>79</v>
      </c>
    </row>
    <row r="28" spans="1:9" ht="30" customHeight="1">
      <c r="A28" s="62">
        <v>15</v>
      </c>
      <c r="B28" s="63" t="s">
        <v>4</v>
      </c>
      <c r="C28" s="23" t="s">
        <v>62</v>
      </c>
      <c r="D28" s="44">
        <v>1</v>
      </c>
      <c r="E28" s="25">
        <v>25500000</v>
      </c>
      <c r="F28" s="26">
        <f t="shared" si="1"/>
        <v>4080000</v>
      </c>
      <c r="G28" s="27">
        <f t="shared" si="0"/>
        <v>29580000</v>
      </c>
      <c r="H28" s="51"/>
      <c r="I28" s="78" t="s">
        <v>80</v>
      </c>
    </row>
    <row r="29" spans="1:9" ht="39" customHeight="1">
      <c r="A29" s="62">
        <v>16</v>
      </c>
      <c r="B29" s="63" t="s">
        <v>4</v>
      </c>
      <c r="C29" s="23" t="s">
        <v>63</v>
      </c>
      <c r="D29" s="44">
        <v>1</v>
      </c>
      <c r="E29" s="25">
        <v>13000000</v>
      </c>
      <c r="F29" s="26">
        <f t="shared" si="1"/>
        <v>2080000</v>
      </c>
      <c r="G29" s="27">
        <f t="shared" si="0"/>
        <v>15080000</v>
      </c>
      <c r="H29" s="51"/>
      <c r="I29" s="78" t="s">
        <v>81</v>
      </c>
    </row>
    <row r="30" spans="1:9" ht="30" customHeight="1">
      <c r="A30" s="62">
        <v>17</v>
      </c>
      <c r="B30" s="63" t="s">
        <v>4</v>
      </c>
      <c r="C30" s="23" t="s">
        <v>64</v>
      </c>
      <c r="D30" s="44">
        <v>2</v>
      </c>
      <c r="E30" s="25">
        <v>595000</v>
      </c>
      <c r="F30" s="26">
        <f t="shared" si="1"/>
        <v>95200</v>
      </c>
      <c r="G30" s="27">
        <f t="shared" si="0"/>
        <v>1380400</v>
      </c>
      <c r="H30" s="51"/>
      <c r="I30" s="78" t="s">
        <v>82</v>
      </c>
    </row>
    <row r="31" spans="1:9" ht="54.75" customHeight="1">
      <c r="A31" s="62">
        <v>18</v>
      </c>
      <c r="B31" s="63" t="s">
        <v>4</v>
      </c>
      <c r="C31" s="23" t="s">
        <v>65</v>
      </c>
      <c r="D31" s="44">
        <v>1</v>
      </c>
      <c r="E31" s="25">
        <v>5340000</v>
      </c>
      <c r="F31" s="26">
        <f t="shared" si="1"/>
        <v>854400</v>
      </c>
      <c r="G31" s="27">
        <f t="shared" si="0"/>
        <v>6194400</v>
      </c>
      <c r="H31" s="51"/>
      <c r="I31" s="78" t="s">
        <v>83</v>
      </c>
    </row>
    <row r="32" spans="1:9" ht="50.25" customHeight="1">
      <c r="A32" s="62">
        <v>19</v>
      </c>
      <c r="B32" s="63" t="s">
        <v>4</v>
      </c>
      <c r="C32" s="64" t="s">
        <v>66</v>
      </c>
      <c r="D32" s="44">
        <v>2</v>
      </c>
      <c r="E32" s="25">
        <v>3950000</v>
      </c>
      <c r="F32" s="26">
        <f t="shared" si="1"/>
        <v>632000</v>
      </c>
      <c r="G32" s="27">
        <f t="shared" si="0"/>
        <v>9164000</v>
      </c>
      <c r="H32" s="51"/>
      <c r="I32" s="78" t="s">
        <v>84</v>
      </c>
    </row>
    <row r="33" spans="1:9" ht="30" customHeight="1">
      <c r="A33" s="62">
        <v>20</v>
      </c>
      <c r="B33" s="63" t="s">
        <v>4</v>
      </c>
      <c r="C33" s="23" t="s">
        <v>67</v>
      </c>
      <c r="D33" s="44">
        <v>2</v>
      </c>
      <c r="E33" s="25">
        <v>27500000</v>
      </c>
      <c r="F33" s="26">
        <f t="shared" si="1"/>
        <v>4400000</v>
      </c>
      <c r="G33" s="27">
        <f t="shared" si="0"/>
        <v>63800000</v>
      </c>
      <c r="H33" s="51"/>
      <c r="I33" s="75" t="s">
        <v>5</v>
      </c>
    </row>
    <row r="34" spans="1:9" ht="30" customHeight="1">
      <c r="A34" s="62">
        <v>21</v>
      </c>
      <c r="B34" s="63" t="s">
        <v>4</v>
      </c>
      <c r="C34" s="23" t="s">
        <v>67</v>
      </c>
      <c r="D34" s="44">
        <v>2</v>
      </c>
      <c r="E34" s="25">
        <v>26800000</v>
      </c>
      <c r="F34" s="26">
        <f t="shared" si="1"/>
        <v>4288000</v>
      </c>
      <c r="G34" s="27">
        <f t="shared" si="0"/>
        <v>62176000</v>
      </c>
      <c r="H34" s="51"/>
      <c r="I34" s="75" t="s">
        <v>5</v>
      </c>
    </row>
    <row r="35" spans="1:9" ht="30" customHeight="1">
      <c r="A35" s="62">
        <v>22</v>
      </c>
      <c r="B35" s="63" t="s">
        <v>4</v>
      </c>
      <c r="C35" s="23" t="s">
        <v>57</v>
      </c>
      <c r="D35" s="44">
        <v>4</v>
      </c>
      <c r="E35" s="25">
        <v>350000</v>
      </c>
      <c r="F35" s="26">
        <f t="shared" si="1"/>
        <v>56000</v>
      </c>
      <c r="G35" s="27">
        <f t="shared" si="0"/>
        <v>1624000</v>
      </c>
      <c r="H35" s="51"/>
      <c r="I35" s="78" t="s">
        <v>85</v>
      </c>
    </row>
    <row r="36" spans="1:9" ht="30" customHeight="1">
      <c r="A36" s="62">
        <v>23</v>
      </c>
      <c r="B36" s="63" t="s">
        <v>4</v>
      </c>
      <c r="C36" s="23" t="s">
        <v>68</v>
      </c>
      <c r="D36" s="44">
        <v>4</v>
      </c>
      <c r="E36" s="25">
        <v>390000</v>
      </c>
      <c r="F36" s="26">
        <f t="shared" si="1"/>
        <v>62400</v>
      </c>
      <c r="G36" s="27">
        <f t="shared" si="0"/>
        <v>1809600</v>
      </c>
      <c r="H36" s="51"/>
      <c r="I36" s="78" t="s">
        <v>85</v>
      </c>
    </row>
    <row r="37" spans="1:9" ht="30" customHeight="1">
      <c r="A37" s="62">
        <v>24</v>
      </c>
      <c r="B37" s="63" t="s">
        <v>4</v>
      </c>
      <c r="C37" s="23" t="s">
        <v>69</v>
      </c>
      <c r="D37" s="44">
        <v>1</v>
      </c>
      <c r="E37" s="25">
        <v>12998960</v>
      </c>
      <c r="F37" s="26">
        <f t="shared" si="1"/>
        <v>2079833.6</v>
      </c>
      <c r="G37" s="27">
        <f t="shared" si="0"/>
        <v>15078793.6</v>
      </c>
      <c r="H37" s="51"/>
      <c r="I37" s="78" t="s">
        <v>86</v>
      </c>
    </row>
    <row r="38" spans="1:9" ht="30" customHeight="1">
      <c r="A38" s="62">
        <v>25</v>
      </c>
      <c r="B38" s="63" t="s">
        <v>4</v>
      </c>
      <c r="C38" s="23" t="s">
        <v>70</v>
      </c>
      <c r="D38" s="44">
        <v>1</v>
      </c>
      <c r="E38" s="25">
        <v>3370000</v>
      </c>
      <c r="F38" s="26">
        <f t="shared" si="1"/>
        <v>539200</v>
      </c>
      <c r="G38" s="27">
        <f t="shared" si="0"/>
        <v>3909200</v>
      </c>
      <c r="H38" s="51"/>
      <c r="I38" s="78" t="s">
        <v>87</v>
      </c>
    </row>
    <row r="39" spans="1:9" ht="30" customHeight="1" thickBot="1">
      <c r="A39" s="65">
        <v>26</v>
      </c>
      <c r="B39" s="66" t="s">
        <v>4</v>
      </c>
      <c r="C39" s="30" t="s">
        <v>71</v>
      </c>
      <c r="D39" s="46">
        <v>1</v>
      </c>
      <c r="E39" s="32">
        <v>3285000</v>
      </c>
      <c r="F39" s="33">
        <f t="shared" si="1"/>
        <v>525600</v>
      </c>
      <c r="G39" s="34">
        <f t="shared" si="0"/>
        <v>3810600</v>
      </c>
      <c r="H39" s="51"/>
      <c r="I39" s="76" t="s">
        <v>5</v>
      </c>
    </row>
    <row r="40" spans="1:9" ht="30.75" customHeight="1" thickBot="1">
      <c r="A40" s="67"/>
      <c r="B40" s="68"/>
      <c r="C40" s="94" t="s">
        <v>72</v>
      </c>
      <c r="D40" s="95"/>
      <c r="E40" s="98"/>
      <c r="F40" s="98"/>
      <c r="G40" s="37">
        <f>SUM(G14:G39)</f>
        <v>969565073.6</v>
      </c>
      <c r="H40" s="51"/>
      <c r="I40" s="51"/>
    </row>
    <row r="41" spans="1:9" ht="50.25" customHeight="1">
      <c r="A41" s="67"/>
      <c r="B41" s="68"/>
      <c r="C41" s="38"/>
      <c r="D41" s="69"/>
      <c r="E41" s="70"/>
      <c r="F41" s="71"/>
      <c r="G41" s="71"/>
      <c r="H41" s="51"/>
      <c r="I41" s="51"/>
    </row>
    <row r="42" spans="1:9" ht="30.75" customHeight="1">
      <c r="A42" s="93" t="s">
        <v>73</v>
      </c>
      <c r="B42" s="93"/>
      <c r="C42" s="93"/>
      <c r="D42" s="93"/>
      <c r="E42" s="93"/>
      <c r="F42" s="93"/>
      <c r="G42" s="93"/>
      <c r="H42" s="51"/>
      <c r="I42" s="51"/>
    </row>
    <row r="43" spans="1:9" ht="30.75" customHeight="1" thickBot="1">
      <c r="A43" s="39"/>
      <c r="B43" s="39"/>
      <c r="C43" s="40"/>
      <c r="D43" s="41"/>
      <c r="E43" s="39"/>
      <c r="F43" s="39"/>
      <c r="G43" s="39"/>
      <c r="H43" s="51"/>
      <c r="I43" s="51"/>
    </row>
    <row r="44" spans="1:9" ht="30.75" customHeight="1">
      <c r="A44" s="18" t="s">
        <v>1</v>
      </c>
      <c r="B44" s="19" t="s">
        <v>2</v>
      </c>
      <c r="C44" s="42" t="s">
        <v>32</v>
      </c>
      <c r="D44" s="19" t="s">
        <v>3</v>
      </c>
      <c r="E44" s="19" t="s">
        <v>33</v>
      </c>
      <c r="F44" s="19" t="s">
        <v>34</v>
      </c>
      <c r="G44" s="20" t="s">
        <v>35</v>
      </c>
      <c r="H44" s="51"/>
      <c r="I44" s="51"/>
    </row>
    <row r="45" spans="1:9" ht="30.75" customHeight="1">
      <c r="A45" s="21">
        <v>1</v>
      </c>
      <c r="B45" s="22" t="s">
        <v>6</v>
      </c>
      <c r="C45" s="23" t="s">
        <v>36</v>
      </c>
      <c r="D45" s="24">
        <v>1</v>
      </c>
      <c r="E45" s="25">
        <v>1200000</v>
      </c>
      <c r="F45" s="26">
        <f aca="true" t="shared" si="2" ref="F45:F55">E45*16%</f>
        <v>192000</v>
      </c>
      <c r="G45" s="27">
        <f aca="true" t="shared" si="3" ref="G45:G55">(E45+F45)*D45</f>
        <v>1392000</v>
      </c>
      <c r="H45" s="51"/>
      <c r="I45" s="74" t="s">
        <v>5</v>
      </c>
    </row>
    <row r="46" spans="1:9" ht="30.75" customHeight="1">
      <c r="A46" s="21">
        <v>2</v>
      </c>
      <c r="B46" s="22" t="s">
        <v>6</v>
      </c>
      <c r="C46" s="23" t="s">
        <v>37</v>
      </c>
      <c r="D46" s="24">
        <v>10</v>
      </c>
      <c r="E46" s="25">
        <v>175000</v>
      </c>
      <c r="F46" s="26">
        <f t="shared" si="2"/>
        <v>28000</v>
      </c>
      <c r="G46" s="27">
        <f t="shared" si="3"/>
        <v>2030000</v>
      </c>
      <c r="H46" s="51"/>
      <c r="I46" s="74" t="s">
        <v>5</v>
      </c>
    </row>
    <row r="47" spans="1:9" ht="30.75" customHeight="1">
      <c r="A47" s="21">
        <v>3</v>
      </c>
      <c r="B47" s="22" t="s">
        <v>6</v>
      </c>
      <c r="C47" s="23" t="s">
        <v>38</v>
      </c>
      <c r="D47" s="24">
        <v>2</v>
      </c>
      <c r="E47" s="25">
        <v>4350000</v>
      </c>
      <c r="F47" s="26">
        <f t="shared" si="2"/>
        <v>696000</v>
      </c>
      <c r="G47" s="27">
        <f t="shared" si="3"/>
        <v>10092000</v>
      </c>
      <c r="H47" s="51"/>
      <c r="I47" s="74" t="s">
        <v>5</v>
      </c>
    </row>
    <row r="48" spans="1:9" ht="30.75" customHeight="1">
      <c r="A48" s="21">
        <v>4</v>
      </c>
      <c r="B48" s="22" t="s">
        <v>6</v>
      </c>
      <c r="C48" s="23" t="s">
        <v>39</v>
      </c>
      <c r="D48" s="24">
        <v>1</v>
      </c>
      <c r="E48" s="25">
        <v>128000</v>
      </c>
      <c r="F48" s="26">
        <f t="shared" si="2"/>
        <v>20480</v>
      </c>
      <c r="G48" s="27">
        <f t="shared" si="3"/>
        <v>148480</v>
      </c>
      <c r="H48" s="51"/>
      <c r="I48" s="74" t="s">
        <v>5</v>
      </c>
    </row>
    <row r="49" spans="1:9" ht="30.75" customHeight="1">
      <c r="A49" s="21">
        <v>5</v>
      </c>
      <c r="B49" s="22" t="s">
        <v>6</v>
      </c>
      <c r="C49" s="23" t="s">
        <v>40</v>
      </c>
      <c r="D49" s="24">
        <v>4</v>
      </c>
      <c r="E49" s="25">
        <v>110000</v>
      </c>
      <c r="F49" s="26">
        <f t="shared" si="2"/>
        <v>17600</v>
      </c>
      <c r="G49" s="27">
        <f t="shared" si="3"/>
        <v>510400</v>
      </c>
      <c r="H49" s="51"/>
      <c r="I49" s="74" t="s">
        <v>5</v>
      </c>
    </row>
    <row r="50" spans="1:9" ht="30.75" customHeight="1">
      <c r="A50" s="21">
        <v>6</v>
      </c>
      <c r="B50" s="22" t="s">
        <v>6</v>
      </c>
      <c r="C50" s="23" t="s">
        <v>41</v>
      </c>
      <c r="D50" s="24">
        <v>2</v>
      </c>
      <c r="E50" s="25">
        <v>65000</v>
      </c>
      <c r="F50" s="26">
        <f t="shared" si="2"/>
        <v>10400</v>
      </c>
      <c r="G50" s="27">
        <f t="shared" si="3"/>
        <v>150800</v>
      </c>
      <c r="H50" s="51"/>
      <c r="I50" s="74" t="s">
        <v>5</v>
      </c>
    </row>
    <row r="51" spans="1:9" ht="30.75" customHeight="1">
      <c r="A51" s="21">
        <v>7</v>
      </c>
      <c r="B51" s="22" t="s">
        <v>6</v>
      </c>
      <c r="C51" s="23" t="s">
        <v>42</v>
      </c>
      <c r="D51" s="24">
        <v>1</v>
      </c>
      <c r="E51" s="25">
        <v>3100000</v>
      </c>
      <c r="F51" s="26">
        <f t="shared" si="2"/>
        <v>496000</v>
      </c>
      <c r="G51" s="27">
        <f t="shared" si="3"/>
        <v>3596000</v>
      </c>
      <c r="H51" s="51"/>
      <c r="I51" s="74" t="s">
        <v>5</v>
      </c>
    </row>
    <row r="52" spans="1:9" ht="30.75" customHeight="1">
      <c r="A52" s="21">
        <v>8</v>
      </c>
      <c r="B52" s="22" t="s">
        <v>6</v>
      </c>
      <c r="C52" s="23" t="s">
        <v>43</v>
      </c>
      <c r="D52" s="24">
        <v>5</v>
      </c>
      <c r="E52" s="25">
        <v>685000</v>
      </c>
      <c r="F52" s="26">
        <f t="shared" si="2"/>
        <v>109600</v>
      </c>
      <c r="G52" s="27">
        <f t="shared" si="3"/>
        <v>3973000</v>
      </c>
      <c r="H52" s="51"/>
      <c r="I52" s="74" t="s">
        <v>5</v>
      </c>
    </row>
    <row r="53" spans="1:9" ht="30.75" customHeight="1">
      <c r="A53" s="21">
        <v>9</v>
      </c>
      <c r="B53" s="22" t="s">
        <v>6</v>
      </c>
      <c r="C53" s="23" t="s">
        <v>44</v>
      </c>
      <c r="D53" s="24">
        <v>1</v>
      </c>
      <c r="E53" s="25">
        <v>2100000</v>
      </c>
      <c r="F53" s="26">
        <f t="shared" si="2"/>
        <v>336000</v>
      </c>
      <c r="G53" s="27">
        <f t="shared" si="3"/>
        <v>2436000</v>
      </c>
      <c r="H53" s="51"/>
      <c r="I53" s="74" t="s">
        <v>5</v>
      </c>
    </row>
    <row r="54" spans="1:9" ht="30.75" customHeight="1">
      <c r="A54" s="21">
        <v>10</v>
      </c>
      <c r="B54" s="22" t="s">
        <v>6</v>
      </c>
      <c r="C54" s="23" t="s">
        <v>45</v>
      </c>
      <c r="D54" s="24">
        <v>3</v>
      </c>
      <c r="E54" s="25">
        <v>1450000</v>
      </c>
      <c r="F54" s="26">
        <f t="shared" si="2"/>
        <v>232000</v>
      </c>
      <c r="G54" s="27">
        <f t="shared" si="3"/>
        <v>5046000</v>
      </c>
      <c r="H54" s="51"/>
      <c r="I54" s="74" t="s">
        <v>5</v>
      </c>
    </row>
    <row r="55" spans="1:9" ht="30.75" customHeight="1" thickBot="1">
      <c r="A55" s="28">
        <v>11</v>
      </c>
      <c r="B55" s="29" t="s">
        <v>6</v>
      </c>
      <c r="C55" s="30" t="s">
        <v>46</v>
      </c>
      <c r="D55" s="31">
        <v>2</v>
      </c>
      <c r="E55" s="32">
        <v>4611000</v>
      </c>
      <c r="F55" s="33">
        <f t="shared" si="2"/>
        <v>737760</v>
      </c>
      <c r="G55" s="34">
        <f t="shared" si="3"/>
        <v>10697520</v>
      </c>
      <c r="H55" s="51"/>
      <c r="I55" s="74" t="s">
        <v>5</v>
      </c>
    </row>
    <row r="56" spans="1:9" ht="30.75" customHeight="1" thickBot="1">
      <c r="A56" s="35"/>
      <c r="B56" s="36"/>
      <c r="C56" s="94" t="s">
        <v>47</v>
      </c>
      <c r="D56" s="95"/>
      <c r="E56" s="96"/>
      <c r="F56" s="97"/>
      <c r="G56" s="37">
        <f>SUM(G45:G55)</f>
        <v>40072200</v>
      </c>
      <c r="H56" s="51"/>
      <c r="I56" s="51"/>
    </row>
    <row r="57" spans="1:9" ht="30.75" customHeight="1">
      <c r="A57" s="35"/>
      <c r="B57" s="36"/>
      <c r="C57" s="38"/>
      <c r="D57" s="35"/>
      <c r="E57" s="36"/>
      <c r="F57" s="35"/>
      <c r="G57" s="36"/>
      <c r="H57" s="51"/>
      <c r="I57" s="51"/>
    </row>
    <row r="58" spans="1:9" ht="30.75" customHeight="1">
      <c r="A58" s="93" t="s">
        <v>48</v>
      </c>
      <c r="B58" s="93"/>
      <c r="C58" s="93"/>
      <c r="D58" s="93"/>
      <c r="E58" s="93"/>
      <c r="F58" s="93"/>
      <c r="G58" s="93"/>
      <c r="H58" s="51"/>
      <c r="I58" s="51"/>
    </row>
    <row r="59" spans="1:9" ht="30.75" customHeight="1" thickBot="1">
      <c r="A59" s="39"/>
      <c r="B59" s="39"/>
      <c r="C59" s="40"/>
      <c r="D59" s="41"/>
      <c r="E59" s="39"/>
      <c r="F59" s="39"/>
      <c r="G59" s="39"/>
      <c r="H59" s="51"/>
      <c r="I59" s="51"/>
    </row>
    <row r="60" spans="1:9" ht="30.75" customHeight="1">
      <c r="A60" s="18" t="s">
        <v>1</v>
      </c>
      <c r="B60" s="19" t="s">
        <v>2</v>
      </c>
      <c r="C60" s="42" t="s">
        <v>32</v>
      </c>
      <c r="D60" s="19" t="s">
        <v>3</v>
      </c>
      <c r="E60" s="19" t="s">
        <v>33</v>
      </c>
      <c r="F60" s="19" t="s">
        <v>34</v>
      </c>
      <c r="G60" s="20" t="s">
        <v>35</v>
      </c>
      <c r="H60" s="51"/>
      <c r="I60" s="51"/>
    </row>
    <row r="61" spans="1:9" ht="30.75" customHeight="1">
      <c r="A61" s="43">
        <v>1</v>
      </c>
      <c r="B61" s="22" t="s">
        <v>4</v>
      </c>
      <c r="C61" s="22" t="s">
        <v>49</v>
      </c>
      <c r="D61" s="44">
        <v>1</v>
      </c>
      <c r="E61" s="25">
        <v>495000000</v>
      </c>
      <c r="F61" s="26">
        <f>E61*16%</f>
        <v>79200000</v>
      </c>
      <c r="G61" s="27">
        <f>(E61+F61)*D61</f>
        <v>574200000</v>
      </c>
      <c r="H61" s="51"/>
      <c r="I61" s="73" t="s">
        <v>5</v>
      </c>
    </row>
    <row r="62" spans="1:9" ht="30.75" customHeight="1" thickBot="1">
      <c r="A62" s="45">
        <v>2</v>
      </c>
      <c r="B62" s="29" t="s">
        <v>4</v>
      </c>
      <c r="C62" s="29" t="s">
        <v>50</v>
      </c>
      <c r="D62" s="46">
        <v>1</v>
      </c>
      <c r="E62" s="32">
        <v>138000000</v>
      </c>
      <c r="F62" s="33">
        <f>E62*16%</f>
        <v>22080000</v>
      </c>
      <c r="G62" s="34">
        <f>(E62+F62)*D62</f>
        <v>160080000</v>
      </c>
      <c r="H62" s="51"/>
      <c r="I62" s="73" t="s">
        <v>5</v>
      </c>
    </row>
    <row r="63" spans="1:9" ht="30.75" customHeight="1" thickBot="1">
      <c r="A63" s="39"/>
      <c r="B63" s="39"/>
      <c r="C63" s="94" t="s">
        <v>51</v>
      </c>
      <c r="D63" s="95"/>
      <c r="E63" s="96"/>
      <c r="F63" s="97"/>
      <c r="G63" s="37">
        <f>SUM(G61:G62)</f>
        <v>734280000</v>
      </c>
      <c r="H63" s="51"/>
      <c r="I63" s="51"/>
    </row>
    <row r="64" spans="2:9" ht="30.75" customHeight="1">
      <c r="B64" s="55"/>
      <c r="C64" s="56"/>
      <c r="D64" s="53"/>
      <c r="E64" s="53"/>
      <c r="F64" s="51"/>
      <c r="G64" s="51"/>
      <c r="H64" s="51"/>
      <c r="I64" s="51"/>
    </row>
    <row r="65" spans="2:9" ht="30.75" customHeight="1">
      <c r="B65" s="55"/>
      <c r="C65" s="56"/>
      <c r="D65" s="54"/>
      <c r="E65" s="54"/>
      <c r="F65" s="51"/>
      <c r="G65" s="51"/>
      <c r="H65" s="51"/>
      <c r="I65" s="51"/>
    </row>
    <row r="66" spans="2:9" ht="30.75" customHeight="1">
      <c r="B66" s="55"/>
      <c r="C66" s="56"/>
      <c r="D66" s="54"/>
      <c r="E66" s="54"/>
      <c r="F66" s="51"/>
      <c r="G66" s="51"/>
      <c r="H66" s="51"/>
      <c r="I66" s="51"/>
    </row>
    <row r="67" spans="2:9" ht="30.75" customHeight="1">
      <c r="B67" s="55"/>
      <c r="C67" s="56"/>
      <c r="D67" s="53"/>
      <c r="E67" s="53"/>
      <c r="F67" s="51"/>
      <c r="G67" s="51"/>
      <c r="H67" s="51"/>
      <c r="I67" s="51"/>
    </row>
    <row r="68" spans="2:9" ht="30.75" customHeight="1">
      <c r="B68" s="55"/>
      <c r="C68" s="56"/>
      <c r="D68" s="53"/>
      <c r="E68" s="53"/>
      <c r="F68" s="51"/>
      <c r="G68" s="51"/>
      <c r="H68" s="51"/>
      <c r="I68" s="51"/>
    </row>
    <row r="69" spans="2:9" ht="30.75" customHeight="1">
      <c r="B69" s="55"/>
      <c r="C69" s="56"/>
      <c r="D69" s="53"/>
      <c r="E69" s="53"/>
      <c r="F69" s="51"/>
      <c r="G69" s="51"/>
      <c r="H69" s="51"/>
      <c r="I69" s="51"/>
    </row>
    <row r="70" spans="2:9" ht="30.75" customHeight="1">
      <c r="B70" s="55"/>
      <c r="C70" s="56"/>
      <c r="D70" s="53"/>
      <c r="E70" s="53"/>
      <c r="F70" s="51"/>
      <c r="G70" s="51"/>
      <c r="H70" s="51"/>
      <c r="I70" s="51"/>
    </row>
    <row r="71" spans="2:9" ht="30.75" customHeight="1">
      <c r="B71" s="55"/>
      <c r="C71" s="56"/>
      <c r="D71" s="53"/>
      <c r="E71" s="53"/>
      <c r="F71" s="51"/>
      <c r="G71" s="51"/>
      <c r="H71" s="51"/>
      <c r="I71" s="51"/>
    </row>
    <row r="72" spans="2:9" ht="30.75" customHeight="1">
      <c r="B72" s="55"/>
      <c r="C72" s="57"/>
      <c r="D72" s="58"/>
      <c r="E72" s="58"/>
      <c r="F72" s="51"/>
      <c r="G72" s="51"/>
      <c r="H72" s="51"/>
      <c r="I72" s="51"/>
    </row>
    <row r="73" spans="2:9" ht="149.25" customHeight="1">
      <c r="B73" s="55"/>
      <c r="C73" s="56"/>
      <c r="D73" s="53"/>
      <c r="E73" s="53"/>
      <c r="F73" s="51"/>
      <c r="G73" s="51"/>
      <c r="H73" s="51"/>
      <c r="I73" s="51"/>
    </row>
    <row r="74" spans="2:9" ht="52.5" customHeight="1">
      <c r="B74" s="55"/>
      <c r="C74" s="56"/>
      <c r="D74" s="53"/>
      <c r="E74" s="53"/>
      <c r="F74" s="51"/>
      <c r="G74" s="51"/>
      <c r="H74" s="51"/>
      <c r="I74" s="51"/>
    </row>
    <row r="75" spans="2:9" ht="91.5" customHeight="1">
      <c r="B75" s="55"/>
      <c r="C75" s="56"/>
      <c r="D75" s="53"/>
      <c r="E75" s="53"/>
      <c r="F75" s="51"/>
      <c r="G75" s="51"/>
      <c r="H75" s="51"/>
      <c r="I75" s="51"/>
    </row>
    <row r="76" spans="2:9" ht="25.5" customHeight="1">
      <c r="B76" s="55"/>
      <c r="C76" s="56"/>
      <c r="D76" s="59"/>
      <c r="E76" s="59"/>
      <c r="F76" s="51"/>
      <c r="G76" s="51"/>
      <c r="H76" s="51"/>
      <c r="I76" s="51"/>
    </row>
    <row r="77" spans="2:9" ht="26.25" customHeight="1">
      <c r="B77" s="55"/>
      <c r="C77" s="56"/>
      <c r="D77" s="60"/>
      <c r="E77" s="60"/>
      <c r="F77" s="51"/>
      <c r="G77" s="51"/>
      <c r="H77" s="51"/>
      <c r="I77" s="51"/>
    </row>
    <row r="78" spans="2:9" ht="25.5" customHeight="1">
      <c r="B78" s="55"/>
      <c r="C78" s="56"/>
      <c r="D78" s="53"/>
      <c r="E78" s="53"/>
      <c r="F78" s="51"/>
      <c r="G78" s="51"/>
      <c r="H78" s="51"/>
      <c r="I78" s="51"/>
    </row>
    <row r="79" spans="2:9" ht="33" customHeight="1">
      <c r="B79" s="55"/>
      <c r="C79" s="56"/>
      <c r="D79" s="61"/>
      <c r="E79" s="61"/>
      <c r="F79" s="51"/>
      <c r="G79" s="51"/>
      <c r="H79" s="51"/>
      <c r="I79" s="51"/>
    </row>
    <row r="80" spans="2:9" ht="42" customHeight="1">
      <c r="B80" s="55"/>
      <c r="C80" s="56"/>
      <c r="D80" s="54"/>
      <c r="E80" s="54"/>
      <c r="F80" s="51"/>
      <c r="G80" s="51"/>
      <c r="H80" s="51"/>
      <c r="I80" s="51"/>
    </row>
    <row r="81" spans="2:9" ht="80.25" customHeight="1">
      <c r="B81" s="55"/>
      <c r="C81" s="56"/>
      <c r="D81" s="53"/>
      <c r="E81" s="53"/>
      <c r="F81" s="51"/>
      <c r="G81" s="51"/>
      <c r="H81" s="51"/>
      <c r="I81" s="51"/>
    </row>
    <row r="82" spans="2:9" ht="16.5" customHeight="1">
      <c r="B82" s="55"/>
      <c r="C82" s="56"/>
      <c r="D82" s="54"/>
      <c r="E82" s="54"/>
      <c r="F82" s="51"/>
      <c r="G82" s="51"/>
      <c r="H82" s="51"/>
      <c r="I82" s="51"/>
    </row>
    <row r="83" spans="2:9" ht="39" customHeight="1">
      <c r="B83" s="55"/>
      <c r="C83" s="52"/>
      <c r="D83" s="54"/>
      <c r="E83" s="54"/>
      <c r="F83" s="51"/>
      <c r="G83" s="51"/>
      <c r="H83" s="51"/>
      <c r="I83" s="51"/>
    </row>
    <row r="84" spans="2:9" ht="37.5" customHeight="1">
      <c r="B84" s="55"/>
      <c r="C84" s="52"/>
      <c r="D84" s="54"/>
      <c r="E84" s="54"/>
      <c r="F84" s="51"/>
      <c r="G84" s="51"/>
      <c r="H84" s="51"/>
      <c r="I84" s="51"/>
    </row>
    <row r="85" spans="2:9" ht="36" customHeight="1">
      <c r="B85" s="55"/>
      <c r="C85" s="52"/>
      <c r="D85" s="54"/>
      <c r="E85" s="54"/>
      <c r="F85" s="51"/>
      <c r="G85" s="51"/>
      <c r="H85" s="51"/>
      <c r="I85" s="51"/>
    </row>
    <row r="86" spans="2:9" ht="36" customHeight="1">
      <c r="B86" s="55"/>
      <c r="C86" s="52"/>
      <c r="D86" s="54"/>
      <c r="E86" s="54"/>
      <c r="F86" s="51"/>
      <c r="G86" s="51"/>
      <c r="H86" s="51"/>
      <c r="I86" s="51"/>
    </row>
    <row r="87" spans="2:9" ht="61.5" customHeight="1">
      <c r="B87" s="55"/>
      <c r="C87" s="52"/>
      <c r="D87" s="54"/>
      <c r="E87" s="54"/>
      <c r="F87" s="51"/>
      <c r="G87" s="51"/>
      <c r="H87" s="51"/>
      <c r="I87" s="51"/>
    </row>
    <row r="88" spans="2:9" ht="72" customHeight="1">
      <c r="B88" s="55"/>
      <c r="C88" s="52"/>
      <c r="D88" s="54"/>
      <c r="E88" s="54"/>
      <c r="F88" s="51"/>
      <c r="G88" s="51"/>
      <c r="H88" s="51"/>
      <c r="I88" s="51"/>
    </row>
    <row r="89" spans="2:9" ht="72" customHeight="1">
      <c r="B89" s="55"/>
      <c r="C89" s="52"/>
      <c r="D89" s="54"/>
      <c r="E89" s="54"/>
      <c r="F89" s="51"/>
      <c r="G89" s="51"/>
      <c r="H89" s="51"/>
      <c r="I89" s="51"/>
    </row>
    <row r="90" spans="2:9" ht="51.75" customHeight="1">
      <c r="B90" s="55"/>
      <c r="C90" s="52"/>
      <c r="D90" s="54"/>
      <c r="E90" s="54"/>
      <c r="F90" s="51"/>
      <c r="G90" s="51"/>
      <c r="H90" s="51"/>
      <c r="I90" s="51"/>
    </row>
    <row r="91" spans="2:9" ht="95.25" customHeight="1">
      <c r="B91" s="55"/>
      <c r="C91" s="52"/>
      <c r="D91" s="54"/>
      <c r="E91" s="54"/>
      <c r="F91" s="51"/>
      <c r="G91" s="51"/>
      <c r="H91" s="51"/>
      <c r="I91" s="51"/>
    </row>
    <row r="92" spans="2:9" ht="50.25" customHeight="1">
      <c r="B92" s="55"/>
      <c r="C92" s="52"/>
      <c r="D92" s="54"/>
      <c r="E92" s="54"/>
      <c r="F92" s="51"/>
      <c r="G92" s="51"/>
      <c r="H92" s="51"/>
      <c r="I92" s="51"/>
    </row>
    <row r="93" spans="2:9" ht="62.25" customHeight="1">
      <c r="B93" s="55"/>
      <c r="C93" s="52"/>
      <c r="D93" s="54"/>
      <c r="E93" s="54"/>
      <c r="F93" s="51"/>
      <c r="G93" s="51"/>
      <c r="H93" s="51"/>
      <c r="I93" s="51"/>
    </row>
    <row r="94" spans="2:9" ht="54.75" customHeight="1">
      <c r="B94" s="55"/>
      <c r="C94" s="52"/>
      <c r="D94" s="54"/>
      <c r="E94" s="54"/>
      <c r="F94" s="51"/>
      <c r="G94" s="51"/>
      <c r="H94" s="51"/>
      <c r="I94" s="51"/>
    </row>
    <row r="95" spans="2:9" ht="58.5" customHeight="1">
      <c r="B95" s="55"/>
      <c r="C95" s="52"/>
      <c r="D95" s="54"/>
      <c r="E95" s="54"/>
      <c r="F95" s="51"/>
      <c r="G95" s="51"/>
      <c r="H95" s="51"/>
      <c r="I95" s="51"/>
    </row>
    <row r="96" spans="2:9" ht="66" customHeight="1">
      <c r="B96" s="55"/>
      <c r="C96" s="52"/>
      <c r="D96" s="54"/>
      <c r="E96" s="54"/>
      <c r="F96" s="51"/>
      <c r="G96" s="51"/>
      <c r="H96" s="51"/>
      <c r="I96" s="51"/>
    </row>
    <row r="97" spans="2:9" ht="76.5" customHeight="1">
      <c r="B97" s="55"/>
      <c r="C97" s="52"/>
      <c r="D97" s="54"/>
      <c r="E97" s="54"/>
      <c r="F97" s="51"/>
      <c r="G97" s="51"/>
      <c r="H97" s="51"/>
      <c r="I97" s="51"/>
    </row>
    <row r="98" spans="2:9" ht="33.75" customHeight="1">
      <c r="B98" s="55"/>
      <c r="C98" s="52"/>
      <c r="D98" s="54"/>
      <c r="E98" s="54"/>
      <c r="F98" s="51"/>
      <c r="G98" s="51"/>
      <c r="H98" s="51"/>
      <c r="I98" s="51"/>
    </row>
    <row r="99" spans="2:9" ht="56.25" customHeight="1">
      <c r="B99" s="55"/>
      <c r="C99" s="52"/>
      <c r="D99" s="54"/>
      <c r="E99" s="54"/>
      <c r="F99" s="51"/>
      <c r="G99" s="51"/>
      <c r="H99" s="51"/>
      <c r="I99" s="51"/>
    </row>
    <row r="100" spans="2:9" ht="84.75" customHeight="1">
      <c r="B100" s="55"/>
      <c r="C100" s="52"/>
      <c r="D100" s="54"/>
      <c r="E100" s="54"/>
      <c r="F100" s="51"/>
      <c r="G100" s="51"/>
      <c r="H100" s="51"/>
      <c r="I100" s="51"/>
    </row>
    <row r="101" spans="2:9" ht="45" customHeight="1">
      <c r="B101" s="55"/>
      <c r="C101" s="52"/>
      <c r="D101" s="54"/>
      <c r="E101" s="54"/>
      <c r="F101" s="51"/>
      <c r="G101" s="51"/>
      <c r="H101" s="51"/>
      <c r="I101" s="51"/>
    </row>
    <row r="102" spans="2:9" ht="39.75" customHeight="1">
      <c r="B102" s="55"/>
      <c r="C102" s="52"/>
      <c r="D102" s="54"/>
      <c r="E102" s="54"/>
      <c r="F102" s="51"/>
      <c r="G102" s="51"/>
      <c r="H102" s="51"/>
      <c r="I102" s="51"/>
    </row>
    <row r="103" spans="2:9" ht="45.75" customHeight="1">
      <c r="B103" s="55"/>
      <c r="C103" s="52"/>
      <c r="D103" s="54"/>
      <c r="E103" s="54"/>
      <c r="F103" s="51"/>
      <c r="G103" s="51"/>
      <c r="H103" s="51"/>
      <c r="I103" s="51"/>
    </row>
  </sheetData>
  <sheetProtection selectLockedCells="1"/>
  <protectedRanges>
    <protectedRange password="F16F" sqref="D7:E13 A1:E6 D104:E65536 A7:C65536" name="Rango1"/>
  </protectedRanges>
  <autoFilter ref="A13:I104"/>
  <mergeCells count="10">
    <mergeCell ref="A8:I8"/>
    <mergeCell ref="A9:I9"/>
    <mergeCell ref="A58:G58"/>
    <mergeCell ref="C63:D63"/>
    <mergeCell ref="E63:F63"/>
    <mergeCell ref="C40:D40"/>
    <mergeCell ref="E40:F40"/>
    <mergeCell ref="A42:G42"/>
    <mergeCell ref="C56:D56"/>
    <mergeCell ref="E56:F56"/>
  </mergeCells>
  <printOptions/>
  <pageMargins left="0.31496062992125984" right="0.2755905511811024" top="0.984251968503937" bottom="0.984251968503937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cp:lastPrinted>2011-11-21T15:13:24Z</cp:lastPrinted>
  <dcterms:created xsi:type="dcterms:W3CDTF">2011-11-21T15:09:22Z</dcterms:created>
  <dcterms:modified xsi:type="dcterms:W3CDTF">2011-12-12T16:53:45Z</dcterms:modified>
  <cp:category/>
  <cp:version/>
  <cp:contentType/>
  <cp:contentStatus/>
</cp:coreProperties>
</file>