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firstSheet="4" activeTab="7"/>
  </bookViews>
  <sheets>
    <sheet name="Evaluación Jurídica" sheetId="1" r:id="rId1"/>
    <sheet name="Evaluación Doc Tec. 1" sheetId="2" r:id="rId2"/>
    <sheet name="Eval Tec. VISE-Acos.- Coserv." sheetId="3" r:id="rId3"/>
    <sheet name="Eval.Tec.Colv-Santa." sheetId="4" r:id="rId4"/>
    <sheet name="Eval.Doc Req. Tec y  Equipo" sheetId="5" r:id="rId5"/>
    <sheet name="Evaluación Doc. Financieros" sheetId="6" r:id="rId6"/>
    <sheet name="Evaluación Indic.Financieros" sheetId="7" r:id="rId7"/>
    <sheet name="Consolidado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<sst xmlns="http://schemas.openxmlformats.org/spreadsheetml/2006/main" count="1239" uniqueCount="421">
  <si>
    <t>UNIVERSIDAD DISTRITAL FRANCISCO JOSÉ DE CALDAS</t>
  </si>
  <si>
    <t>DIVISIÓN DE RECURSOS FÍSICOS</t>
  </si>
  <si>
    <t>CONVOCATORIA PUBLICA No 005 DE 2011 - PRESTACIÓN INTEGRAL DEL SERVICIO DE VIGILANCIA Y SEGURIDAD PRIVADA</t>
  </si>
  <si>
    <t>EVALUACIÓN DOCUMENTOS TÉCNICOS - PRIMERA PARTE</t>
  </si>
  <si>
    <t>Item</t>
  </si>
  <si>
    <t>Documentos Técnicos Solicitados</t>
  </si>
  <si>
    <t>Empresa Proponente</t>
  </si>
  <si>
    <t>UNION TEMPORAL COLVISEG LTDA - SANTAFEREÑA LTDA</t>
  </si>
  <si>
    <t>UNION TEMPORAL VISE LTDA - VIGILANCIA ACOSTA LTDA - COSERVICREA LTDA</t>
  </si>
  <si>
    <t>Cumplimiento</t>
  </si>
  <si>
    <t>Si</t>
  </si>
  <si>
    <t>No</t>
  </si>
  <si>
    <t>Observaciones</t>
  </si>
  <si>
    <t>2.2.12</t>
  </si>
  <si>
    <t>Licencia de funcionamiento (Todos los integrantes del Consorcio o Unión Temporal)</t>
  </si>
  <si>
    <t>X</t>
  </si>
  <si>
    <t>Folios 41-48 Colviseg                                         Folios 50-57 Santafereña</t>
  </si>
  <si>
    <t>Folios 37-42 Vise Ltda                                           Folios 45-52 Vigilancia Acosta                                     Folios 53 - 56 Coservicrea</t>
  </si>
  <si>
    <t>Certificado de Vigencia</t>
  </si>
  <si>
    <t>Folio 49 Colviseg                                                 Folio 58 Santafereña</t>
  </si>
  <si>
    <t>Folio 58 - Vise Ltda                                                    Folio 59 - Vigilancia Acosta                                                  Folio 61 Coservicrea</t>
  </si>
  <si>
    <t>2.2.13</t>
  </si>
  <si>
    <t>Licencia para desarrrollar actividades de telecomunicaciones y permiso para usar el espectro radioeléctrico</t>
  </si>
  <si>
    <t>Folios 60 -70 Santafereña                                                        (Dic 31/2020)</t>
  </si>
  <si>
    <t>Folios 63 - 65 Vise Ltda (Maz 23/2013)    Folios 83 - 85 Vigilancia Acosta                     (Dic 31/2015)                                                              Folios 92-93 Coservicrea (Dic 31/2015)</t>
  </si>
  <si>
    <t>No adjunta,verificar vigencia</t>
  </si>
  <si>
    <t>Resolución de autorización de la prestación de servicios de valor agregado y telemáticos</t>
  </si>
  <si>
    <t>Folios 71 - 76 Santafereña                             (Nov 07/2012)</t>
  </si>
  <si>
    <t>Folios 105-107 Vise Ltda (En 24/2012)                     Folios 115 - 117 Vigilancia Acosta                              (Nov 08/2012)</t>
  </si>
  <si>
    <t>2.2.14</t>
  </si>
  <si>
    <t xml:space="preserve">Licencia para la operación de medios tecnológicos </t>
  </si>
  <si>
    <t>Folios 80 - 85 Colviseg                                       Folios 87 - 92 Santafereña</t>
  </si>
  <si>
    <t>Folios 37 - 42 Vise Ltda                                  Folios 45 - 52 Vigilancia Acosta                      Folios 53 - 56 Coservicrea</t>
  </si>
  <si>
    <t>Folio 86 -  Colviseg                                             Folio 93 Santafereña</t>
  </si>
  <si>
    <t>Folio 58 - Vise Ltda                                         Folio 59 - Vigilancia Acosta                     Folio 61 Coservicrea</t>
  </si>
  <si>
    <t>2.2.15</t>
  </si>
  <si>
    <t>Licencia para la utilización del medio canino (todos los que lo tengan autorizado, mínimo uno)</t>
  </si>
  <si>
    <t>Folios 95-96 Colviseg                                         Folios 102-103 Santafereña</t>
  </si>
  <si>
    <t>Folios 37 - 42 Vise Ltda                                  Folios 45 - 52 Vigilancia Acosta                       Folios 53 - 56 Coservicrea</t>
  </si>
  <si>
    <t>Certificado sobre la cantidad de perros que posee en la modalidad de defensa controlada</t>
  </si>
  <si>
    <t>Folios 99 - 101 Colviseg                                    Folio 104 Santafereña</t>
  </si>
  <si>
    <t>Folios 516 - 527 Vise Ltda                            Folios 528 - 529 Vigilancia Acosta                    Folio 530 Coservicrea</t>
  </si>
  <si>
    <t>Carta de compromiso para las modalidades de antinarcóticos y antiexplosivos</t>
  </si>
  <si>
    <t>No presenta documento, requerir</t>
  </si>
  <si>
    <t>Folio 539</t>
  </si>
  <si>
    <t>2.2.16</t>
  </si>
  <si>
    <t>Certificación de vinculación a la red de apoyo de la Policía  Nacional</t>
  </si>
  <si>
    <t>Folio 107 Colviseg                                               Folio 108 Santafereña</t>
  </si>
  <si>
    <t>Folio 127 Vise Ltda                                        Folio 128 Vigilancia Acosta                     Folio 129 Coservicrea</t>
  </si>
  <si>
    <t>Certificación de afiliación a la Red Nacional de explosivos e incendios de la Fiscalia General</t>
  </si>
  <si>
    <t>Folio 110 Colviseg                                               Folio 111 Santafereña</t>
  </si>
  <si>
    <t>Folio 130 Vise Ltda                                       Folio 131 Vigilacia Acosta</t>
  </si>
  <si>
    <t>Afiliación al Frente de Seguridad Empresarial - DIJIN</t>
  </si>
  <si>
    <t>Folio 113 Colviseg                                               Folio 114 Santafereña</t>
  </si>
  <si>
    <t>Folio 132 Vise Ltda                                        Folio 133 Vigilancia Acosta</t>
  </si>
  <si>
    <t>2.2.17</t>
  </si>
  <si>
    <t>Resolución aprobación de uniformes expedida por la Superintendencia de Vigilancia y Seguridad Privada</t>
  </si>
  <si>
    <t>Folios 116- 120 Colviseg                                               Folios 121-124 Santafereña</t>
  </si>
  <si>
    <t>Folios 135-138 Vise Ltda                              Folios 139-142 Vigilancia Acosta                          Folios 143-146 Coservicrea</t>
  </si>
  <si>
    <t>2.2.18</t>
  </si>
  <si>
    <t>Certificación del Departamento de Registro y Control de Armas del Ministerio de Defensa (Cantidad, tipo y clase de armas) -( Todos los miembros del Consorcio o Unión Temporal)</t>
  </si>
  <si>
    <t>Folios 139- 162 Colviseg                                               Folios 126-138 Santafereña</t>
  </si>
  <si>
    <t>Folios 148 - 184 Vise Ltda                              Folios 185 - 192 Vigilancia Acosta                     Folios 193-198 Coservicrea</t>
  </si>
  <si>
    <t>2.2.19</t>
  </si>
  <si>
    <t>Resolución sobre autorización de horas extras, expedida por Ministerio de la Protección Social (Todos los integrantes del Consorcio o Unión Temporal)</t>
  </si>
  <si>
    <t>Folio 164 Colviseg                                                   Folios 165-166 Santafereña</t>
  </si>
  <si>
    <t>Folio 200 Vise Ltda                                        Folio 201 Vigilancia Acosta                     Folios 202-203 Coservicrea</t>
  </si>
  <si>
    <t>2.2.20</t>
  </si>
  <si>
    <t>Credencial de Coordinador del Contrato</t>
  </si>
  <si>
    <t>Folio 171</t>
  </si>
  <si>
    <r>
      <t>No presenta documento.  (</t>
    </r>
    <r>
      <rPr>
        <i/>
        <sz val="10"/>
        <color indexed="8"/>
        <rFont val="Calibri"/>
        <family val="2"/>
      </rPr>
      <t>Numeral 2.2.20. La no presentación de este documento genera rechazo de la oferta</t>
    </r>
    <r>
      <rPr>
        <sz val="11"/>
        <color theme="1"/>
        <rFont val="Calibri"/>
        <family val="2"/>
      </rPr>
      <t>)</t>
    </r>
  </si>
  <si>
    <t>2.2.21</t>
  </si>
  <si>
    <t>Credencial del Representante Legal que lo actredite como directivo</t>
  </si>
  <si>
    <t>Folios 181 -182</t>
  </si>
  <si>
    <t>Folio 503</t>
  </si>
  <si>
    <t>Credencial del Jefe de Operaciones que lo actredite como directivo</t>
  </si>
  <si>
    <t>Folio 183</t>
  </si>
  <si>
    <t xml:space="preserve">Folios 499, 501,504 y 505 </t>
  </si>
  <si>
    <t>2.4.1.5</t>
  </si>
  <si>
    <t>Certificado del sistema de gestión de calidad Norma NTC-ISO 9001 Versión 2008</t>
  </si>
  <si>
    <t>Folios 362 -363 Colviseg                                                   Folio 364 Santafereña</t>
  </si>
  <si>
    <t>Folio 349 Vise Ltda                                        Folio 351 Vigilancia Acosta                        Folio 353 Coservicrea</t>
  </si>
  <si>
    <t>2.4.1.6</t>
  </si>
  <si>
    <t>Organigrama de la estructura organizacional, con descripción de cada una de las áreas.</t>
  </si>
  <si>
    <t>Folio 366 -371 Colviseg                                                   Folio 372 - 377 Santafereña</t>
  </si>
  <si>
    <t>Folios 363-384 Vise Ltda                              Folios 385-396 Vigilancia Acosta                      Folios 397-406 Coservicrea</t>
  </si>
  <si>
    <t>2.4.1.7</t>
  </si>
  <si>
    <t>Relación de equipos y sistemas. Anexo 8.</t>
  </si>
  <si>
    <t>Folio 520</t>
  </si>
  <si>
    <t>Folio 512</t>
  </si>
  <si>
    <t>2.4.1.8</t>
  </si>
  <si>
    <t>Capacitación del personal. (Para todos los miembros del Consorcio o Unión Temporal).                               Licencia de funcionamiento vigente de la escuela de capacitación</t>
  </si>
  <si>
    <t>Folios 379 - 386 (Para Colviseg con Adevip), Folio 394-396 (Capacitación Interna).                                                               Folios 387-392 (Para Santafereña con Escort Security)</t>
  </si>
  <si>
    <t>Folios 413 -434</t>
  </si>
  <si>
    <t>Copia del convenio suscrito entre las partes</t>
  </si>
  <si>
    <t>No presentan documentos, requerir</t>
  </si>
  <si>
    <t>Resolución de aprobación del programa requerido</t>
  </si>
  <si>
    <t xml:space="preserve">No presentan aprobación de los programas ni internos ni con Adevip -  Colviseg.                                                         Folios 387-392 (Para Santafereña con Escort Security) </t>
  </si>
  <si>
    <t>2.4.1.9</t>
  </si>
  <si>
    <t>Tarifas                                                                                Declaración juramentada donde manifieste que las tarifas ofrecidas se ajustan a lo señalado en la normatividad</t>
  </si>
  <si>
    <t>Folio 398</t>
  </si>
  <si>
    <t>Folio 436 (Sin numerar)</t>
  </si>
  <si>
    <t>2.4.1.10</t>
  </si>
  <si>
    <t>Metodología, procedimientos y controles establecidos por el oferente para prestar el servicio.</t>
  </si>
  <si>
    <t>Folios 404 - 413</t>
  </si>
  <si>
    <t>Folios 438 - 450</t>
  </si>
  <si>
    <t>Procedimiento interno del proponente para atender las reclamaciones de la Universidad.</t>
  </si>
  <si>
    <t>Folios 415 - 441</t>
  </si>
  <si>
    <t>Folios 451 - 454</t>
  </si>
  <si>
    <t>Plan de contingencia general</t>
  </si>
  <si>
    <t>Folios 443 - 445</t>
  </si>
  <si>
    <t>Folio 455</t>
  </si>
  <si>
    <t>2.4.1.11</t>
  </si>
  <si>
    <t>Restitución de los Bienes Sustraidos                         Manifestación ecrita en la que exprese que la garantiza la restitución de los bienes para su custodia que fueran sustraídos</t>
  </si>
  <si>
    <t>Folio 447</t>
  </si>
  <si>
    <t>Folio 457</t>
  </si>
  <si>
    <t>2.4.1.12</t>
  </si>
  <si>
    <t>Certificación de Sanciones expedida por la Superintendencia de Vigilancia - Vigente  (Todos los miembros del Consorcio o Unión Temporal)</t>
  </si>
  <si>
    <t>Folio 449 Colviseg                                                   Folio 450 Santafereña</t>
  </si>
  <si>
    <t>Folios sin numerar Vise Ltda                                 Folio sin numerar  Vigilancia Acosta                  Folio 459 Coservicrea</t>
  </si>
  <si>
    <t>JUNIO 13 DE 2011</t>
  </si>
  <si>
    <t>4.1.3.1</t>
  </si>
  <si>
    <t>Certificación expedida por el proponente donde conste que cuenta con el personal requerido</t>
  </si>
  <si>
    <t>Folios 452 - 454</t>
  </si>
  <si>
    <t>Folio 541</t>
  </si>
  <si>
    <t>4.1.3.1-1</t>
  </si>
  <si>
    <t>Coordinador                                                                   Oficial retirado de las FFMM o policía nacional o profesional</t>
  </si>
  <si>
    <t>Folios 174 a 176</t>
  </si>
  <si>
    <t>Folio 549</t>
  </si>
  <si>
    <t>No contar con antecedentes penales</t>
  </si>
  <si>
    <t>Folio 173</t>
  </si>
  <si>
    <t>Folio 558</t>
  </si>
  <si>
    <t>Acreditar ocho (8) años de experiencia en cargos similares</t>
  </si>
  <si>
    <t>Folios 559 - 562</t>
  </si>
  <si>
    <t>Credencial de investigador, consultor o asesor</t>
  </si>
  <si>
    <t>No presenta documento (Documento no subsanable porque otorga puntaje)</t>
  </si>
  <si>
    <t>RAFAEL ENRIQUE ARANZALEZ GARCIA</t>
  </si>
  <si>
    <t>Jefe División de Recursos Físicos</t>
  </si>
  <si>
    <t xml:space="preserve">CONVOCATORIA PUBLICA No 005 DE 2011 </t>
  </si>
  <si>
    <t>PRESTACIÓN INTEGRAL DEL SERVICIO DE VIGILANCIA Y SEGURIDAD PRIVADA</t>
  </si>
  <si>
    <t>EVALUACIÓN DOCUMENTOS TÉCNICOS - SEGUNDA PARTE</t>
  </si>
  <si>
    <t>ÍTEM</t>
  </si>
  <si>
    <t>DOCUMENTOS TECNICOS SOLICITADOS</t>
  </si>
  <si>
    <t xml:space="preserve">EMPRESA PROPONENTE </t>
  </si>
  <si>
    <t>CUMPLIMIENTO</t>
  </si>
  <si>
    <t>SI</t>
  </si>
  <si>
    <t>NO</t>
  </si>
  <si>
    <t>OBSERVACIONES</t>
  </si>
  <si>
    <t>2.4.1.1</t>
  </si>
  <si>
    <t>CERTIFICACIONES CONTRACTUALES
Contratos ejecutados</t>
  </si>
  <si>
    <t>Certificación 1</t>
  </si>
  <si>
    <t>Contrato No</t>
  </si>
  <si>
    <t>023 de 2006</t>
  </si>
  <si>
    <t>Folios 288 - 299</t>
  </si>
  <si>
    <t>Entidad contratante</t>
  </si>
  <si>
    <t>Universidad Distrital</t>
  </si>
  <si>
    <t>Objeto del contrato</t>
  </si>
  <si>
    <t>Servicio de vigilancia de bienes e instalaciones</t>
  </si>
  <si>
    <t>Valor del contrato</t>
  </si>
  <si>
    <t>Fecha Inicio</t>
  </si>
  <si>
    <t>Julio 1 de 2006</t>
  </si>
  <si>
    <t>Fecha de Finalización</t>
  </si>
  <si>
    <t>Junio 30 de 2007</t>
  </si>
  <si>
    <t xml:space="preserve">Cumplimiento </t>
  </si>
  <si>
    <t>Excelente</t>
  </si>
  <si>
    <t>% de Participación</t>
  </si>
  <si>
    <t>Copia del contrato</t>
  </si>
  <si>
    <t>Presenta copia</t>
  </si>
  <si>
    <t>Certificación 2</t>
  </si>
  <si>
    <t>046 de 2008</t>
  </si>
  <si>
    <t>Folios 300 - 311</t>
  </si>
  <si>
    <t>Universidad Nacional</t>
  </si>
  <si>
    <t xml:space="preserve">Servicio de vigilancia privada </t>
  </si>
  <si>
    <t>Junio 1 de 2008</t>
  </si>
  <si>
    <t>Septiembre 30 de 2008</t>
  </si>
  <si>
    <t>Certificación 3</t>
  </si>
  <si>
    <t>100 de 2008</t>
  </si>
  <si>
    <t>Folios 312 - 322</t>
  </si>
  <si>
    <t>Octubre 9 de 2008</t>
  </si>
  <si>
    <t>Marzo 31 de 2009</t>
  </si>
  <si>
    <t>Sumatoria Contratos Aceptados</t>
  </si>
  <si>
    <t>Condición: A+B+C &gt;=</t>
  </si>
  <si>
    <t>Por lo mesos 1 Certificación con Educación Superior</t>
  </si>
  <si>
    <t>Todas las certificaciones</t>
  </si>
  <si>
    <t>Por lo mesos 1 Certificación con Medios Tecnlog y CCTV.</t>
  </si>
  <si>
    <t>2.4.1.2</t>
  </si>
  <si>
    <t>REGISTRO -UNICO PROPONENTES -RUP-</t>
  </si>
  <si>
    <t xml:space="preserve">Vigencia:expedición &lt;= 30 días antes del cierre </t>
  </si>
  <si>
    <t>Folios 324 - 333</t>
  </si>
  <si>
    <t>Actividad: Proveedor</t>
  </si>
  <si>
    <t>Proveedor</t>
  </si>
  <si>
    <t>Especialidad: 23 Servicios</t>
  </si>
  <si>
    <t>Grupo: 02 Vigilancia</t>
  </si>
  <si>
    <t>La clasificación es cumplida por todos los miembros en caso de consorcios o uniones temporales</t>
  </si>
  <si>
    <t>2.4.1.3</t>
  </si>
  <si>
    <t>CAPACIDAD DE CONTRATACIÓN DEL PROPONENTE</t>
  </si>
  <si>
    <t>Miembro del Consorcio o Unión Temporal</t>
  </si>
  <si>
    <t>% Participación</t>
  </si>
  <si>
    <t>K                                    (SMMLV)</t>
  </si>
  <si>
    <t xml:space="preserve">Vise Ltda </t>
  </si>
  <si>
    <t>Folios 323 - 337</t>
  </si>
  <si>
    <t>Vigilancia Acosta</t>
  </si>
  <si>
    <t>Coservicrea</t>
  </si>
  <si>
    <t>Sumatoria</t>
  </si>
  <si>
    <t>Condición de la convocatoria &gt;=</t>
  </si>
  <si>
    <t>2.4.1.4</t>
  </si>
  <si>
    <t>CAPACIDAD RESIDUAL DE CONTRATACIÓN</t>
  </si>
  <si>
    <t>K  RESIDUAL                                  (SMMLV)</t>
  </si>
  <si>
    <t xml:space="preserve">Folios 338 - 347 </t>
  </si>
  <si>
    <t>Certificación capacidad  residual</t>
  </si>
  <si>
    <t>No presenta, requerir.</t>
  </si>
  <si>
    <t>SJS 04507</t>
  </si>
  <si>
    <t>Folios 295 - 314</t>
  </si>
  <si>
    <t>Pontificia Universidad Javeriana</t>
  </si>
  <si>
    <t>Prestación del servicio de vigilancia y seguridad privada</t>
  </si>
  <si>
    <t>Marzo 1 de 2007</t>
  </si>
  <si>
    <t>Noviembre 30 de 2009</t>
  </si>
  <si>
    <t>077 de 2010</t>
  </si>
  <si>
    <t>Folios 315 - 326</t>
  </si>
  <si>
    <t>Universidad  Santo Tomas</t>
  </si>
  <si>
    <t>Febreo 1 de 2010</t>
  </si>
  <si>
    <t>Enero 31 de 2011</t>
  </si>
  <si>
    <t>Presenta Copia</t>
  </si>
  <si>
    <t>056 de 2009</t>
  </si>
  <si>
    <t>Folios 328 - 338</t>
  </si>
  <si>
    <t>Febrero 1 de 2009</t>
  </si>
  <si>
    <t>Enero 31 de 2010</t>
  </si>
  <si>
    <t>Folios 340 - 346</t>
  </si>
  <si>
    <t>Colviseg</t>
  </si>
  <si>
    <t>Santafereña</t>
  </si>
  <si>
    <t>Folios 348 -360</t>
  </si>
  <si>
    <t>Folios 359 - 360</t>
  </si>
  <si>
    <t>EVALUACIÓN REQUISITOS TÉCNICOS Y DE EQUIPOS</t>
  </si>
  <si>
    <t>ITEM</t>
  </si>
  <si>
    <t>REQUISITOS TÉCNICOS</t>
  </si>
  <si>
    <t>4.1</t>
  </si>
  <si>
    <t>SERVICIOS REQUERIDOS</t>
  </si>
  <si>
    <t>TIPO DE SERVICIO</t>
  </si>
  <si>
    <t>No SERVICIOS</t>
  </si>
  <si>
    <t>PERIODO ACADEMICO 2011 Y 2012</t>
  </si>
  <si>
    <t xml:space="preserve">  8 Horas diurnas sin arma</t>
  </si>
  <si>
    <t>Folios 399 - 402</t>
  </si>
  <si>
    <t>Folios 532 - 535</t>
  </si>
  <si>
    <t>12 Horas diurnas con arma</t>
  </si>
  <si>
    <t>12 Horas diurnas sin arma</t>
  </si>
  <si>
    <t>12 Horas diurnas con canino</t>
  </si>
  <si>
    <t>16 Horas diurnas sin arma</t>
  </si>
  <si>
    <t>24 Horas con arma</t>
  </si>
  <si>
    <t>24 Horas sin arma</t>
  </si>
  <si>
    <t>24 Horas con canino</t>
  </si>
  <si>
    <t>PERIODO DE VACACIONES 2011 Y 2012</t>
  </si>
  <si>
    <t>16 Horas diurna sin arma</t>
  </si>
  <si>
    <t>4.1.3.2</t>
  </si>
  <si>
    <t>SISTEMAS, EQUIPOS Y MEDIOS TECNOLOGICOS</t>
  </si>
  <si>
    <t>ELEMENTO Y/EQUIPO</t>
  </si>
  <si>
    <t>CANT.</t>
  </si>
  <si>
    <t>Revolver calibre 38 L</t>
  </si>
  <si>
    <t>Folios 274 - 276</t>
  </si>
  <si>
    <t>Folios 478 - 492</t>
  </si>
  <si>
    <t>Escopeta recortada</t>
  </si>
  <si>
    <t>Radio portátil  Motorola EP 450 o superior</t>
  </si>
  <si>
    <t>Arco detector de armas y metales</t>
  </si>
  <si>
    <t>Detector de armas y metales manual</t>
  </si>
  <si>
    <t>Circuito cerrado de televisión</t>
  </si>
  <si>
    <t>Cámaras 1080P H.264 IP 48 Leds de 850 nm Visión Nocturna IR</t>
  </si>
  <si>
    <t>Domo de 5 megapixel H.264 IP</t>
  </si>
  <si>
    <t>UPS de 5 KVA</t>
  </si>
  <si>
    <t>Sistema de registro y control de visitantes</t>
  </si>
  <si>
    <t>Alarmas</t>
  </si>
  <si>
    <t xml:space="preserve">Espejos </t>
  </si>
  <si>
    <t>Linternas</t>
  </si>
  <si>
    <t>Reflectores</t>
  </si>
  <si>
    <t xml:space="preserve">Vehículo Automotor </t>
  </si>
  <si>
    <t>Sistema de control de asistencia con medios tecnológicos</t>
  </si>
  <si>
    <t>VICERRECTORÍA ADMINISTRATIVA Y FINANCIERA</t>
  </si>
  <si>
    <t>CONVOCATORIA PUBLICA No.005 DE 2011</t>
  </si>
  <si>
    <t>PRIMERA EVALUACIÓN DE ADMISIBILIDAD</t>
  </si>
  <si>
    <t>DOCUMENTOS FINANCIEROS</t>
  </si>
  <si>
    <t>DOCUMENTOS FINANCIEROS SOLICITADOS</t>
  </si>
  <si>
    <t>EMPRESA PROPONENTE</t>
  </si>
  <si>
    <t xml:space="preserve">COLVISEG LTDA </t>
  </si>
  <si>
    <t>SANTAFEREÑA LTDA</t>
  </si>
  <si>
    <t>UNION TEMPORAL COLVISEG TDA - SANTAFEREÑA LTDA</t>
  </si>
  <si>
    <t>ESTADOS FINANCIEROS</t>
  </si>
  <si>
    <t xml:space="preserve">Balance General </t>
  </si>
  <si>
    <t>Estado de Resultados</t>
  </si>
  <si>
    <t>Notas Explicativas</t>
  </si>
  <si>
    <t>Certificación de Estados financieros</t>
  </si>
  <si>
    <t>DOCUMENTOS DEL CONTADOR</t>
  </si>
  <si>
    <t>Inscripción -Tarjeta profesional-</t>
  </si>
  <si>
    <t>Antecedentes profesionales</t>
  </si>
  <si>
    <t>DOCUMENTOS DEL REVISOR FISCAL</t>
  </si>
  <si>
    <t>ADMITIDO EN DOCUMENTOS FINANCIEROS</t>
  </si>
  <si>
    <t>ALVARO MAHECHA RANGEL</t>
  </si>
  <si>
    <t>Jefe División de Recursos Financieros</t>
  </si>
  <si>
    <t>CONVOCATORIA PUBLICA No 005 DE 2011</t>
  </si>
  <si>
    <t>VISE LTDA</t>
  </si>
  <si>
    <t>VIGILANCIA ACOSTA LTDA</t>
  </si>
  <si>
    <t>COSERVICREA LTDA</t>
  </si>
  <si>
    <t>SUBSANAR</t>
  </si>
  <si>
    <t>INDICADORES FINANCIEROS</t>
  </si>
  <si>
    <t>CONDICIONES ESTABLECIDAS EN LOS TÉRMINOS DE REFERENCIA</t>
  </si>
  <si>
    <t>INDICADOR</t>
  </si>
  <si>
    <t>RESULTADO</t>
  </si>
  <si>
    <t>Razón Corriente &gt;= A 2 Veces</t>
  </si>
  <si>
    <t>CUMPLE</t>
  </si>
  <si>
    <t>Endeudamiento  &lt;= A 52 %</t>
  </si>
  <si>
    <t>Capital de Trabajo: &gt;= 95% del PRESUPUESTO OFICIAL</t>
  </si>
  <si>
    <t>NO CUMPLE</t>
  </si>
  <si>
    <t>Patrimonio : &gt;= A 85 DEL PRESUPUESTO OFICIAL</t>
  </si>
  <si>
    <t>PRESUPUESTO OFICIAL</t>
  </si>
  <si>
    <t>INDICADORES FINANCIEROS CALCULADOS</t>
  </si>
  <si>
    <t>NIT</t>
  </si>
  <si>
    <t>PORCENTAJE</t>
  </si>
  <si>
    <t>RAZÓN CORRIENTE</t>
  </si>
  <si>
    <t>Activo Corriente</t>
  </si>
  <si>
    <t>x</t>
  </si>
  <si>
    <t>Pasivo Corriente</t>
  </si>
  <si>
    <t>ENDEUDAMIENTO</t>
  </si>
  <si>
    <t>Endeudamiento &lt;= al 52 %</t>
  </si>
  <si>
    <t>Pasivo Total</t>
  </si>
  <si>
    <t>Activo Total</t>
  </si>
  <si>
    <t>CAPITAL DE TRABAJO</t>
  </si>
  <si>
    <t>Capital de Trabajo: &gt;= 95% del presupuesto oficial</t>
  </si>
  <si>
    <t>PATRIMONIO</t>
  </si>
  <si>
    <t>Patrimonio : &gt;= 85% Presupuesto Oficial</t>
  </si>
  <si>
    <t>Ppto oficial</t>
  </si>
  <si>
    <t>Patrimonio</t>
  </si>
  <si>
    <t>ADMISION EN CUMPLIMIENTO DE INDICADORES FINANCIEROS</t>
  </si>
  <si>
    <t>NO ADMISIBLE</t>
  </si>
  <si>
    <t>Patrimonio : &gt;=85% Presupuesto Oficial</t>
  </si>
  <si>
    <t>ADMISIBLE</t>
  </si>
  <si>
    <t>Vise Ltda</t>
  </si>
  <si>
    <t>Vigilancia Acosta Ltda</t>
  </si>
  <si>
    <t>Coservicrea Ltda</t>
  </si>
  <si>
    <t>COMITÉ DE EVALUACIÓN</t>
  </si>
  <si>
    <t>VICERRECTORÍA ADMINISTRATIVA Y FINANCERA</t>
  </si>
  <si>
    <t>CONVOCATORIA PÚBLICA No 005 DE 2011 VIGILANCIA</t>
  </si>
  <si>
    <t>EVALUACIÓN INICIAL DE PROPUESTAS AL CIERRE DEL PROCESO</t>
  </si>
  <si>
    <t>PROPONENTE</t>
  </si>
  <si>
    <t>PROPUESTA ECONOMICA</t>
  </si>
  <si>
    <t>EVALUACION JURIDICA</t>
  </si>
  <si>
    <t>EVALUACION FINANCIERA</t>
  </si>
  <si>
    <t>EVALUACION TECNICA</t>
  </si>
  <si>
    <t>EVALUACION TOTAL</t>
  </si>
  <si>
    <t>UT. Colviseg Ltda y Santafereña Ltda</t>
  </si>
  <si>
    <t>Igual al mínimo fijado por la universidad</t>
  </si>
  <si>
    <t>Admisible</t>
  </si>
  <si>
    <t>No admisible 
No cumple indicador de capital de trabajo mínimo</t>
  </si>
  <si>
    <t>No habilitado  por indicadores financieros</t>
  </si>
  <si>
    <t>UT. Vise Ltda-Vigilancia Acosta Ltda y Coservicrea Ltda</t>
  </si>
  <si>
    <t>Debe subsanar documentos financieros</t>
  </si>
  <si>
    <t>No admisible
 No presentan credencial de coordinador solicitado en el numeral 2.2.20</t>
  </si>
  <si>
    <t>No habilitado por aspectos técnicos</t>
  </si>
  <si>
    <t xml:space="preserve">UT. SVS </t>
  </si>
  <si>
    <t xml:space="preserve"> Por debajo de los mínimos fijados por la Universidad</t>
  </si>
  <si>
    <t>No evaluado</t>
  </si>
  <si>
    <t>Rechazado por propuesta económica</t>
  </si>
  <si>
    <t>Cobasec Ltda</t>
  </si>
  <si>
    <t>UT. Seguridad Distrital</t>
  </si>
  <si>
    <t>DOCUMENTOS JURÍDICOS</t>
  </si>
  <si>
    <t>JUNIO 10 DE 2011</t>
  </si>
  <si>
    <t>DOCUMENTOS JURÍDICOS SOLICITADOS</t>
  </si>
  <si>
    <t>UT. VISE LTDA. - VIGILANCIA ACOSTA - COSERVICREA LTDA..</t>
  </si>
  <si>
    <t>OBJETO SOCIAL</t>
  </si>
  <si>
    <t>FOLIO 6, 9 Y 11</t>
  </si>
  <si>
    <t>CERTIFICADO DE EXISTENCIA Y REPRES. LEGAL</t>
  </si>
  <si>
    <t>FOLIOS 6 -12</t>
  </si>
  <si>
    <t>CONDICIÓN EN TÉRMINOS DE REFERENCIA</t>
  </si>
  <si>
    <r>
      <t>VIGENCIA</t>
    </r>
    <r>
      <rPr>
        <sz val="8"/>
        <rFont val="Arial Narrow"/>
        <family val="2"/>
      </rPr>
      <t xml:space="preserve">
No mayor a treinta (30) días calendario, contados retroactivamente desde la fecha de cierre de la invitación</t>
    </r>
  </si>
  <si>
    <t>VISE LTDA. - VIGILANCIA ACOSTA - COSERVICREA LTDA.  TODAS DE FECHA 08 DE JUNIO DE 2011</t>
  </si>
  <si>
    <r>
      <t>TIEMPO MÁXIMO DE CONSTITUCIÓN</t>
    </r>
    <r>
      <rPr>
        <sz val="8"/>
        <rFont val="Arial Narrow"/>
        <family val="2"/>
      </rPr>
      <t xml:space="preserve">
por lo menos con SIETE (07) años de anterioridad a la presentación de la oferta (contados a partir de la fecha cierre del presente proceso de selección) y su vigencia no podrá ser inferior al plazo del contrato y UN (01) año más.</t>
    </r>
  </si>
  <si>
    <t xml:space="preserve">VISE LTDA. 31 DE MAYO DE 1982; VIGENCIA 31/12/2050              - VIGILANCIA ACOSTA    02 DE FEBRERO DE 1990; VIGENCIA 02/01/2030    - COSERVICREA LTDA. 19 DE OCTUBRE  DE 1979 VIGENCIA 09/10/2019 </t>
  </si>
  <si>
    <r>
      <t>PARA CONSORCIOS O UNIONES TEMPORALES</t>
    </r>
    <r>
      <rPr>
        <sz val="8"/>
        <rFont val="Arial Narrow"/>
        <family val="2"/>
      </rPr>
      <t xml:space="preserve">
Documento privado mediante el cual se constituyen, que el consorcio o la unión temporal se mantendrá vigente durante el término de ejecución del contrato y un (1) año más.</t>
    </r>
  </si>
  <si>
    <t>FL. 19 - 23 debidamente firmado y se elige como representante legal de la UT  a Harol Armando Castaño.</t>
  </si>
  <si>
    <r>
      <t>CARTA DE PRESENTACIÓN DE LA PROPUESTA</t>
    </r>
    <r>
      <rPr>
        <sz val="8"/>
        <rFont val="Arial Narrow"/>
        <family val="2"/>
      </rPr>
      <t xml:space="preserve">
El proponente deberá diligenciar en su totalidad el modelo adjunto en el ANEXO 1 </t>
    </r>
  </si>
  <si>
    <t>FOLIOS 02-04 Firmada por la Representate legal de la UT.</t>
  </si>
  <si>
    <t>GARANTÍA DE SERIEDAD DE LA OFERTA</t>
  </si>
  <si>
    <t>Beneficiario: Universidad distrital</t>
  </si>
  <si>
    <t>FOLIOS 15</t>
  </si>
  <si>
    <t>Afianzado:</t>
  </si>
  <si>
    <t>Vigencia:90 días calendario/fecha de cierre</t>
  </si>
  <si>
    <t>Cuantía:10% / propuesta presentada</t>
  </si>
  <si>
    <t>AUTORIZACIÓN PARA PROPONER Y CONTRATAR</t>
  </si>
  <si>
    <t>Persona Jurídica</t>
  </si>
  <si>
    <t>Persona Natural</t>
  </si>
  <si>
    <t>Consorcio-Unión Temporal</t>
  </si>
  <si>
    <t>Ninguna requiere autorización de acuerdo al certificado de existencia y representación legal FL. 8,10 Y 12</t>
  </si>
  <si>
    <t>ACTA DE CONSTITUCIÓN SOCIETARIA</t>
  </si>
  <si>
    <t>Consorcio</t>
  </si>
  <si>
    <t>Unión Temporal</t>
  </si>
  <si>
    <t>FL.19-23 FIRMADA POR LOS REPRESENTATES DELAGES DE CADA EMPRESA VISE LTDA. 20% - VIGILANCIA ACOSTA  40%- COSERVICREA LTDA.40%.</t>
  </si>
  <si>
    <r>
      <t>CERTIFICACIÓN DE APORTES S.S.SOCIAL Y PARAFISCALES</t>
    </r>
    <r>
      <rPr>
        <sz val="8"/>
        <rFont val="Arial Narrow"/>
        <family val="2"/>
      </rPr>
      <t xml:space="preserve">
Últimos seis (6) meses.</t>
    </r>
  </si>
  <si>
    <t>Certificado por el Revisor Fiscal FL. 25-27</t>
  </si>
  <si>
    <t>REGISTRO ÚNICO TRIBUTARIO -RUT-</t>
  </si>
  <si>
    <t>FL. 29-31</t>
  </si>
  <si>
    <t xml:space="preserve">8. </t>
  </si>
  <si>
    <t xml:space="preserve">INHABILIDADES EINCOMPATIBILIDADES </t>
  </si>
  <si>
    <t>En la carta de presentación de la oferta se hace la declaración juramentada por parte del representante legal de la UT. FL. 03-04</t>
  </si>
  <si>
    <t>9.</t>
  </si>
  <si>
    <t xml:space="preserve">FOTOCOPIA CEDULA DE CIUDADANIA </t>
  </si>
  <si>
    <t>FL 33,34,35</t>
  </si>
  <si>
    <t>ADMITIDO JURIDICAMENTE</t>
  </si>
  <si>
    <t>________________________________________________</t>
  </si>
  <si>
    <t>BETSY MABEL PINZÓN HERNÁNDEZ</t>
  </si>
  <si>
    <t>Jefe Oficina Asesora Jurídica</t>
  </si>
  <si>
    <t>UT COLVISEG LTDA. - SANTAFEREÑA LTDA.</t>
  </si>
  <si>
    <t xml:space="preserve">FOLIO 6-9 </t>
  </si>
  <si>
    <t>FOLIOS 6 Y 11</t>
  </si>
  <si>
    <t>COLVISEG  11 DE MAYO DE 2011 - SANTAFEREÑA  30 DE MAYO DE 2011</t>
  </si>
  <si>
    <t>COLVISEG 13 DE SEPTIEMBRE DE 1982; VIGENCIA HASTA 31 DE DICIEMBRE DE 2060 - SANTAFEREÑA 27 SEPTIEMBRE DE 1989; VIGENCIA  31 DE AGOSTO DE 2089</t>
  </si>
  <si>
    <t xml:space="preserve">Folios 21 -26 Firmado por los representantes legales de las empresas que conforman la UT, eligien a  Maria E. Mojica como representante legal de la UT. </t>
  </si>
  <si>
    <t>FOLIOS 03-04 Frimada por la Representate legal de la UT.</t>
  </si>
  <si>
    <t>FOLIOS 13-16</t>
  </si>
  <si>
    <t>Santafereña Ltda. No requiere autorización FL. 7- Colviseg  requiere autorización ( fl 10) se encuentra a folio 18-19</t>
  </si>
  <si>
    <t>Fl. 22-23 Porcentaje de participación 1% COLVISEG 99% Santafereña Ltda.</t>
  </si>
  <si>
    <t>Certificado por el Revisor Fiscal F. 28-29</t>
  </si>
  <si>
    <t>FL. 35-36</t>
  </si>
  <si>
    <t>FL . 31,32,33</t>
  </si>
  <si>
    <t>FL 38-39</t>
  </si>
  <si>
    <t>No admisible, debe subsanar documentos tecnicos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</si>
</sst>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$-340A]\ #,##0;\-[$$-340A]\ #,##0"/>
    <numFmt numFmtId="165" formatCode="&quot;$&quot;\ #,##0;[Red]&quot;$&quot;\ #,##0"/>
    <numFmt numFmtId="166" formatCode="&quot;$&quot;\ #,##0.00;[Red]&quot;$&quot;\ #,##0.00"/>
    <numFmt numFmtId="167" formatCode="_-* #,##0.00\ _P_t_s_-;\-* #,##0.00\ _P_t_s_-;_-* &quot;-&quot;??\ _P_t_s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i/>
      <sz val="10"/>
      <color indexed="8"/>
      <name val="Calibri"/>
      <family val="2"/>
    </font>
    <font>
      <b/>
      <sz val="8"/>
      <name val="Arial Narrow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 Narrow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11"/>
      <name val="Arial Narrow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0"/>
    </font>
    <font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medium"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95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justify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52" fillId="0" borderId="24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justify" vertical="center" wrapText="1"/>
    </xf>
    <xf numFmtId="0" fontId="52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9" xfId="0" applyFill="1" applyBorder="1" applyAlignment="1">
      <alignment horizontal="justify" vertical="center" wrapText="1"/>
    </xf>
    <xf numFmtId="0" fontId="0" fillId="0" borderId="25" xfId="0" applyFill="1" applyBorder="1" applyAlignment="1">
      <alignment horizontal="justify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justify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0" xfId="0" applyFont="1" applyBorder="1" applyAlignment="1">
      <alignment vertical="center"/>
    </xf>
    <xf numFmtId="166" fontId="8" fillId="0" borderId="0" xfId="0" applyNumberFormat="1" applyFont="1" applyFill="1" applyBorder="1" applyAlignment="1">
      <alignment/>
    </xf>
    <xf numFmtId="166" fontId="6" fillId="0" borderId="31" xfId="0" applyNumberFormat="1" applyFont="1" applyFill="1" applyBorder="1" applyAlignment="1">
      <alignment horizontal="center"/>
    </xf>
    <xf numFmtId="166" fontId="6" fillId="0" borderId="14" xfId="0" applyNumberFormat="1" applyFont="1" applyFill="1" applyBorder="1" applyAlignment="1">
      <alignment horizontal="center"/>
    </xf>
    <xf numFmtId="166" fontId="6" fillId="0" borderId="32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left"/>
    </xf>
    <xf numFmtId="166" fontId="6" fillId="0" borderId="24" xfId="0" applyNumberFormat="1" applyFont="1" applyFill="1" applyBorder="1" applyAlignment="1">
      <alignment horizontal="center"/>
    </xf>
    <xf numFmtId="166" fontId="7" fillId="0" borderId="34" xfId="0" applyNumberFormat="1" applyFont="1" applyFill="1" applyBorder="1" applyAlignment="1">
      <alignment/>
    </xf>
    <xf numFmtId="166" fontId="6" fillId="0" borderId="35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7" fillId="0" borderId="36" xfId="0" applyFont="1" applyFill="1" applyBorder="1" applyAlignment="1">
      <alignment/>
    </xf>
    <xf numFmtId="0" fontId="6" fillId="0" borderId="3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/>
    </xf>
    <xf numFmtId="0" fontId="7" fillId="0" borderId="37" xfId="0" applyFont="1" applyBorder="1" applyAlignment="1">
      <alignment horizontal="center" wrapText="1"/>
    </xf>
    <xf numFmtId="0" fontId="7" fillId="0" borderId="37" xfId="0" applyFont="1" applyBorder="1" applyAlignment="1">
      <alignment horizontal="center" vertical="center" wrapText="1"/>
    </xf>
    <xf numFmtId="9" fontId="7" fillId="0" borderId="38" xfId="53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left"/>
    </xf>
    <xf numFmtId="9" fontId="7" fillId="0" borderId="19" xfId="53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9" fontId="7" fillId="0" borderId="30" xfId="53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3" fontId="6" fillId="0" borderId="37" xfId="0" applyNumberFormat="1" applyFont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0" fontId="7" fillId="0" borderId="34" xfId="0" applyFont="1" applyFill="1" applyBorder="1" applyAlignment="1">
      <alignment horizontal="left"/>
    </xf>
    <xf numFmtId="0" fontId="0" fillId="0" borderId="39" xfId="0" applyBorder="1" applyAlignment="1">
      <alignment/>
    </xf>
    <xf numFmtId="0" fontId="7" fillId="0" borderId="27" xfId="0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/>
    </xf>
    <xf numFmtId="0" fontId="7" fillId="0" borderId="32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2" fillId="0" borderId="43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52" fillId="0" borderId="45" xfId="0" applyFont="1" applyBorder="1" applyAlignment="1">
      <alignment horizontal="center"/>
    </xf>
    <xf numFmtId="0" fontId="52" fillId="33" borderId="46" xfId="0" applyFont="1" applyFill="1" applyBorder="1" applyAlignment="1">
      <alignment horizontal="center" vertical="center"/>
    </xf>
    <xf numFmtId="0" fontId="52" fillId="33" borderId="37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32" xfId="0" applyBorder="1" applyAlignment="1">
      <alignment/>
    </xf>
    <xf numFmtId="0" fontId="0" fillId="0" borderId="24" xfId="0" applyFont="1" applyBorder="1" applyAlignment="1">
      <alignment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8" xfId="0" applyFont="1" applyBorder="1" applyAlignment="1">
      <alignment wrapText="1"/>
    </xf>
    <xf numFmtId="0" fontId="0" fillId="0" borderId="2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4" xfId="0" applyFont="1" applyBorder="1" applyAlignment="1">
      <alignment horizontal="justify"/>
    </xf>
    <xf numFmtId="0" fontId="0" fillId="0" borderId="35" xfId="0" applyFont="1" applyBorder="1" applyAlignment="1">
      <alignment horizontal="justify"/>
    </xf>
    <xf numFmtId="0" fontId="53" fillId="0" borderId="37" xfId="0" applyFont="1" applyFill="1" applyBorder="1" applyAlignment="1">
      <alignment horizontal="center" wrapText="1"/>
    </xf>
    <xf numFmtId="0" fontId="53" fillId="0" borderId="34" xfId="0" applyFont="1" applyFill="1" applyBorder="1" applyAlignment="1">
      <alignment horizontal="center" wrapText="1"/>
    </xf>
    <xf numFmtId="0" fontId="54" fillId="0" borderId="14" xfId="0" applyFont="1" applyBorder="1" applyAlignment="1">
      <alignment horizontal="left" wrapText="1"/>
    </xf>
    <xf numFmtId="0" fontId="54" fillId="0" borderId="14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49" xfId="0" applyFont="1" applyBorder="1" applyAlignment="1">
      <alignment/>
    </xf>
    <xf numFmtId="0" fontId="0" fillId="0" borderId="14" xfId="0" applyBorder="1" applyAlignment="1">
      <alignment/>
    </xf>
    <xf numFmtId="0" fontId="54" fillId="0" borderId="19" xfId="0" applyFont="1" applyBorder="1" applyAlignment="1">
      <alignment horizontal="left" wrapText="1"/>
    </xf>
    <xf numFmtId="0" fontId="54" fillId="0" borderId="1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left" wrapText="1"/>
    </xf>
    <xf numFmtId="0" fontId="54" fillId="0" borderId="50" xfId="0" applyFont="1" applyBorder="1" applyAlignment="1">
      <alignment horizontal="left" wrapText="1"/>
    </xf>
    <xf numFmtId="0" fontId="54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0" xfId="0" applyBorder="1" applyAlignment="1">
      <alignment horizontal="center" vertical="center"/>
    </xf>
    <xf numFmtId="0" fontId="54" fillId="0" borderId="31" xfId="0" applyFont="1" applyBorder="1" applyAlignment="1">
      <alignment horizontal="left" wrapText="1"/>
    </xf>
    <xf numFmtId="0" fontId="0" fillId="0" borderId="49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4" fillId="0" borderId="24" xfId="0" applyFont="1" applyBorder="1" applyAlignment="1">
      <alignment horizontal="left" wrapText="1"/>
    </xf>
    <xf numFmtId="0" fontId="54" fillId="0" borderId="35" xfId="0" applyFont="1" applyBorder="1" applyAlignment="1">
      <alignment horizontal="left" wrapText="1"/>
    </xf>
    <xf numFmtId="0" fontId="54" fillId="0" borderId="25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52" xfId="0" applyFont="1" applyFill="1" applyBorder="1" applyAlignment="1">
      <alignment horizontal="center"/>
    </xf>
    <xf numFmtId="0" fontId="8" fillId="34" borderId="37" xfId="0" applyFont="1" applyFill="1" applyBorder="1" applyAlignment="1">
      <alignment/>
    </xf>
    <xf numFmtId="0" fontId="8" fillId="34" borderId="37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/>
    </xf>
    <xf numFmtId="0" fontId="8" fillId="34" borderId="14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8" fillId="34" borderId="25" xfId="0" applyFont="1" applyFill="1" applyBorder="1" applyAlignment="1">
      <alignment/>
    </xf>
    <xf numFmtId="0" fontId="8" fillId="34" borderId="25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 vertical="center"/>
    </xf>
    <xf numFmtId="0" fontId="8" fillId="34" borderId="37" xfId="0" applyFont="1" applyFill="1" applyBorder="1" applyAlignment="1">
      <alignment/>
    </xf>
    <xf numFmtId="0" fontId="8" fillId="34" borderId="37" xfId="0" applyFont="1" applyFill="1" applyBorder="1" applyAlignment="1">
      <alignment wrapText="1"/>
    </xf>
    <xf numFmtId="0" fontId="5" fillId="34" borderId="50" xfId="0" applyFont="1" applyFill="1" applyBorder="1" applyAlignment="1">
      <alignment horizontal="center"/>
    </xf>
    <xf numFmtId="0" fontId="8" fillId="34" borderId="50" xfId="0" applyFont="1" applyFill="1" applyBorder="1" applyAlignment="1">
      <alignment/>
    </xf>
    <xf numFmtId="0" fontId="8" fillId="34" borderId="50" xfId="0" applyFont="1" applyFill="1" applyBorder="1" applyAlignment="1">
      <alignment horizontal="center"/>
    </xf>
    <xf numFmtId="0" fontId="5" fillId="34" borderId="5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4" xfId="0" applyFont="1" applyFill="1" applyBorder="1" applyAlignment="1">
      <alignment horizontal="center"/>
    </xf>
    <xf numFmtId="0" fontId="5" fillId="34" borderId="37" xfId="0" applyFont="1" applyFill="1" applyBorder="1" applyAlignment="1">
      <alignment/>
    </xf>
    <xf numFmtId="0" fontId="5" fillId="34" borderId="27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0" fontId="5" fillId="34" borderId="27" xfId="0" applyFont="1" applyFill="1" applyBorder="1" applyAlignment="1">
      <alignment horizontal="center"/>
    </xf>
    <xf numFmtId="0" fontId="8" fillId="34" borderId="27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5" fillId="0" borderId="46" xfId="0" applyFont="1" applyBorder="1" applyAlignment="1">
      <alignment/>
    </xf>
    <xf numFmtId="0" fontId="8" fillId="0" borderId="33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4" borderId="27" xfId="0" applyFont="1" applyFill="1" applyBorder="1" applyAlignment="1">
      <alignment horizontal="left" vertical="center" wrapText="1"/>
    </xf>
    <xf numFmtId="0" fontId="5" fillId="34" borderId="37" xfId="0" applyFont="1" applyFill="1" applyBorder="1" applyAlignment="1">
      <alignment/>
    </xf>
    <xf numFmtId="0" fontId="5" fillId="0" borderId="28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5" fillId="0" borderId="0" xfId="0" applyFont="1" applyAlignment="1">
      <alignment/>
    </xf>
    <xf numFmtId="167" fontId="5" fillId="0" borderId="0" xfId="46" applyNumberFormat="1" applyFont="1" applyAlignment="1">
      <alignment/>
    </xf>
    <xf numFmtId="0" fontId="5" fillId="0" borderId="46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15" fillId="0" borderId="21" xfId="51" applyFont="1" applyFill="1" applyBorder="1">
      <alignment/>
      <protection/>
    </xf>
    <xf numFmtId="0" fontId="5" fillId="0" borderId="52" xfId="0" applyFont="1" applyFill="1" applyBorder="1" applyAlignment="1">
      <alignment horizontal="center"/>
    </xf>
    <xf numFmtId="0" fontId="5" fillId="0" borderId="46" xfId="0" applyFont="1" applyFill="1" applyBorder="1" applyAlignment="1">
      <alignment/>
    </xf>
    <xf numFmtId="9" fontId="5" fillId="0" borderId="33" xfId="0" applyNumberFormat="1" applyFont="1" applyFill="1" applyBorder="1" applyAlignment="1">
      <alignment/>
    </xf>
    <xf numFmtId="0" fontId="5" fillId="0" borderId="37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5" fillId="0" borderId="5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/>
    </xf>
    <xf numFmtId="166" fontId="8" fillId="0" borderId="14" xfId="0" applyNumberFormat="1" applyFont="1" applyFill="1" applyBorder="1" applyAlignment="1">
      <alignment horizontal="center" vertical="center"/>
    </xf>
    <xf numFmtId="166" fontId="8" fillId="0" borderId="25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/>
    </xf>
    <xf numFmtId="166" fontId="8" fillId="0" borderId="27" xfId="0" applyNumberFormat="1" applyFont="1" applyFill="1" applyBorder="1" applyAlignment="1">
      <alignment horizontal="center" vertical="center"/>
    </xf>
    <xf numFmtId="166" fontId="8" fillId="0" borderId="50" xfId="0" applyNumberFormat="1" applyFont="1" applyFill="1" applyBorder="1" applyAlignment="1">
      <alignment horizontal="center" vertical="center"/>
    </xf>
    <xf numFmtId="4" fontId="8" fillId="0" borderId="0" xfId="48" applyNumberFormat="1" applyFont="1" applyAlignment="1">
      <alignment/>
    </xf>
    <xf numFmtId="0" fontId="8" fillId="0" borderId="37" xfId="0" applyFont="1" applyFill="1" applyBorder="1" applyAlignment="1">
      <alignment/>
    </xf>
    <xf numFmtId="166" fontId="8" fillId="0" borderId="3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166" fontId="9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9" fillId="0" borderId="0" xfId="0" applyNumberFormat="1" applyFont="1" applyAlignment="1">
      <alignment/>
    </xf>
    <xf numFmtId="0" fontId="16" fillId="0" borderId="21" xfId="51" applyFont="1" applyFill="1" applyBorder="1">
      <alignment/>
      <protection/>
    </xf>
    <xf numFmtId="9" fontId="5" fillId="0" borderId="33" xfId="46" applyNumberFormat="1" applyFont="1" applyFill="1" applyBorder="1" applyAlignment="1">
      <alignment/>
    </xf>
    <xf numFmtId="4" fontId="8" fillId="0" borderId="0" xfId="48" applyNumberFormat="1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6" fillId="0" borderId="37" xfId="0" applyFont="1" applyBorder="1" applyAlignment="1">
      <alignment horizontal="center"/>
    </xf>
    <xf numFmtId="0" fontId="55" fillId="0" borderId="37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5" fillId="33" borderId="52" xfId="0" applyFont="1" applyFill="1" applyBorder="1" applyAlignment="1">
      <alignment horizontal="left"/>
    </xf>
    <xf numFmtId="0" fontId="5" fillId="33" borderId="37" xfId="0" applyFont="1" applyFill="1" applyBorder="1" applyAlignment="1">
      <alignment horizontal="center"/>
    </xf>
    <xf numFmtId="0" fontId="5" fillId="33" borderId="53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5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/>
    </xf>
    <xf numFmtId="0" fontId="8" fillId="33" borderId="34" xfId="0" applyFont="1" applyFill="1" applyBorder="1" applyAlignment="1">
      <alignment/>
    </xf>
    <xf numFmtId="0" fontId="5" fillId="33" borderId="37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/>
    </xf>
    <xf numFmtId="0" fontId="5" fillId="33" borderId="52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/>
    </xf>
    <xf numFmtId="0" fontId="8" fillId="33" borderId="32" xfId="0" applyFont="1" applyFill="1" applyBorder="1" applyAlignment="1">
      <alignment/>
    </xf>
    <xf numFmtId="0" fontId="8" fillId="33" borderId="32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5" fillId="33" borderId="25" xfId="0" applyFont="1" applyFill="1" applyBorder="1" applyAlignment="1">
      <alignment horizontal="center"/>
    </xf>
    <xf numFmtId="0" fontId="5" fillId="33" borderId="52" xfId="0" applyFont="1" applyFill="1" applyBorder="1" applyAlignment="1">
      <alignment wrapText="1"/>
    </xf>
    <xf numFmtId="0" fontId="5" fillId="33" borderId="27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/>
    </xf>
    <xf numFmtId="0" fontId="5" fillId="33" borderId="31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21" fillId="33" borderId="0" xfId="0" applyFont="1" applyFill="1" applyAlignment="1">
      <alignment/>
    </xf>
    <xf numFmtId="0" fontId="8" fillId="33" borderId="37" xfId="0" applyFont="1" applyFill="1" applyBorder="1" applyAlignment="1">
      <alignment/>
    </xf>
    <xf numFmtId="0" fontId="8" fillId="33" borderId="53" xfId="0" applyFont="1" applyFill="1" applyBorder="1" applyAlignment="1">
      <alignment/>
    </xf>
    <xf numFmtId="0" fontId="5" fillId="33" borderId="53" xfId="0" applyFont="1" applyFill="1" applyBorder="1" applyAlignment="1">
      <alignment wrapText="1"/>
    </xf>
    <xf numFmtId="0" fontId="5" fillId="33" borderId="50" xfId="0" applyFont="1" applyFill="1" applyBorder="1" applyAlignment="1">
      <alignment horizontal="center"/>
    </xf>
    <xf numFmtId="0" fontId="8" fillId="33" borderId="28" xfId="0" applyFont="1" applyFill="1" applyBorder="1" applyAlignment="1">
      <alignment/>
    </xf>
    <xf numFmtId="0" fontId="9" fillId="33" borderId="27" xfId="0" applyFont="1" applyFill="1" applyBorder="1" applyAlignment="1">
      <alignment/>
    </xf>
    <xf numFmtId="0" fontId="5" fillId="33" borderId="38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/>
    </xf>
    <xf numFmtId="0" fontId="5" fillId="33" borderId="42" xfId="0" applyFont="1" applyFill="1" applyBorder="1" applyAlignment="1">
      <alignment horizontal="center" wrapText="1"/>
    </xf>
    <xf numFmtId="0" fontId="5" fillId="33" borderId="37" xfId="0" applyFont="1" applyFill="1" applyBorder="1" applyAlignment="1">
      <alignment wrapText="1"/>
    </xf>
    <xf numFmtId="0" fontId="5" fillId="33" borderId="55" xfId="0" applyFont="1" applyFill="1" applyBorder="1" applyAlignment="1">
      <alignment/>
    </xf>
    <xf numFmtId="0" fontId="8" fillId="33" borderId="56" xfId="0" applyFont="1" applyFill="1" applyBorder="1" applyAlignment="1">
      <alignment/>
    </xf>
    <xf numFmtId="0" fontId="8" fillId="33" borderId="57" xfId="0" applyFont="1" applyFill="1" applyBorder="1" applyAlignment="1">
      <alignment/>
    </xf>
    <xf numFmtId="0" fontId="5" fillId="33" borderId="53" xfId="0" applyFont="1" applyFill="1" applyBorder="1" applyAlignment="1">
      <alignment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left" vertical="center" wrapText="1"/>
    </xf>
    <xf numFmtId="0" fontId="8" fillId="33" borderId="33" xfId="0" applyFont="1" applyFill="1" applyBorder="1" applyAlignment="1">
      <alignment horizontal="left" vertical="center" wrapText="1"/>
    </xf>
    <xf numFmtId="0" fontId="8" fillId="33" borderId="52" xfId="0" applyFont="1" applyFill="1" applyBorder="1" applyAlignment="1">
      <alignment horizontal="left" vertical="center" wrapText="1"/>
    </xf>
    <xf numFmtId="0" fontId="5" fillId="33" borderId="33" xfId="0" applyFont="1" applyFill="1" applyBorder="1" applyAlignment="1">
      <alignment horizontal="left" vertical="center" wrapText="1"/>
    </xf>
    <xf numFmtId="0" fontId="5" fillId="33" borderId="52" xfId="0" applyFont="1" applyFill="1" applyBorder="1" applyAlignment="1">
      <alignment horizontal="left" vertical="center" wrapText="1"/>
    </xf>
    <xf numFmtId="0" fontId="5" fillId="33" borderId="58" xfId="0" applyFont="1" applyFill="1" applyBorder="1" applyAlignment="1">
      <alignment horizontal="left" vertical="center" wrapText="1"/>
    </xf>
    <xf numFmtId="0" fontId="5" fillId="33" borderId="59" xfId="0" applyFont="1" applyFill="1" applyBorder="1" applyAlignment="1">
      <alignment horizontal="left" vertical="center" wrapText="1"/>
    </xf>
    <xf numFmtId="0" fontId="5" fillId="33" borderId="46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33" borderId="27" xfId="0" applyFont="1" applyFill="1" applyBorder="1" applyAlignment="1">
      <alignment horizontal="center" vertical="center" wrapText="1"/>
    </xf>
    <xf numFmtId="0" fontId="9" fillId="33" borderId="60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52" xfId="0" applyFill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/>
    </xf>
    <xf numFmtId="0" fontId="20" fillId="33" borderId="33" xfId="0" applyFont="1" applyFill="1" applyBorder="1" applyAlignment="1">
      <alignment/>
    </xf>
    <xf numFmtId="0" fontId="20" fillId="33" borderId="52" xfId="0" applyFont="1" applyFill="1" applyBorder="1" applyAlignment="1">
      <alignment/>
    </xf>
    <xf numFmtId="0" fontId="8" fillId="33" borderId="61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54" xfId="0" applyFill="1" applyBorder="1" applyAlignment="1">
      <alignment/>
    </xf>
    <xf numFmtId="0" fontId="9" fillId="33" borderId="5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8" fillId="33" borderId="24" xfId="0" applyFont="1" applyFill="1" applyBorder="1" applyAlignment="1">
      <alignment/>
    </xf>
    <xf numFmtId="0" fontId="8" fillId="33" borderId="40" xfId="0" applyFont="1" applyFill="1" applyBorder="1" applyAlignment="1">
      <alignment/>
    </xf>
    <xf numFmtId="0" fontId="8" fillId="33" borderId="36" xfId="0" applyFont="1" applyFill="1" applyBorder="1" applyAlignment="1">
      <alignment/>
    </xf>
    <xf numFmtId="0" fontId="8" fillId="33" borderId="35" xfId="0" applyFont="1" applyFill="1" applyBorder="1" applyAlignment="1">
      <alignment/>
    </xf>
    <xf numFmtId="0" fontId="8" fillId="33" borderId="41" xfId="0" applyFont="1" applyFill="1" applyBorder="1" applyAlignment="1">
      <alignment/>
    </xf>
    <xf numFmtId="0" fontId="8" fillId="33" borderId="34" xfId="0" applyFont="1" applyFill="1" applyBorder="1" applyAlignment="1">
      <alignment/>
    </xf>
    <xf numFmtId="0" fontId="5" fillId="33" borderId="27" xfId="0" applyFont="1" applyFill="1" applyBorder="1" applyAlignment="1">
      <alignment horizontal="center" vertical="center" wrapText="1" shrinkToFit="1"/>
    </xf>
    <xf numFmtId="0" fontId="5" fillId="33" borderId="60" xfId="0" applyFont="1" applyFill="1" applyBorder="1" applyAlignment="1">
      <alignment horizontal="center" vertical="center" wrapText="1" shrinkToFit="1"/>
    </xf>
    <xf numFmtId="0" fontId="5" fillId="33" borderId="50" xfId="0" applyFont="1" applyFill="1" applyBorder="1" applyAlignment="1">
      <alignment horizontal="center" vertical="center" wrapText="1" shrinkToFit="1"/>
    </xf>
    <xf numFmtId="0" fontId="5" fillId="33" borderId="58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12" borderId="46" xfId="0" applyFont="1" applyFill="1" applyBorder="1" applyAlignment="1">
      <alignment horizontal="center" vertical="center" wrapText="1"/>
    </xf>
    <xf numFmtId="0" fontId="5" fillId="12" borderId="33" xfId="0" applyFont="1" applyFill="1" applyBorder="1" applyAlignment="1">
      <alignment horizontal="center" vertical="center" wrapText="1"/>
    </xf>
    <xf numFmtId="0" fontId="5" fillId="12" borderId="52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left" vertical="center"/>
    </xf>
    <xf numFmtId="0" fontId="5" fillId="33" borderId="33" xfId="0" applyFont="1" applyFill="1" applyBorder="1" applyAlignment="1">
      <alignment horizontal="left" vertical="center"/>
    </xf>
    <xf numFmtId="0" fontId="5" fillId="33" borderId="52" xfId="0" applyFont="1" applyFill="1" applyBorder="1" applyAlignment="1">
      <alignment horizontal="left" vertical="center"/>
    </xf>
    <xf numFmtId="0" fontId="5" fillId="33" borderId="58" xfId="0" applyFont="1" applyFill="1" applyBorder="1" applyAlignment="1">
      <alignment horizontal="left" vertical="center"/>
    </xf>
    <xf numFmtId="0" fontId="5" fillId="33" borderId="59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left" vertical="center"/>
    </xf>
    <xf numFmtId="0" fontId="5" fillId="33" borderId="46" xfId="0" applyFont="1" applyFill="1" applyBorder="1" applyAlignment="1">
      <alignment horizontal="left"/>
    </xf>
    <xf numFmtId="0" fontId="5" fillId="33" borderId="33" xfId="0" applyFont="1" applyFill="1" applyBorder="1" applyAlignment="1">
      <alignment horizontal="left"/>
    </xf>
    <xf numFmtId="0" fontId="5" fillId="33" borderId="52" xfId="0" applyFont="1" applyFill="1" applyBorder="1" applyAlignment="1">
      <alignment horizontal="left"/>
    </xf>
    <xf numFmtId="0" fontId="5" fillId="33" borderId="55" xfId="0" applyFont="1" applyFill="1" applyBorder="1" applyAlignment="1">
      <alignment horizontal="left" vertical="center" wrapText="1"/>
    </xf>
    <xf numFmtId="0" fontId="5" fillId="33" borderId="56" xfId="0" applyFont="1" applyFill="1" applyBorder="1" applyAlignment="1">
      <alignment horizontal="left" vertical="center" wrapText="1"/>
    </xf>
    <xf numFmtId="0" fontId="5" fillId="33" borderId="57" xfId="0" applyFont="1" applyFill="1" applyBorder="1" applyAlignment="1">
      <alignment horizontal="left" vertical="center" wrapText="1"/>
    </xf>
    <xf numFmtId="0" fontId="5" fillId="33" borderId="62" xfId="0" applyFont="1" applyFill="1" applyBorder="1" applyAlignment="1">
      <alignment horizontal="left" vertical="center" wrapText="1"/>
    </xf>
    <xf numFmtId="0" fontId="5" fillId="33" borderId="51" xfId="0" applyFont="1" applyFill="1" applyBorder="1" applyAlignment="1">
      <alignment horizontal="left" vertical="center" wrapText="1"/>
    </xf>
    <xf numFmtId="0" fontId="5" fillId="33" borderId="62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0" fillId="33" borderId="40" xfId="0" applyFill="1" applyBorder="1" applyAlignment="1">
      <alignment/>
    </xf>
    <xf numFmtId="0" fontId="0" fillId="33" borderId="36" xfId="0" applyFill="1" applyBorder="1" applyAlignment="1">
      <alignment/>
    </xf>
    <xf numFmtId="0" fontId="5" fillId="33" borderId="24" xfId="0" applyFont="1" applyFill="1" applyBorder="1" applyAlignment="1">
      <alignment/>
    </xf>
    <xf numFmtId="0" fontId="20" fillId="33" borderId="40" xfId="0" applyFont="1" applyFill="1" applyBorder="1" applyAlignment="1">
      <alignment/>
    </xf>
    <xf numFmtId="0" fontId="20" fillId="33" borderId="36" xfId="0" applyFont="1" applyFill="1" applyBorder="1" applyAlignment="1">
      <alignment/>
    </xf>
    <xf numFmtId="0" fontId="8" fillId="33" borderId="48" xfId="0" applyFont="1" applyFill="1" applyBorder="1" applyAlignment="1">
      <alignment/>
    </xf>
    <xf numFmtId="0" fontId="0" fillId="33" borderId="63" xfId="0" applyFill="1" applyBorder="1" applyAlignment="1">
      <alignment/>
    </xf>
    <xf numFmtId="0" fontId="0" fillId="33" borderId="64" xfId="0" applyFill="1" applyBorder="1" applyAlignment="1">
      <alignment/>
    </xf>
    <xf numFmtId="0" fontId="5" fillId="33" borderId="65" xfId="0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left" vertical="center" wrapText="1"/>
    </xf>
    <xf numFmtId="0" fontId="8" fillId="33" borderId="66" xfId="0" applyFont="1" applyFill="1" applyBorder="1" applyAlignment="1">
      <alignment horizontal="left" vertical="center" wrapText="1"/>
    </xf>
    <xf numFmtId="0" fontId="5" fillId="33" borderId="67" xfId="0" applyFont="1" applyFill="1" applyBorder="1" applyAlignment="1">
      <alignment horizontal="left" vertical="center" wrapText="1"/>
    </xf>
    <xf numFmtId="0" fontId="8" fillId="33" borderId="68" xfId="0" applyFont="1" applyFill="1" applyBorder="1" applyAlignment="1">
      <alignment horizontal="left" vertical="center" wrapText="1"/>
    </xf>
    <xf numFmtId="0" fontId="8" fillId="33" borderId="69" xfId="0" applyFont="1" applyFill="1" applyBorder="1" applyAlignment="1">
      <alignment horizontal="left" vertical="center" wrapText="1"/>
    </xf>
    <xf numFmtId="0" fontId="8" fillId="33" borderId="33" xfId="0" applyFont="1" applyFill="1" applyBorder="1" applyAlignment="1">
      <alignment/>
    </xf>
    <xf numFmtId="0" fontId="8" fillId="33" borderId="5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33" borderId="31" xfId="0" applyFont="1" applyFill="1" applyBorder="1" applyAlignment="1">
      <alignment horizontal="left" vertical="center"/>
    </xf>
    <xf numFmtId="0" fontId="5" fillId="33" borderId="49" xfId="0" applyFont="1" applyFill="1" applyBorder="1" applyAlignment="1">
      <alignment horizontal="left" vertical="center"/>
    </xf>
    <xf numFmtId="0" fontId="5" fillId="33" borderId="32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36" borderId="0" xfId="0" applyFont="1" applyFill="1" applyAlignment="1">
      <alignment horizontal="center"/>
    </xf>
    <xf numFmtId="0" fontId="52" fillId="0" borderId="24" xfId="0" applyFont="1" applyBorder="1" applyAlignment="1">
      <alignment horizontal="center" vertical="center"/>
    </xf>
    <xf numFmtId="0" fontId="52" fillId="37" borderId="24" xfId="0" applyFont="1" applyFill="1" applyBorder="1" applyAlignment="1">
      <alignment horizontal="center" wrapText="1"/>
    </xf>
    <xf numFmtId="0" fontId="52" fillId="37" borderId="40" xfId="0" applyFont="1" applyFill="1" applyBorder="1" applyAlignment="1">
      <alignment horizontal="center" wrapText="1"/>
    </xf>
    <xf numFmtId="0" fontId="52" fillId="37" borderId="36" xfId="0" applyFont="1" applyFill="1" applyBorder="1" applyAlignment="1">
      <alignment horizontal="center" wrapText="1"/>
    </xf>
    <xf numFmtId="0" fontId="52" fillId="0" borderId="24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36" xfId="0" applyFont="1" applyBorder="1" applyAlignment="1">
      <alignment horizontal="center"/>
    </xf>
    <xf numFmtId="0" fontId="52" fillId="0" borderId="31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0" fontId="52" fillId="0" borderId="49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37" borderId="24" xfId="0" applyFont="1" applyFill="1" applyBorder="1" applyAlignment="1">
      <alignment horizontal="center" vertical="center" wrapText="1"/>
    </xf>
    <xf numFmtId="0" fontId="52" fillId="37" borderId="40" xfId="0" applyFont="1" applyFill="1" applyBorder="1" applyAlignment="1">
      <alignment horizontal="center" vertical="center" wrapText="1"/>
    </xf>
    <xf numFmtId="0" fontId="52" fillId="37" borderId="36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/>
    </xf>
    <xf numFmtId="0" fontId="52" fillId="0" borderId="35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 wrapText="1" shrinkToFit="1"/>
    </xf>
    <xf numFmtId="0" fontId="6" fillId="0" borderId="60" xfId="0" applyFont="1" applyBorder="1" applyAlignment="1">
      <alignment horizontal="center" vertical="center" wrapText="1" shrinkToFit="1"/>
    </xf>
    <xf numFmtId="0" fontId="6" fillId="0" borderId="50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35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62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6" fillId="37" borderId="31" xfId="0" applyFont="1" applyFill="1" applyBorder="1" applyAlignment="1">
      <alignment horizontal="center" vertical="center"/>
    </xf>
    <xf numFmtId="0" fontId="6" fillId="37" borderId="49" xfId="0" applyFont="1" applyFill="1" applyBorder="1" applyAlignment="1">
      <alignment horizontal="center" vertical="center"/>
    </xf>
    <xf numFmtId="0" fontId="6" fillId="37" borderId="3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7" fillId="0" borderId="7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6" fillId="0" borderId="24" xfId="0" applyFont="1" applyBorder="1" applyAlignment="1">
      <alignment/>
    </xf>
    <xf numFmtId="0" fontId="6" fillId="0" borderId="36" xfId="0" applyFont="1" applyBorder="1" applyAlignment="1">
      <alignment/>
    </xf>
    <xf numFmtId="14" fontId="7" fillId="0" borderId="20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9" fontId="7" fillId="0" borderId="43" xfId="0" applyNumberFormat="1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164" fontId="7" fillId="0" borderId="24" xfId="46" applyNumberFormat="1" applyFont="1" applyBorder="1" applyAlignment="1">
      <alignment horizontal="left" vertical="center"/>
    </xf>
    <xf numFmtId="164" fontId="7" fillId="0" borderId="36" xfId="46" applyNumberFormat="1" applyFont="1" applyBorder="1" applyAlignment="1">
      <alignment horizontal="left" vertical="center"/>
    </xf>
    <xf numFmtId="0" fontId="7" fillId="0" borderId="20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46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46" xfId="0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165" fontId="6" fillId="0" borderId="46" xfId="0" applyNumberFormat="1" applyFont="1" applyBorder="1" applyAlignment="1">
      <alignment horizontal="center" vertical="center"/>
    </xf>
    <xf numFmtId="165" fontId="6" fillId="0" borderId="3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left"/>
    </xf>
    <xf numFmtId="165" fontId="6" fillId="0" borderId="58" xfId="0" applyNumberFormat="1" applyFont="1" applyFill="1" applyBorder="1" applyAlignment="1">
      <alignment horizontal="center"/>
    </xf>
    <xf numFmtId="165" fontId="6" fillId="0" borderId="59" xfId="0" applyNumberFormat="1" applyFont="1" applyFill="1" applyBorder="1" applyAlignment="1">
      <alignment horizontal="center"/>
    </xf>
    <xf numFmtId="165" fontId="6" fillId="0" borderId="28" xfId="0" applyNumberFormat="1" applyFont="1" applyFill="1" applyBorder="1" applyAlignment="1">
      <alignment horizontal="center"/>
    </xf>
    <xf numFmtId="0" fontId="6" fillId="0" borderId="58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6" fillId="37" borderId="58" xfId="0" applyFont="1" applyFill="1" applyBorder="1" applyAlignment="1">
      <alignment horizontal="center" vertical="center"/>
    </xf>
    <xf numFmtId="0" fontId="6" fillId="37" borderId="59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7" fillId="0" borderId="67" xfId="0" applyFont="1" applyBorder="1" applyAlignment="1">
      <alignment horizontal="center" wrapText="1"/>
    </xf>
    <xf numFmtId="0" fontId="7" fillId="0" borderId="73" xfId="0" applyFont="1" applyBorder="1" applyAlignment="1">
      <alignment horizontal="center" wrapText="1"/>
    </xf>
    <xf numFmtId="0" fontId="7" fillId="0" borderId="74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/>
    </xf>
    <xf numFmtId="0" fontId="52" fillId="37" borderId="46" xfId="0" applyFont="1" applyFill="1" applyBorder="1" applyAlignment="1">
      <alignment horizontal="center" vertical="center" wrapText="1"/>
    </xf>
    <xf numFmtId="0" fontId="52" fillId="37" borderId="33" xfId="0" applyFont="1" applyFill="1" applyBorder="1" applyAlignment="1">
      <alignment horizontal="center" vertical="center" wrapText="1"/>
    </xf>
    <xf numFmtId="0" fontId="52" fillId="37" borderId="5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72" xfId="0" applyFont="1" applyBorder="1" applyAlignment="1">
      <alignment vertical="center"/>
    </xf>
    <xf numFmtId="0" fontId="6" fillId="0" borderId="20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0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70" xfId="0" applyFont="1" applyBorder="1" applyAlignment="1">
      <alignment horizontal="left" vertical="center"/>
    </xf>
    <xf numFmtId="0" fontId="7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6" fillId="0" borderId="8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52" fillId="0" borderId="67" xfId="0" applyFont="1" applyFill="1" applyBorder="1" applyAlignment="1">
      <alignment horizontal="center" vertical="center"/>
    </xf>
    <xf numFmtId="0" fontId="52" fillId="0" borderId="69" xfId="0" applyFont="1" applyFill="1" applyBorder="1" applyAlignment="1">
      <alignment horizontal="center" vertical="center"/>
    </xf>
    <xf numFmtId="0" fontId="52" fillId="0" borderId="35" xfId="0" applyFont="1" applyBorder="1" applyAlignment="1">
      <alignment horizontal="center"/>
    </xf>
    <xf numFmtId="0" fontId="52" fillId="0" borderId="41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0" fontId="52" fillId="0" borderId="67" xfId="0" applyFont="1" applyFill="1" applyBorder="1" applyAlignment="1">
      <alignment horizontal="center" vertical="center" wrapText="1"/>
    </xf>
    <xf numFmtId="0" fontId="52" fillId="0" borderId="69" xfId="0" applyFont="1" applyFill="1" applyBorder="1" applyAlignment="1">
      <alignment horizontal="center" vertical="center" wrapText="1"/>
    </xf>
    <xf numFmtId="0" fontId="52" fillId="0" borderId="58" xfId="0" applyFont="1" applyBorder="1" applyAlignment="1">
      <alignment horizontal="center" vertical="center"/>
    </xf>
    <xf numFmtId="0" fontId="52" fillId="0" borderId="61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54" xfId="0" applyFont="1" applyBorder="1" applyAlignment="1">
      <alignment horizontal="center" vertical="center"/>
    </xf>
    <xf numFmtId="0" fontId="52" fillId="38" borderId="24" xfId="0" applyFont="1" applyFill="1" applyBorder="1" applyAlignment="1">
      <alignment horizontal="center" vertical="center" wrapText="1"/>
    </xf>
    <xf numFmtId="0" fontId="52" fillId="38" borderId="40" xfId="0" applyFont="1" applyFill="1" applyBorder="1" applyAlignment="1">
      <alignment horizontal="center" vertical="center" wrapText="1"/>
    </xf>
    <xf numFmtId="0" fontId="52" fillId="38" borderId="36" xfId="0" applyFont="1" applyFill="1" applyBorder="1" applyAlignment="1">
      <alignment horizontal="center" vertical="center" wrapText="1"/>
    </xf>
    <xf numFmtId="0" fontId="52" fillId="38" borderId="24" xfId="0" applyFont="1" applyFill="1" applyBorder="1" applyAlignment="1">
      <alignment horizontal="center" wrapText="1"/>
    </xf>
    <xf numFmtId="0" fontId="52" fillId="38" borderId="40" xfId="0" applyFont="1" applyFill="1" applyBorder="1" applyAlignment="1">
      <alignment horizontal="center" wrapText="1"/>
    </xf>
    <xf numFmtId="0" fontId="52" fillId="38" borderId="36" xfId="0" applyFont="1" applyFill="1" applyBorder="1" applyAlignment="1">
      <alignment horizontal="center" wrapText="1"/>
    </xf>
    <xf numFmtId="0" fontId="0" fillId="0" borderId="6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52" fillId="0" borderId="27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52" fillId="37" borderId="58" xfId="0" applyFont="1" applyFill="1" applyBorder="1" applyAlignment="1">
      <alignment horizontal="left"/>
    </xf>
    <xf numFmtId="0" fontId="52" fillId="37" borderId="28" xfId="0" applyFont="1" applyFill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52" fillId="37" borderId="46" xfId="0" applyFont="1" applyFill="1" applyBorder="1" applyAlignment="1">
      <alignment horizontal="center"/>
    </xf>
    <xf numFmtId="0" fontId="52" fillId="37" borderId="52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52" fillId="0" borderId="5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8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8" fillId="0" borderId="58" xfId="0" applyFont="1" applyBorder="1" applyAlignment="1">
      <alignment/>
    </xf>
    <xf numFmtId="0" fontId="8" fillId="0" borderId="59" xfId="0" applyFont="1" applyBorder="1" applyAlignment="1">
      <alignment/>
    </xf>
    <xf numFmtId="0" fontId="8" fillId="0" borderId="46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5" fillId="34" borderId="46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5" fillId="34" borderId="52" xfId="0" applyFont="1" applyFill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8" fillId="0" borderId="58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8" fillId="0" borderId="58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 shrinkToFit="1"/>
    </xf>
    <xf numFmtId="0" fontId="5" fillId="0" borderId="60" xfId="0" applyFont="1" applyBorder="1" applyAlignment="1">
      <alignment horizontal="center" vertical="center" wrapText="1" shrinkToFit="1"/>
    </xf>
    <xf numFmtId="0" fontId="5" fillId="0" borderId="50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center"/>
    </xf>
    <xf numFmtId="0" fontId="5" fillId="34" borderId="46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5" fillId="34" borderId="52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/>
    </xf>
    <xf numFmtId="0" fontId="8" fillId="0" borderId="49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33" xfId="0" applyFont="1" applyBorder="1" applyAlignment="1">
      <alignment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34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8" fillId="0" borderId="31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50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8" fillId="0" borderId="59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2" fontId="8" fillId="0" borderId="27" xfId="0" applyNumberFormat="1" applyFont="1" applyFill="1" applyBorder="1" applyAlignment="1">
      <alignment horizontal="center" vertical="center"/>
    </xf>
    <xf numFmtId="2" fontId="8" fillId="0" borderId="50" xfId="0" applyNumberFormat="1" applyFont="1" applyFill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10" fontId="8" fillId="0" borderId="27" xfId="0" applyNumberFormat="1" applyFont="1" applyFill="1" applyBorder="1" applyAlignment="1">
      <alignment horizontal="center" vertical="center"/>
    </xf>
    <xf numFmtId="10" fontId="8" fillId="0" borderId="50" xfId="0" applyNumberFormat="1" applyFont="1" applyFill="1" applyBorder="1" applyAlignment="1">
      <alignment horizontal="center" vertical="center"/>
    </xf>
    <xf numFmtId="166" fontId="8" fillId="0" borderId="27" xfId="0" applyNumberFormat="1" applyFont="1" applyFill="1" applyBorder="1" applyAlignment="1">
      <alignment horizontal="center" vertical="center"/>
    </xf>
    <xf numFmtId="166" fontId="8" fillId="0" borderId="50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5" fillId="39" borderId="27" xfId="0" applyNumberFormat="1" applyFont="1" applyFill="1" applyBorder="1" applyAlignment="1">
      <alignment horizontal="center" vertical="center"/>
    </xf>
    <xf numFmtId="0" fontId="5" fillId="39" borderId="5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9" borderId="46" xfId="0" applyFont="1" applyFill="1" applyBorder="1" applyAlignment="1">
      <alignment horizontal="center" vertical="center"/>
    </xf>
    <xf numFmtId="0" fontId="5" fillId="39" borderId="33" xfId="0" applyFont="1" applyFill="1" applyBorder="1" applyAlignment="1">
      <alignment horizontal="center" vertical="center"/>
    </xf>
    <xf numFmtId="0" fontId="5" fillId="39" borderId="52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6" fillId="0" borderId="46" xfId="0" applyFont="1" applyBorder="1" applyAlignment="1">
      <alignment horizontal="center"/>
    </xf>
    <xf numFmtId="0" fontId="56" fillId="0" borderId="52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5" fillId="0" borderId="46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 wrapText="1"/>
    </xf>
    <xf numFmtId="0" fontId="55" fillId="33" borderId="46" xfId="0" applyFont="1" applyFill="1" applyBorder="1" applyAlignment="1">
      <alignment horizontal="center" vertical="center" wrapText="1"/>
    </xf>
    <xf numFmtId="0" fontId="55" fillId="33" borderId="52" xfId="0" applyFont="1" applyFill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/>
    </xf>
    <xf numFmtId="0" fontId="55" fillId="0" borderId="52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1733550</xdr:colOff>
      <xdr:row>66</xdr:row>
      <xdr:rowOff>0</xdr:rowOff>
    </xdr:from>
    <xdr:to>
      <xdr:col>5</xdr:col>
      <xdr:colOff>676275</xdr:colOff>
      <xdr:row>66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2495550" y="1496377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valuaci&#243;nFinalVigilan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Media 2010"/>
      <sheetName val="E.Financiera COLVI-SANTA"/>
      <sheetName val="COLVISEG SANTAFER"/>
      <sheetName val="E.financiera vise-acosta-cocerv"/>
      <sheetName val="VISE- ACOSTA -COOSERVICREA"/>
      <sheetName val="I.Financieros 1 propo"/>
      <sheetName val="I.Financieros 2 propo (2)"/>
      <sheetName val="I.Financieros 3 propo (3)"/>
      <sheetName val="Hoja1"/>
    </sheetNames>
    <sheetDataSet>
      <sheetData sheetId="0">
        <row r="8">
          <cell r="C8" t="str">
            <v>Andina de Seguridad Privada Ltda</v>
          </cell>
          <cell r="I8" t="e">
            <v>#DIV/0!</v>
          </cell>
          <cell r="J8">
            <v>0</v>
          </cell>
          <cell r="K8" t="e">
            <v>#DIV/0!</v>
          </cell>
          <cell r="L8">
            <v>0</v>
          </cell>
        </row>
        <row r="9">
          <cell r="C9" t="str">
            <v>Buho Seguridad Ltda</v>
          </cell>
          <cell r="I9" t="e">
            <v>#DIV/0!</v>
          </cell>
          <cell r="J9">
            <v>0</v>
          </cell>
          <cell r="K9" t="e">
            <v>#DIV/0!</v>
          </cell>
          <cell r="L9">
            <v>0</v>
          </cell>
        </row>
        <row r="10">
          <cell r="B10">
            <v>891801317</v>
          </cell>
          <cell r="C10" t="str">
            <v>Cobaseg Ltda</v>
          </cell>
          <cell r="I10" t="e">
            <v>#DIV/0!</v>
          </cell>
          <cell r="J10">
            <v>0</v>
          </cell>
          <cell r="K10" t="e">
            <v>#DIV/0!</v>
          </cell>
          <cell r="L10">
            <v>0</v>
          </cell>
        </row>
        <row r="11">
          <cell r="B11">
            <v>860090721</v>
          </cell>
          <cell r="C11" t="str">
            <v>Colviseg Colombiana de Vigilancia y Seguridad Ltda</v>
          </cell>
          <cell r="D11">
            <v>19850217</v>
          </cell>
          <cell r="E11">
            <v>25422924</v>
          </cell>
          <cell r="F11">
            <v>12646883</v>
          </cell>
          <cell r="G11">
            <v>13341110</v>
          </cell>
          <cell r="I11">
            <v>1.5695738625873268</v>
          </cell>
          <cell r="J11">
            <v>7203334</v>
          </cell>
          <cell r="K11">
            <v>0.5247669386888778</v>
          </cell>
          <cell r="L11">
            <v>12081814</v>
          </cell>
        </row>
        <row r="12">
          <cell r="B12">
            <v>830101476</v>
          </cell>
          <cell r="C12" t="str">
            <v>Cooperativa de Vigilantes Starcoop CTA</v>
          </cell>
          <cell r="I12" t="e">
            <v>#DIV/0!</v>
          </cell>
          <cell r="J12">
            <v>0</v>
          </cell>
          <cell r="K12" t="e">
            <v>#DIV/0!</v>
          </cell>
          <cell r="L12">
            <v>0</v>
          </cell>
        </row>
        <row r="13">
          <cell r="B13">
            <v>860062112</v>
          </cell>
          <cell r="C13" t="str">
            <v>Coservicrea Ltda</v>
          </cell>
          <cell r="D13">
            <v>6643004</v>
          </cell>
          <cell r="E13">
            <v>7243500</v>
          </cell>
          <cell r="F13">
            <v>2269849</v>
          </cell>
          <cell r="G13">
            <v>2269849</v>
          </cell>
          <cell r="I13">
            <v>2.9266281589656407</v>
          </cell>
          <cell r="J13">
            <v>4373155</v>
          </cell>
          <cell r="K13">
            <v>0.3133635673362325</v>
          </cell>
          <cell r="L13">
            <v>4973651</v>
          </cell>
        </row>
        <row r="14">
          <cell r="C14" t="str">
            <v>Granadina de Vigilancia Ltda</v>
          </cell>
          <cell r="I14" t="e">
            <v>#DIV/0!</v>
          </cell>
          <cell r="J14">
            <v>0</v>
          </cell>
          <cell r="K14" t="e">
            <v>#DIV/0!</v>
          </cell>
          <cell r="L14">
            <v>0</v>
          </cell>
        </row>
        <row r="15">
          <cell r="B15">
            <v>860520097</v>
          </cell>
          <cell r="C15" t="str">
            <v>Guardianes Cia. Lider de Seguridad Ltda</v>
          </cell>
          <cell r="I15" t="e">
            <v>#DIV/0!</v>
          </cell>
          <cell r="J15">
            <v>0</v>
          </cell>
          <cell r="K15" t="e">
            <v>#DIV/0!</v>
          </cell>
          <cell r="L15">
            <v>0</v>
          </cell>
        </row>
        <row r="16">
          <cell r="C16" t="str">
            <v>Helam Seguridad Ltda</v>
          </cell>
          <cell r="I16" t="e">
            <v>#DIV/0!</v>
          </cell>
          <cell r="J16">
            <v>0</v>
          </cell>
          <cell r="K16" t="e">
            <v>#DIV/0!</v>
          </cell>
          <cell r="L16">
            <v>0</v>
          </cell>
        </row>
        <row r="17">
          <cell r="C17" t="str">
            <v>Seguridad Central Ltda</v>
          </cell>
          <cell r="I17" t="e">
            <v>#DIV/0!</v>
          </cell>
          <cell r="J17">
            <v>0</v>
          </cell>
          <cell r="K17" t="e">
            <v>#DIV/0!</v>
          </cell>
          <cell r="L17">
            <v>0</v>
          </cell>
        </row>
        <row r="18">
          <cell r="C18" t="str">
            <v>Seguridad El Pentagono Colombiano ltda</v>
          </cell>
          <cell r="I18" t="e">
            <v>#DIV/0!</v>
          </cell>
          <cell r="J18">
            <v>0</v>
          </cell>
          <cell r="K18" t="e">
            <v>#DIV/0!</v>
          </cell>
          <cell r="L18">
            <v>0</v>
          </cell>
        </row>
        <row r="19">
          <cell r="C19" t="str">
            <v>Seguridad Nueva Era Ltda</v>
          </cell>
          <cell r="I19" t="e">
            <v>#DIV/0!</v>
          </cell>
          <cell r="J19">
            <v>0</v>
          </cell>
          <cell r="K19" t="e">
            <v>#DIV/0!</v>
          </cell>
          <cell r="L19">
            <v>0</v>
          </cell>
        </row>
        <row r="20">
          <cell r="B20">
            <v>800001965</v>
          </cell>
          <cell r="C20" t="str">
            <v>Seguridad Omega Ltda</v>
          </cell>
          <cell r="D20">
            <v>2821342</v>
          </cell>
          <cell r="E20">
            <v>3433056</v>
          </cell>
          <cell r="F20">
            <v>1811033</v>
          </cell>
          <cell r="G20">
            <v>1811033</v>
          </cell>
          <cell r="I20">
            <v>1.5578633851509056</v>
          </cell>
          <cell r="J20">
            <v>1010309</v>
          </cell>
          <cell r="K20">
            <v>0.527527951772415</v>
          </cell>
          <cell r="L20">
            <v>1622023</v>
          </cell>
        </row>
        <row r="21">
          <cell r="C21" t="str">
            <v>Seguridad Recor de Colombia Ltda</v>
          </cell>
          <cell r="I21" t="e">
            <v>#DIV/0!</v>
          </cell>
          <cell r="J21">
            <v>0</v>
          </cell>
          <cell r="K21" t="e">
            <v>#DIV/0!</v>
          </cell>
          <cell r="L21">
            <v>0</v>
          </cell>
        </row>
        <row r="22">
          <cell r="C22" t="str">
            <v>Seguridad Superior Ltda</v>
          </cell>
          <cell r="I22" t="e">
            <v>#DIV/0!</v>
          </cell>
          <cell r="J22">
            <v>0</v>
          </cell>
          <cell r="K22" t="e">
            <v>#DIV/0!</v>
          </cell>
          <cell r="L22">
            <v>0</v>
          </cell>
        </row>
        <row r="23">
          <cell r="B23">
            <v>800165001</v>
          </cell>
          <cell r="C23" t="str">
            <v>Servcios Empresariales de Vigilancia Ltda</v>
          </cell>
          <cell r="D23">
            <v>621749</v>
          </cell>
          <cell r="E23">
            <v>930107</v>
          </cell>
          <cell r="F23">
            <v>554106</v>
          </cell>
          <cell r="G23">
            <v>554106</v>
          </cell>
          <cell r="I23">
            <v>1.122075920491747</v>
          </cell>
          <cell r="J23">
            <v>67643</v>
          </cell>
          <cell r="K23">
            <v>0.5957443605950713</v>
          </cell>
          <cell r="L23">
            <v>376001</v>
          </cell>
        </row>
        <row r="24">
          <cell r="C24" t="str">
            <v>Sevicol Ltda</v>
          </cell>
          <cell r="I24" t="e">
            <v>#DIV/0!</v>
          </cell>
          <cell r="J24">
            <v>0</v>
          </cell>
          <cell r="K24" t="e">
            <v>#DIV/0!</v>
          </cell>
          <cell r="L24">
            <v>0</v>
          </cell>
        </row>
        <row r="25">
          <cell r="C25" t="str">
            <v>Su Oportuno Servicio Ltda</v>
          </cell>
          <cell r="I25" t="e">
            <v>#DIV/0!</v>
          </cell>
          <cell r="J25">
            <v>0</v>
          </cell>
          <cell r="K25" t="e">
            <v>#DIV/0!</v>
          </cell>
          <cell r="L25">
            <v>0</v>
          </cell>
        </row>
        <row r="26">
          <cell r="B26">
            <v>860050217</v>
          </cell>
          <cell r="C26" t="str">
            <v>Vigias de Colombia SRL Ltda</v>
          </cell>
          <cell r="I26" t="e">
            <v>#DIV/0!</v>
          </cell>
          <cell r="J26">
            <v>0</v>
          </cell>
          <cell r="K26" t="e">
            <v>#DIV/0!</v>
          </cell>
          <cell r="L26">
            <v>0</v>
          </cell>
        </row>
        <row r="27">
          <cell r="B27">
            <v>800085526</v>
          </cell>
          <cell r="C27" t="str">
            <v>Vigilancia Acosta Ltda</v>
          </cell>
          <cell r="D27">
            <v>12444299</v>
          </cell>
          <cell r="E27">
            <v>13644279</v>
          </cell>
          <cell r="F27">
            <v>5501154</v>
          </cell>
          <cell r="G27">
            <v>5501154</v>
          </cell>
          <cell r="I27">
            <v>2.2621251831888363</v>
          </cell>
          <cell r="J27">
            <v>6943145</v>
          </cell>
          <cell r="K27">
            <v>0.403183927857236</v>
          </cell>
          <cell r="L27">
            <v>8143125</v>
          </cell>
        </row>
        <row r="28">
          <cell r="B28">
            <v>800076719</v>
          </cell>
          <cell r="C28" t="str">
            <v>Vigilancia Santafereña y Cia Ltda</v>
          </cell>
          <cell r="D28">
            <v>5101723</v>
          </cell>
          <cell r="E28">
            <v>7553201</v>
          </cell>
          <cell r="F28">
            <v>2518949</v>
          </cell>
          <cell r="G28">
            <v>2706164</v>
          </cell>
          <cell r="I28">
            <v>2.025337948485658</v>
          </cell>
          <cell r="J28">
            <v>2582774</v>
          </cell>
          <cell r="K28">
            <v>0.35828041647508124</v>
          </cell>
          <cell r="L28">
            <v>4847037</v>
          </cell>
        </row>
        <row r="29">
          <cell r="B29">
            <v>860507033</v>
          </cell>
          <cell r="C29" t="str">
            <v>Vise Ltda</v>
          </cell>
          <cell r="D29">
            <v>21370627</v>
          </cell>
          <cell r="E29">
            <v>91902163</v>
          </cell>
          <cell r="F29">
            <v>13380931</v>
          </cell>
          <cell r="G29">
            <v>45852659</v>
          </cell>
          <cell r="I29">
            <v>1.5970956729393493</v>
          </cell>
          <cell r="J29">
            <v>7989696</v>
          </cell>
          <cell r="K29">
            <v>0.49892905132167564</v>
          </cell>
          <cell r="L29">
            <v>46049504</v>
          </cell>
        </row>
        <row r="30">
          <cell r="B30">
            <v>891224039</v>
          </cell>
          <cell r="C30" t="str">
            <v>COMPANIA DE VIGILANCIA Y SEGURIDAD NARINO LTDA.EN ACUERDO DE REESTRUCTURACIÓN                       </v>
          </cell>
          <cell r="D30">
            <v>262873</v>
          </cell>
          <cell r="E30">
            <v>1504234</v>
          </cell>
          <cell r="F30">
            <v>857797</v>
          </cell>
          <cell r="G30">
            <v>1284730</v>
          </cell>
          <cell r="I30">
            <v>0.3064512932546978</v>
          </cell>
          <cell r="J30">
            <v>-594924</v>
          </cell>
          <cell r="K30">
            <v>0.8540758951067453</v>
          </cell>
          <cell r="L30">
            <v>219504</v>
          </cell>
        </row>
        <row r="31">
          <cell r="B31">
            <v>830071567</v>
          </cell>
          <cell r="C31" t="str">
            <v>AGENCIA NACIONAL DE SEGURIDAD PRIVADA ANSE LTDA                                                     </v>
          </cell>
          <cell r="D31">
            <v>1160451</v>
          </cell>
          <cell r="E31">
            <v>2509210</v>
          </cell>
          <cell r="F31">
            <v>527527</v>
          </cell>
          <cell r="G31">
            <v>1004352</v>
          </cell>
          <cell r="I31">
            <v>2.199794512887492</v>
          </cell>
          <cell r="J31">
            <v>632924</v>
          </cell>
          <cell r="K31">
            <v>0.4002662192482893</v>
          </cell>
          <cell r="L31">
            <v>1504858</v>
          </cell>
        </row>
        <row r="32">
          <cell r="B32">
            <v>800218151</v>
          </cell>
          <cell r="C32" t="str">
            <v>ASESORIAS EN SERVICIOS INTEGRADOS Y SEGURIDAD LTDA                                                  </v>
          </cell>
          <cell r="D32">
            <v>1353989</v>
          </cell>
          <cell r="E32">
            <v>1505840</v>
          </cell>
          <cell r="F32">
            <v>918017</v>
          </cell>
          <cell r="G32">
            <v>918017</v>
          </cell>
          <cell r="I32">
            <v>1.4749062381197733</v>
          </cell>
          <cell r="J32">
            <v>435972</v>
          </cell>
          <cell r="K32">
            <v>0.6096378101259098</v>
          </cell>
          <cell r="L32">
            <v>587823</v>
          </cell>
        </row>
        <row r="33">
          <cell r="B33">
            <v>892115403</v>
          </cell>
          <cell r="C33" t="str">
            <v>COMPAÑIA DE VIGILANCIA Y SEGURIDAD GUAJIRA LIMITADA                                                 </v>
          </cell>
          <cell r="D33">
            <v>798594</v>
          </cell>
          <cell r="E33">
            <v>912887</v>
          </cell>
          <cell r="F33">
            <v>295145</v>
          </cell>
          <cell r="G33">
            <v>295145</v>
          </cell>
          <cell r="I33">
            <v>2.705768351149435</v>
          </cell>
          <cell r="J33">
            <v>503449</v>
          </cell>
          <cell r="K33">
            <v>0.3233094567016509</v>
          </cell>
          <cell r="L33">
            <v>617742</v>
          </cell>
        </row>
        <row r="34">
          <cell r="B34">
            <v>800180892</v>
          </cell>
          <cell r="C34" t="str">
            <v>CONFIAR SEGURIDAD LTDA                                                                              </v>
          </cell>
          <cell r="D34">
            <v>587052</v>
          </cell>
          <cell r="E34">
            <v>811639</v>
          </cell>
          <cell r="F34">
            <v>406226</v>
          </cell>
          <cell r="G34">
            <v>406226</v>
          </cell>
          <cell r="I34">
            <v>1.4451364511380365</v>
          </cell>
          <cell r="J34">
            <v>180826</v>
          </cell>
          <cell r="K34">
            <v>0.5005008384269362</v>
          </cell>
          <cell r="L34">
            <v>405413</v>
          </cell>
        </row>
        <row r="35">
          <cell r="B35">
            <v>830083766</v>
          </cell>
          <cell r="C35" t="str">
            <v>CONVIVAMOS SEGURIDAD PRIVADA LTDA                                                                   </v>
          </cell>
          <cell r="D35">
            <v>536827</v>
          </cell>
          <cell r="E35">
            <v>719468</v>
          </cell>
          <cell r="F35">
            <v>328318</v>
          </cell>
          <cell r="G35">
            <v>328318</v>
          </cell>
          <cell r="I35">
            <v>1.6350824505509902</v>
          </cell>
          <cell r="J35">
            <v>208509</v>
          </cell>
          <cell r="K35">
            <v>0.45633440264195213</v>
          </cell>
          <cell r="L35">
            <v>391150</v>
          </cell>
        </row>
        <row r="36">
          <cell r="B36">
            <v>860517560</v>
          </cell>
          <cell r="C36" t="str">
            <v>EMPRESA DE SEGURIDAD Y VIGILANCIA PRIVADA SERVICONFOR LTDA                                          </v>
          </cell>
          <cell r="D36">
            <v>12619299</v>
          </cell>
          <cell r="E36">
            <v>21823895</v>
          </cell>
          <cell r="F36">
            <v>6388611</v>
          </cell>
          <cell r="G36">
            <v>11458440</v>
          </cell>
          <cell r="I36">
            <v>1.975280542202366</v>
          </cell>
          <cell r="J36">
            <v>6230688</v>
          </cell>
          <cell r="K36">
            <v>0.525041015822336</v>
          </cell>
          <cell r="L36">
            <v>10365455</v>
          </cell>
        </row>
        <row r="37">
          <cell r="B37">
            <v>809007391</v>
          </cell>
          <cell r="C37" t="str">
            <v>EMPRESA DE VIGILANCIA Y SEGURIDAD PRIVADA LA DOBLE W LTDA                                           </v>
          </cell>
          <cell r="D37">
            <v>859280</v>
          </cell>
          <cell r="E37">
            <v>1059446</v>
          </cell>
          <cell r="F37">
            <v>507282</v>
          </cell>
          <cell r="G37">
            <v>552282</v>
          </cell>
          <cell r="I37">
            <v>1.693890183369408</v>
          </cell>
          <cell r="J37">
            <v>351998</v>
          </cell>
          <cell r="K37">
            <v>0.5212932041840735</v>
          </cell>
          <cell r="L37">
            <v>507164</v>
          </cell>
        </row>
        <row r="38">
          <cell r="B38">
            <v>800019369</v>
          </cell>
          <cell r="C38" t="str">
            <v>EMPREVI LTDA EMPRESA DE PREVENCION Y VIGILANCIA LTDA EN REORGANIZACION                              </v>
          </cell>
          <cell r="D38">
            <v>872923</v>
          </cell>
          <cell r="E38">
            <v>5985796</v>
          </cell>
          <cell r="F38">
            <v>382836</v>
          </cell>
          <cell r="G38">
            <v>4568109</v>
          </cell>
          <cell r="I38">
            <v>2.2801486798524695</v>
          </cell>
          <cell r="J38">
            <v>490087</v>
          </cell>
          <cell r="K38">
            <v>0.7631581497264525</v>
          </cell>
          <cell r="L38">
            <v>1417687</v>
          </cell>
        </row>
        <row r="39">
          <cell r="B39">
            <v>830103854</v>
          </cell>
          <cell r="C39" t="str">
            <v>IMPLEMENTAR SEGURIDAD LTDA                                                                          </v>
          </cell>
          <cell r="D39">
            <v>569650</v>
          </cell>
          <cell r="E39">
            <v>745635</v>
          </cell>
          <cell r="F39">
            <v>322715</v>
          </cell>
          <cell r="G39">
            <v>322715</v>
          </cell>
          <cell r="I39">
            <v>1.765179802612212</v>
          </cell>
          <cell r="J39">
            <v>246935</v>
          </cell>
          <cell r="K39">
            <v>0.43280559523091056</v>
          </cell>
          <cell r="L39">
            <v>422920</v>
          </cell>
        </row>
        <row r="40">
          <cell r="B40">
            <v>830135683</v>
          </cell>
          <cell r="C40" t="str">
            <v>MASTIN SEGURIDAD LTDA                                                                               </v>
          </cell>
          <cell r="D40">
            <v>940236</v>
          </cell>
          <cell r="E40">
            <v>1318296</v>
          </cell>
          <cell r="F40">
            <v>645486</v>
          </cell>
          <cell r="G40">
            <v>776556</v>
          </cell>
          <cell r="I40">
            <v>1.4566326767737798</v>
          </cell>
          <cell r="J40">
            <v>294750</v>
          </cell>
          <cell r="K40">
            <v>0.5890604234557337</v>
          </cell>
          <cell r="L40">
            <v>541740</v>
          </cell>
        </row>
        <row r="41">
          <cell r="B41">
            <v>830049560</v>
          </cell>
          <cell r="C41" t="str">
            <v>SEGURIDAD PRIVADA ASESORIAS Y SERVICIOS LTDA                                                        </v>
          </cell>
          <cell r="D41">
            <v>1575309</v>
          </cell>
          <cell r="E41">
            <v>1658571</v>
          </cell>
          <cell r="F41">
            <v>268601</v>
          </cell>
          <cell r="G41">
            <v>1137634</v>
          </cell>
          <cell r="I41">
            <v>5.864866474808359</v>
          </cell>
          <cell r="J41">
            <v>1306708</v>
          </cell>
          <cell r="K41">
            <v>0.6859121496758354</v>
          </cell>
          <cell r="L41">
            <v>520937</v>
          </cell>
        </row>
        <row r="42">
          <cell r="B42">
            <v>890108063</v>
          </cell>
          <cell r="C42" t="str">
            <v>VIDELCA LIMITADA-VIGILANCIA DEL CARIBE LTDA-                                                        </v>
          </cell>
          <cell r="D42">
            <v>1537632</v>
          </cell>
          <cell r="E42">
            <v>1666862</v>
          </cell>
          <cell r="F42">
            <v>750443</v>
          </cell>
          <cell r="G42">
            <v>750443</v>
          </cell>
          <cell r="I42">
            <v>2.0489657442337394</v>
          </cell>
          <cell r="J42">
            <v>787189</v>
          </cell>
          <cell r="K42">
            <v>0.4502130350322942</v>
          </cell>
          <cell r="L42">
            <v>916419</v>
          </cell>
        </row>
        <row r="43">
          <cell r="B43">
            <v>860450780</v>
          </cell>
          <cell r="C43" t="str">
            <v>SERVIVISIÓN DE COLOMBIA Y CIA LTDA</v>
          </cell>
          <cell r="I43" t="e">
            <v>#DIV/0!</v>
          </cell>
          <cell r="J43">
            <v>0</v>
          </cell>
          <cell r="K43" t="e">
            <v>#DIV/0!</v>
          </cell>
          <cell r="L43">
            <v>0</v>
          </cell>
        </row>
        <row r="44">
          <cell r="B44">
            <v>800297949</v>
          </cell>
          <cell r="C44" t="str">
            <v>SERSECOL LTDA</v>
          </cell>
          <cell r="I44" t="e">
            <v>#DIV/0!</v>
          </cell>
          <cell r="J44">
            <v>0</v>
          </cell>
          <cell r="K44" t="e">
            <v>#DIV/0!</v>
          </cell>
          <cell r="L44">
            <v>0</v>
          </cell>
        </row>
        <row r="45">
          <cell r="B45">
            <v>800100866</v>
          </cell>
          <cell r="C45" t="str">
            <v>EXPERTOS SEGURIDAD LTDA</v>
          </cell>
          <cell r="I45" t="e">
            <v>#DIV/0!</v>
          </cell>
          <cell r="J45">
            <v>0</v>
          </cell>
          <cell r="K45" t="e">
            <v>#DIV/0!</v>
          </cell>
          <cell r="L45">
            <v>0</v>
          </cell>
        </row>
        <row r="47">
          <cell r="C47" t="str">
            <v>VIGILANCIA SANTAFEREÑA</v>
          </cell>
          <cell r="D47">
            <v>5101723126</v>
          </cell>
          <cell r="E47">
            <v>7553201460</v>
          </cell>
          <cell r="F47">
            <v>2518948687</v>
          </cell>
        </row>
        <row r="48">
          <cell r="C48" t="str">
            <v>VIGILANCIA ACOSTA</v>
          </cell>
          <cell r="D48">
            <v>12444298698</v>
          </cell>
          <cell r="E48">
            <v>13644278755</v>
          </cell>
          <cell r="F48">
            <v>5501154066</v>
          </cell>
        </row>
        <row r="49">
          <cell r="C49" t="str">
            <v>COSERVICREA</v>
          </cell>
          <cell r="D49">
            <v>6643003916</v>
          </cell>
          <cell r="E49">
            <v>7243499967</v>
          </cell>
          <cell r="F49">
            <v>2269849004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9">
      <selection activeCell="K41" sqref="K41"/>
    </sheetView>
  </sheetViews>
  <sheetFormatPr defaultColWidth="11.421875" defaultRowHeight="15"/>
  <cols>
    <col min="1" max="1" width="7.7109375" style="0" customWidth="1"/>
    <col min="6" max="6" width="17.7109375" style="0" customWidth="1"/>
    <col min="8" max="8" width="13.421875" style="0" customWidth="1"/>
  </cols>
  <sheetData>
    <row r="1" spans="1:9" ht="15">
      <c r="A1" s="366" t="s">
        <v>0</v>
      </c>
      <c r="B1" s="366"/>
      <c r="C1" s="366"/>
      <c r="D1" s="366"/>
      <c r="E1" s="366"/>
      <c r="F1" s="366"/>
      <c r="G1" s="366"/>
      <c r="H1" s="366"/>
      <c r="I1" s="366"/>
    </row>
    <row r="2" spans="1:9" ht="15">
      <c r="A2" s="366" t="s">
        <v>274</v>
      </c>
      <c r="B2" s="366"/>
      <c r="C2" s="366"/>
      <c r="D2" s="366"/>
      <c r="E2" s="366"/>
      <c r="F2" s="366"/>
      <c r="G2" s="366"/>
      <c r="H2" s="366"/>
      <c r="I2" s="366"/>
    </row>
    <row r="3" spans="1:9" ht="15">
      <c r="A3" s="366" t="s">
        <v>295</v>
      </c>
      <c r="B3" s="366"/>
      <c r="C3" s="366"/>
      <c r="D3" s="366"/>
      <c r="E3" s="366"/>
      <c r="F3" s="366"/>
      <c r="G3" s="366"/>
      <c r="H3" s="366"/>
      <c r="I3" s="366"/>
    </row>
    <row r="4" spans="1:9" ht="15">
      <c r="A4" s="366" t="s">
        <v>276</v>
      </c>
      <c r="B4" s="366"/>
      <c r="C4" s="366"/>
      <c r="D4" s="366"/>
      <c r="E4" s="366"/>
      <c r="F4" s="366"/>
      <c r="G4" s="366"/>
      <c r="H4" s="366"/>
      <c r="I4" s="366"/>
    </row>
    <row r="5" spans="1:9" ht="15">
      <c r="A5" s="366" t="s">
        <v>360</v>
      </c>
      <c r="B5" s="366"/>
      <c r="C5" s="366"/>
      <c r="D5" s="366"/>
      <c r="E5" s="366"/>
      <c r="F5" s="366"/>
      <c r="G5" s="366"/>
      <c r="H5" s="366"/>
      <c r="I5" s="366"/>
    </row>
    <row r="6" spans="1:9" ht="19.5" customHeight="1" thickBot="1">
      <c r="A6" s="366" t="s">
        <v>361</v>
      </c>
      <c r="B6" s="366"/>
      <c r="C6" s="366"/>
      <c r="D6" s="366"/>
      <c r="E6" s="366"/>
      <c r="F6" s="366"/>
      <c r="G6" s="366"/>
      <c r="H6" s="366"/>
      <c r="I6" s="366"/>
    </row>
    <row r="7" spans="1:9" ht="15.75" thickBot="1">
      <c r="A7" s="315" t="s">
        <v>141</v>
      </c>
      <c r="B7" s="318" t="s">
        <v>362</v>
      </c>
      <c r="C7" s="319"/>
      <c r="D7" s="319"/>
      <c r="E7" s="320"/>
      <c r="F7" s="277" t="s">
        <v>279</v>
      </c>
      <c r="G7" s="279"/>
      <c r="H7" s="278"/>
      <c r="I7" s="37"/>
    </row>
    <row r="8" spans="1:9" ht="39" customHeight="1" thickBot="1">
      <c r="A8" s="316"/>
      <c r="B8" s="321"/>
      <c r="C8" s="322"/>
      <c r="D8" s="322"/>
      <c r="E8" s="323"/>
      <c r="F8" s="327" t="s">
        <v>363</v>
      </c>
      <c r="G8" s="328"/>
      <c r="H8" s="329"/>
      <c r="I8" s="38"/>
    </row>
    <row r="9" spans="1:9" ht="15.75" thickBot="1">
      <c r="A9" s="316"/>
      <c r="B9" s="321"/>
      <c r="C9" s="322"/>
      <c r="D9" s="322"/>
      <c r="E9" s="323"/>
      <c r="F9" s="277" t="s">
        <v>144</v>
      </c>
      <c r="G9" s="278"/>
      <c r="H9" s="232"/>
      <c r="I9" s="37"/>
    </row>
    <row r="10" spans="1:9" ht="15.75" thickBot="1">
      <c r="A10" s="317"/>
      <c r="B10" s="324"/>
      <c r="C10" s="325"/>
      <c r="D10" s="325"/>
      <c r="E10" s="326"/>
      <c r="F10" s="233" t="s">
        <v>145</v>
      </c>
      <c r="G10" s="234" t="s">
        <v>146</v>
      </c>
      <c r="H10" s="234" t="s">
        <v>147</v>
      </c>
      <c r="I10" s="37"/>
    </row>
    <row r="11" spans="1:9" ht="15.75" thickBot="1">
      <c r="A11" s="330">
        <v>1</v>
      </c>
      <c r="B11" s="367" t="s">
        <v>364</v>
      </c>
      <c r="C11" s="368"/>
      <c r="D11" s="368"/>
      <c r="E11" s="369"/>
      <c r="F11" s="235" t="s">
        <v>15</v>
      </c>
      <c r="G11" s="236"/>
      <c r="H11" s="236" t="s">
        <v>365</v>
      </c>
      <c r="I11" s="37"/>
    </row>
    <row r="12" spans="1:9" ht="15.75" thickBot="1">
      <c r="A12" s="331"/>
      <c r="B12" s="336" t="s">
        <v>366</v>
      </c>
      <c r="C12" s="337"/>
      <c r="D12" s="337"/>
      <c r="E12" s="338"/>
      <c r="F12" s="253" t="s">
        <v>15</v>
      </c>
      <c r="G12" s="264"/>
      <c r="H12" s="253" t="s">
        <v>367</v>
      </c>
      <c r="I12" s="229"/>
    </row>
    <row r="13" spans="1:9" ht="15.75" thickBot="1">
      <c r="A13" s="331"/>
      <c r="B13" s="339" t="s">
        <v>368</v>
      </c>
      <c r="C13" s="340"/>
      <c r="D13" s="340"/>
      <c r="E13" s="340"/>
      <c r="F13" s="340"/>
      <c r="G13" s="340"/>
      <c r="H13" s="341"/>
      <c r="I13" s="41"/>
    </row>
    <row r="14" spans="1:9" ht="90" thickBot="1">
      <c r="A14" s="331"/>
      <c r="B14" s="280" t="s">
        <v>369</v>
      </c>
      <c r="C14" s="281"/>
      <c r="D14" s="281"/>
      <c r="E14" s="282"/>
      <c r="F14" s="265" t="s">
        <v>15</v>
      </c>
      <c r="G14" s="266"/>
      <c r="H14" s="267" t="s">
        <v>370</v>
      </c>
      <c r="I14" s="41"/>
    </row>
    <row r="15" spans="1:9" ht="179.25" thickBot="1">
      <c r="A15" s="331"/>
      <c r="B15" s="280" t="s">
        <v>371</v>
      </c>
      <c r="C15" s="281"/>
      <c r="D15" s="281"/>
      <c r="E15" s="282"/>
      <c r="F15" s="237" t="s">
        <v>15</v>
      </c>
      <c r="G15" s="259"/>
      <c r="H15" s="273" t="s">
        <v>372</v>
      </c>
      <c r="I15" s="41"/>
    </row>
    <row r="16" spans="1:9" ht="90" thickBot="1">
      <c r="A16" s="332"/>
      <c r="B16" s="358" t="s">
        <v>373</v>
      </c>
      <c r="C16" s="359"/>
      <c r="D16" s="359"/>
      <c r="E16" s="360"/>
      <c r="F16" s="237" t="s">
        <v>316</v>
      </c>
      <c r="G16" s="259"/>
      <c r="H16" s="272" t="s">
        <v>374</v>
      </c>
      <c r="I16" s="41"/>
    </row>
    <row r="17" spans="1:9" ht="51.75" thickBot="1">
      <c r="A17" s="240">
        <v>2</v>
      </c>
      <c r="B17" s="361" t="s">
        <v>375</v>
      </c>
      <c r="C17" s="362"/>
      <c r="D17" s="362"/>
      <c r="E17" s="363"/>
      <c r="F17" s="237" t="s">
        <v>15</v>
      </c>
      <c r="G17" s="241"/>
      <c r="H17" s="242" t="s">
        <v>376</v>
      </c>
      <c r="I17" s="41"/>
    </row>
    <row r="18" spans="1:9" ht="15.75" thickBot="1">
      <c r="A18" s="291">
        <v>3</v>
      </c>
      <c r="B18" s="280" t="s">
        <v>377</v>
      </c>
      <c r="C18" s="283"/>
      <c r="D18" s="283"/>
      <c r="E18" s="284"/>
      <c r="F18" s="243"/>
      <c r="G18" s="244"/>
      <c r="H18" s="274"/>
      <c r="I18" s="41"/>
    </row>
    <row r="19" spans="1:9" ht="15.75" thickBot="1">
      <c r="A19" s="292"/>
      <c r="B19" s="293" t="s">
        <v>378</v>
      </c>
      <c r="C19" s="364"/>
      <c r="D19" s="364"/>
      <c r="E19" s="365"/>
      <c r="F19" s="237" t="s">
        <v>15</v>
      </c>
      <c r="G19" s="238"/>
      <c r="H19" s="233" t="s">
        <v>379</v>
      </c>
      <c r="I19" s="41"/>
    </row>
    <row r="20" spans="1:9" ht="15.75" thickBot="1">
      <c r="A20" s="292"/>
      <c r="B20" s="293" t="s">
        <v>380</v>
      </c>
      <c r="C20" s="364"/>
      <c r="D20" s="364"/>
      <c r="E20" s="365"/>
      <c r="F20" s="237" t="s">
        <v>15</v>
      </c>
      <c r="G20" s="238"/>
      <c r="H20" s="233" t="s">
        <v>379</v>
      </c>
      <c r="I20" s="41"/>
    </row>
    <row r="21" spans="1:9" ht="15.75" thickBot="1">
      <c r="A21" s="292"/>
      <c r="B21" s="293" t="s">
        <v>381</v>
      </c>
      <c r="C21" s="364"/>
      <c r="D21" s="364"/>
      <c r="E21" s="365"/>
      <c r="F21" s="237" t="s">
        <v>15</v>
      </c>
      <c r="G21" s="238"/>
      <c r="H21" s="233" t="s">
        <v>379</v>
      </c>
      <c r="I21" s="41"/>
    </row>
    <row r="22" spans="1:9" ht="15.75" thickBot="1">
      <c r="A22" s="305"/>
      <c r="B22" s="293" t="s">
        <v>382</v>
      </c>
      <c r="C22" s="364"/>
      <c r="D22" s="364"/>
      <c r="E22" s="365"/>
      <c r="F22" s="237" t="s">
        <v>15</v>
      </c>
      <c r="G22" s="239"/>
      <c r="H22" s="233" t="s">
        <v>379</v>
      </c>
      <c r="I22" s="41"/>
    </row>
    <row r="23" spans="1:9" ht="15.75" thickBot="1">
      <c r="A23" s="291">
        <v>4</v>
      </c>
      <c r="B23" s="247" t="s">
        <v>383</v>
      </c>
      <c r="C23" s="248"/>
      <c r="D23" s="248"/>
      <c r="E23" s="249"/>
      <c r="F23" s="243"/>
      <c r="G23" s="244"/>
      <c r="H23" s="259"/>
      <c r="I23" s="41"/>
    </row>
    <row r="24" spans="1:9" ht="15.75" thickBot="1">
      <c r="A24" s="292"/>
      <c r="B24" s="309" t="s">
        <v>384</v>
      </c>
      <c r="C24" s="350"/>
      <c r="D24" s="350"/>
      <c r="E24" s="351"/>
      <c r="F24" s="237"/>
      <c r="G24" s="238"/>
      <c r="H24" s="268"/>
      <c r="I24" s="41"/>
    </row>
    <row r="25" spans="1:9" ht="15.75" thickBot="1">
      <c r="A25" s="292"/>
      <c r="B25" s="309" t="s">
        <v>385</v>
      </c>
      <c r="C25" s="350"/>
      <c r="D25" s="350"/>
      <c r="E25" s="351"/>
      <c r="F25" s="250"/>
      <c r="G25" s="238"/>
      <c r="H25" s="259"/>
      <c r="I25" s="41"/>
    </row>
    <row r="26" spans="1:9" ht="90" thickBot="1">
      <c r="A26" s="292"/>
      <c r="B26" s="309" t="s">
        <v>386</v>
      </c>
      <c r="C26" s="350"/>
      <c r="D26" s="350"/>
      <c r="E26" s="351"/>
      <c r="F26" s="251" t="s">
        <v>316</v>
      </c>
      <c r="G26" s="239"/>
      <c r="H26" s="261" t="s">
        <v>387</v>
      </c>
      <c r="I26" s="41"/>
    </row>
    <row r="27" spans="1:9" ht="15.75" thickBot="1">
      <c r="A27" s="296">
        <v>5</v>
      </c>
      <c r="B27" s="352" t="s">
        <v>388</v>
      </c>
      <c r="C27" s="353"/>
      <c r="D27" s="353"/>
      <c r="E27" s="354"/>
      <c r="F27" s="240"/>
      <c r="G27" s="259"/>
      <c r="H27" s="259"/>
      <c r="I27" s="41"/>
    </row>
    <row r="28" spans="1:9" ht="15.75" thickBot="1">
      <c r="A28" s="297"/>
      <c r="B28" s="355" t="s">
        <v>389</v>
      </c>
      <c r="C28" s="356"/>
      <c r="D28" s="356"/>
      <c r="E28" s="357"/>
      <c r="F28" s="233"/>
      <c r="G28" s="259"/>
      <c r="H28" s="259"/>
      <c r="I28" s="41"/>
    </row>
    <row r="29" spans="1:9" ht="128.25" thickBot="1">
      <c r="A29" s="298"/>
      <c r="B29" s="293" t="s">
        <v>390</v>
      </c>
      <c r="C29" s="294"/>
      <c r="D29" s="294"/>
      <c r="E29" s="295"/>
      <c r="F29" s="233" t="s">
        <v>316</v>
      </c>
      <c r="G29" s="259"/>
      <c r="H29" s="261" t="s">
        <v>391</v>
      </c>
      <c r="I29" s="41"/>
    </row>
    <row r="30" spans="1:9" ht="39" thickBot="1">
      <c r="A30" s="240">
        <v>6</v>
      </c>
      <c r="B30" s="280" t="s">
        <v>392</v>
      </c>
      <c r="C30" s="281"/>
      <c r="D30" s="281"/>
      <c r="E30" s="282"/>
      <c r="F30" s="237" t="s">
        <v>15</v>
      </c>
      <c r="G30" s="241"/>
      <c r="H30" s="252" t="s">
        <v>393</v>
      </c>
      <c r="I30" s="41"/>
    </row>
    <row r="31" spans="1:9" ht="15.75" thickBot="1">
      <c r="A31" s="253">
        <v>7</v>
      </c>
      <c r="B31" s="342" t="s">
        <v>394</v>
      </c>
      <c r="C31" s="343"/>
      <c r="D31" s="343"/>
      <c r="E31" s="344"/>
      <c r="F31" s="253" t="s">
        <v>316</v>
      </c>
      <c r="G31" s="241"/>
      <c r="H31" s="254" t="s">
        <v>395</v>
      </c>
      <c r="I31" s="41"/>
    </row>
    <row r="32" spans="1:9" ht="102.75" thickBot="1">
      <c r="A32" s="255" t="s">
        <v>396</v>
      </c>
      <c r="B32" s="280" t="s">
        <v>397</v>
      </c>
      <c r="C32" s="283"/>
      <c r="D32" s="283"/>
      <c r="E32" s="284"/>
      <c r="F32" s="240" t="s">
        <v>15</v>
      </c>
      <c r="G32" s="241"/>
      <c r="H32" s="242" t="s">
        <v>398</v>
      </c>
      <c r="I32" s="41"/>
    </row>
    <row r="33" spans="1:9" ht="15.75" thickBot="1">
      <c r="A33" s="256" t="s">
        <v>399</v>
      </c>
      <c r="B33" s="345" t="s">
        <v>400</v>
      </c>
      <c r="C33" s="346"/>
      <c r="D33" s="346"/>
      <c r="E33" s="346"/>
      <c r="F33" s="240" t="s">
        <v>15</v>
      </c>
      <c r="G33" s="241"/>
      <c r="H33" s="254" t="s">
        <v>401</v>
      </c>
      <c r="I33" s="41"/>
    </row>
    <row r="34" spans="1:9" ht="15.75" thickBot="1">
      <c r="A34" s="347" t="s">
        <v>402</v>
      </c>
      <c r="B34" s="348"/>
      <c r="C34" s="348"/>
      <c r="D34" s="348"/>
      <c r="E34" s="349"/>
      <c r="F34" s="257" t="s">
        <v>15</v>
      </c>
      <c r="G34" s="241"/>
      <c r="H34" s="241"/>
      <c r="I34" s="41"/>
    </row>
    <row r="35" spans="1:9" ht="15.75" thickBot="1">
      <c r="A35" s="258"/>
      <c r="B35" s="258"/>
      <c r="C35" s="258"/>
      <c r="D35" s="258"/>
      <c r="E35" s="258"/>
      <c r="F35" s="258"/>
      <c r="G35" s="258"/>
      <c r="H35" s="258"/>
      <c r="I35" s="231"/>
    </row>
    <row r="36" spans="1:9" ht="15.75" thickBot="1">
      <c r="A36" s="315" t="s">
        <v>141</v>
      </c>
      <c r="B36" s="318" t="s">
        <v>362</v>
      </c>
      <c r="C36" s="319"/>
      <c r="D36" s="319"/>
      <c r="E36" s="320"/>
      <c r="F36" s="277" t="s">
        <v>279</v>
      </c>
      <c r="G36" s="279"/>
      <c r="H36" s="278"/>
      <c r="I36" s="37"/>
    </row>
    <row r="37" spans="1:9" ht="15.75" customHeight="1" thickBot="1">
      <c r="A37" s="316"/>
      <c r="B37" s="321"/>
      <c r="C37" s="322"/>
      <c r="D37" s="322"/>
      <c r="E37" s="323"/>
      <c r="F37" s="327" t="s">
        <v>406</v>
      </c>
      <c r="G37" s="328"/>
      <c r="H37" s="329"/>
      <c r="I37" s="38"/>
    </row>
    <row r="38" spans="1:9" ht="15.75" thickBot="1">
      <c r="A38" s="316"/>
      <c r="B38" s="321"/>
      <c r="C38" s="322"/>
      <c r="D38" s="322"/>
      <c r="E38" s="323"/>
      <c r="F38" s="277" t="s">
        <v>144</v>
      </c>
      <c r="G38" s="278"/>
      <c r="H38" s="232"/>
      <c r="I38" s="37"/>
    </row>
    <row r="39" spans="1:9" ht="15.75" thickBot="1">
      <c r="A39" s="317"/>
      <c r="B39" s="324"/>
      <c r="C39" s="325"/>
      <c r="D39" s="325"/>
      <c r="E39" s="326"/>
      <c r="F39" s="233" t="s">
        <v>145</v>
      </c>
      <c r="G39" s="234" t="s">
        <v>146</v>
      </c>
      <c r="H39" s="234" t="s">
        <v>147</v>
      </c>
      <c r="I39" s="37"/>
    </row>
    <row r="40" spans="1:9" ht="15.75" thickBot="1">
      <c r="A40" s="330">
        <v>1</v>
      </c>
      <c r="B40" s="333" t="s">
        <v>364</v>
      </c>
      <c r="C40" s="334"/>
      <c r="D40" s="334"/>
      <c r="E40" s="335"/>
      <c r="F40" s="235" t="s">
        <v>15</v>
      </c>
      <c r="G40" s="236"/>
      <c r="H40" s="236" t="s">
        <v>407</v>
      </c>
      <c r="I40" s="37"/>
    </row>
    <row r="41" spans="1:9" ht="15.75" thickBot="1">
      <c r="A41" s="331"/>
      <c r="B41" s="336" t="s">
        <v>366</v>
      </c>
      <c r="C41" s="337"/>
      <c r="D41" s="337"/>
      <c r="E41" s="338"/>
      <c r="F41" s="253" t="s">
        <v>15</v>
      </c>
      <c r="G41" s="264"/>
      <c r="H41" s="253" t="s">
        <v>408</v>
      </c>
      <c r="I41" s="229"/>
    </row>
    <row r="42" spans="1:9" ht="15.75" thickBot="1">
      <c r="A42" s="331"/>
      <c r="B42" s="339" t="s">
        <v>368</v>
      </c>
      <c r="C42" s="340"/>
      <c r="D42" s="340"/>
      <c r="E42" s="340"/>
      <c r="F42" s="340"/>
      <c r="G42" s="340"/>
      <c r="H42" s="341"/>
      <c r="I42" s="41"/>
    </row>
    <row r="43" spans="1:9" ht="51.75" thickBot="1">
      <c r="A43" s="331"/>
      <c r="B43" s="280" t="s">
        <v>369</v>
      </c>
      <c r="C43" s="281"/>
      <c r="D43" s="281"/>
      <c r="E43" s="282"/>
      <c r="F43" s="265" t="s">
        <v>15</v>
      </c>
      <c r="G43" s="266"/>
      <c r="H43" s="267" t="s">
        <v>409</v>
      </c>
      <c r="I43" s="41"/>
    </row>
    <row r="44" spans="1:9" ht="141" thickBot="1">
      <c r="A44" s="331"/>
      <c r="B44" s="280" t="s">
        <v>371</v>
      </c>
      <c r="C44" s="281"/>
      <c r="D44" s="281"/>
      <c r="E44" s="282"/>
      <c r="F44" s="237" t="s">
        <v>15</v>
      </c>
      <c r="G44" s="259"/>
      <c r="H44" s="273" t="s">
        <v>410</v>
      </c>
      <c r="I44" s="41"/>
    </row>
    <row r="45" spans="1:9" ht="128.25" thickBot="1">
      <c r="A45" s="332"/>
      <c r="B45" s="280" t="s">
        <v>373</v>
      </c>
      <c r="C45" s="281"/>
      <c r="D45" s="281"/>
      <c r="E45" s="282"/>
      <c r="F45" s="237" t="s">
        <v>316</v>
      </c>
      <c r="G45" s="259"/>
      <c r="H45" s="268" t="s">
        <v>411</v>
      </c>
      <c r="I45" s="41"/>
    </row>
    <row r="46" spans="1:9" ht="51.75" thickBot="1">
      <c r="A46" s="240">
        <v>2</v>
      </c>
      <c r="B46" s="280" t="s">
        <v>375</v>
      </c>
      <c r="C46" s="281"/>
      <c r="D46" s="281"/>
      <c r="E46" s="282"/>
      <c r="F46" s="237" t="s">
        <v>15</v>
      </c>
      <c r="G46" s="259"/>
      <c r="H46" s="242" t="s">
        <v>412</v>
      </c>
      <c r="I46" s="41"/>
    </row>
    <row r="47" spans="1:9" ht="15.75" thickBot="1">
      <c r="A47" s="291">
        <v>3</v>
      </c>
      <c r="B47" s="306" t="s">
        <v>377</v>
      </c>
      <c r="C47" s="307"/>
      <c r="D47" s="307"/>
      <c r="E47" s="308"/>
      <c r="F47" s="243"/>
      <c r="G47" s="259"/>
      <c r="H47" s="245"/>
      <c r="I47" s="41"/>
    </row>
    <row r="48" spans="1:9" ht="15.75" thickBot="1">
      <c r="A48" s="292"/>
      <c r="B48" s="309" t="s">
        <v>378</v>
      </c>
      <c r="C48" s="310"/>
      <c r="D48" s="310"/>
      <c r="E48" s="311"/>
      <c r="F48" s="237" t="s">
        <v>15</v>
      </c>
      <c r="G48" s="259"/>
      <c r="H48" s="246" t="s">
        <v>413</v>
      </c>
      <c r="I48" s="41"/>
    </row>
    <row r="49" spans="1:9" ht="15.75" thickBot="1">
      <c r="A49" s="292"/>
      <c r="B49" s="309" t="s">
        <v>380</v>
      </c>
      <c r="C49" s="310"/>
      <c r="D49" s="310"/>
      <c r="E49" s="311"/>
      <c r="F49" s="237" t="s">
        <v>15</v>
      </c>
      <c r="G49" s="259"/>
      <c r="H49" s="246" t="s">
        <v>413</v>
      </c>
      <c r="I49" s="41"/>
    </row>
    <row r="50" spans="1:9" ht="15.75" thickBot="1">
      <c r="A50" s="292"/>
      <c r="B50" s="309" t="s">
        <v>381</v>
      </c>
      <c r="C50" s="310"/>
      <c r="D50" s="310"/>
      <c r="E50" s="311"/>
      <c r="F50" s="237" t="s">
        <v>15</v>
      </c>
      <c r="G50" s="259"/>
      <c r="H50" s="246" t="s">
        <v>413</v>
      </c>
      <c r="I50" s="41"/>
    </row>
    <row r="51" spans="1:9" ht="15.75" thickBot="1">
      <c r="A51" s="305"/>
      <c r="B51" s="312" t="s">
        <v>382</v>
      </c>
      <c r="C51" s="313"/>
      <c r="D51" s="313"/>
      <c r="E51" s="314"/>
      <c r="F51" s="237" t="s">
        <v>15</v>
      </c>
      <c r="G51" s="259"/>
      <c r="H51" s="246" t="s">
        <v>413</v>
      </c>
      <c r="I51" s="41"/>
    </row>
    <row r="52" spans="1:9" ht="15.75" thickBot="1">
      <c r="A52" s="291">
        <v>4</v>
      </c>
      <c r="B52" s="269" t="s">
        <v>383</v>
      </c>
      <c r="C52" s="270"/>
      <c r="D52" s="270"/>
      <c r="E52" s="271"/>
      <c r="F52" s="243"/>
      <c r="G52" s="259"/>
      <c r="H52" s="259"/>
      <c r="I52" s="41"/>
    </row>
    <row r="53" spans="1:9" ht="15.75" thickBot="1">
      <c r="A53" s="292"/>
      <c r="B53" s="293" t="s">
        <v>384</v>
      </c>
      <c r="C53" s="294"/>
      <c r="D53" s="294"/>
      <c r="E53" s="295"/>
      <c r="F53" s="240"/>
      <c r="G53" s="259"/>
      <c r="H53" s="268"/>
      <c r="I53" s="41"/>
    </row>
    <row r="54" spans="1:9" ht="15.75" thickBot="1">
      <c r="A54" s="292"/>
      <c r="B54" s="293" t="s">
        <v>385</v>
      </c>
      <c r="C54" s="294"/>
      <c r="D54" s="294"/>
      <c r="E54" s="295"/>
      <c r="F54" s="259"/>
      <c r="G54" s="259"/>
      <c r="H54" s="259"/>
      <c r="I54" s="41"/>
    </row>
    <row r="55" spans="1:9" ht="90" thickBot="1">
      <c r="A55" s="292"/>
      <c r="B55" s="293" t="s">
        <v>386</v>
      </c>
      <c r="C55" s="294"/>
      <c r="D55" s="294"/>
      <c r="E55" s="295"/>
      <c r="F55" s="262" t="s">
        <v>316</v>
      </c>
      <c r="G55" s="260"/>
      <c r="H55" s="268" t="s">
        <v>414</v>
      </c>
      <c r="I55" s="41"/>
    </row>
    <row r="56" spans="1:9" ht="15.75" thickBot="1">
      <c r="A56" s="296">
        <v>5</v>
      </c>
      <c r="B56" s="299" t="s">
        <v>388</v>
      </c>
      <c r="C56" s="300"/>
      <c r="D56" s="300"/>
      <c r="E56" s="301"/>
      <c r="F56" s="240"/>
      <c r="G56" s="263"/>
      <c r="H56" s="259"/>
      <c r="I56" s="41"/>
    </row>
    <row r="57" spans="1:9" ht="15.75" thickBot="1">
      <c r="A57" s="297"/>
      <c r="B57" s="302" t="s">
        <v>389</v>
      </c>
      <c r="C57" s="303"/>
      <c r="D57" s="303"/>
      <c r="E57" s="304"/>
      <c r="F57" s="233"/>
      <c r="G57" s="259"/>
      <c r="H57" s="259"/>
      <c r="I57" s="41"/>
    </row>
    <row r="58" spans="1:9" ht="64.5" thickBot="1">
      <c r="A58" s="298"/>
      <c r="B58" s="293" t="s">
        <v>390</v>
      </c>
      <c r="C58" s="294"/>
      <c r="D58" s="294"/>
      <c r="E58" s="295"/>
      <c r="F58" s="262" t="s">
        <v>316</v>
      </c>
      <c r="G58" s="260"/>
      <c r="H58" s="261" t="s">
        <v>415</v>
      </c>
      <c r="I58" s="41"/>
    </row>
    <row r="59" spans="1:9" ht="39" thickBot="1">
      <c r="A59" s="240">
        <v>6</v>
      </c>
      <c r="B59" s="280" t="s">
        <v>392</v>
      </c>
      <c r="C59" s="281"/>
      <c r="D59" s="281"/>
      <c r="E59" s="282"/>
      <c r="F59" s="237" t="s">
        <v>15</v>
      </c>
      <c r="G59" s="241"/>
      <c r="H59" s="252" t="s">
        <v>416</v>
      </c>
      <c r="I59" s="41"/>
    </row>
    <row r="60" spans="1:9" ht="15.75" thickBot="1">
      <c r="A60" s="253">
        <v>7</v>
      </c>
      <c r="B60" s="280" t="s">
        <v>394</v>
      </c>
      <c r="C60" s="283"/>
      <c r="D60" s="283"/>
      <c r="E60" s="284"/>
      <c r="F60" s="253" t="s">
        <v>316</v>
      </c>
      <c r="G60" s="241"/>
      <c r="H60" s="254" t="s">
        <v>417</v>
      </c>
      <c r="I60" s="41"/>
    </row>
    <row r="61" spans="1:9" ht="15.75" thickBot="1">
      <c r="A61" s="255" t="s">
        <v>396</v>
      </c>
      <c r="B61" s="285" t="s">
        <v>397</v>
      </c>
      <c r="C61" s="286"/>
      <c r="D61" s="286"/>
      <c r="E61" s="286"/>
      <c r="F61" s="240" t="s">
        <v>15</v>
      </c>
      <c r="G61" s="241"/>
      <c r="H61" s="254" t="s">
        <v>418</v>
      </c>
      <c r="I61" s="41"/>
    </row>
    <row r="62" spans="1:9" ht="15.75" thickBot="1">
      <c r="A62" s="256" t="s">
        <v>399</v>
      </c>
      <c r="B62" s="280" t="s">
        <v>400</v>
      </c>
      <c r="C62" s="283"/>
      <c r="D62" s="283"/>
      <c r="E62" s="284"/>
      <c r="F62" s="240" t="s">
        <v>15</v>
      </c>
      <c r="G62" s="241"/>
      <c r="H62" s="254" t="s">
        <v>419</v>
      </c>
      <c r="I62" s="41"/>
    </row>
    <row r="63" spans="1:9" ht="15.75" thickBot="1">
      <c r="A63" s="287" t="s">
        <v>402</v>
      </c>
      <c r="B63" s="288"/>
      <c r="C63" s="288"/>
      <c r="D63" s="288"/>
      <c r="E63" s="289"/>
      <c r="F63" s="240" t="s">
        <v>15</v>
      </c>
      <c r="G63" s="241"/>
      <c r="H63" s="241"/>
      <c r="I63" s="41"/>
    </row>
    <row r="64" spans="1:9" ht="15">
      <c r="A64" s="230"/>
      <c r="B64" s="230"/>
      <c r="C64" s="230"/>
      <c r="D64" s="230"/>
      <c r="E64" s="230"/>
      <c r="F64" s="230"/>
      <c r="G64" s="230"/>
      <c r="H64" s="230"/>
      <c r="I64" s="231"/>
    </row>
    <row r="65" spans="1:9" ht="15">
      <c r="A65" s="230"/>
      <c r="B65" s="230"/>
      <c r="C65" s="230"/>
      <c r="D65" s="230"/>
      <c r="E65" s="230"/>
      <c r="F65" s="230"/>
      <c r="G65" s="230"/>
      <c r="H65" s="230"/>
      <c r="I65" s="231"/>
    </row>
    <row r="66" spans="1:9" ht="15">
      <c r="A66" s="179"/>
      <c r="B66" s="179"/>
      <c r="C66" s="179"/>
      <c r="D66" s="179"/>
      <c r="E66" s="179"/>
      <c r="F66" s="179"/>
      <c r="G66" s="179"/>
      <c r="H66" s="176"/>
      <c r="I66" s="176"/>
    </row>
    <row r="67" spans="1:9" ht="15">
      <c r="A67" s="290" t="s">
        <v>403</v>
      </c>
      <c r="B67" s="290"/>
      <c r="C67" s="290"/>
      <c r="D67" s="290"/>
      <c r="E67" s="290"/>
      <c r="F67" s="290"/>
      <c r="G67" s="290"/>
      <c r="H67" s="290"/>
      <c r="I67" s="176"/>
    </row>
    <row r="68" spans="1:9" ht="15">
      <c r="A68" s="275" t="s">
        <v>404</v>
      </c>
      <c r="B68" s="275"/>
      <c r="C68" s="275"/>
      <c r="D68" s="275"/>
      <c r="E68" s="275"/>
      <c r="F68" s="275"/>
      <c r="G68" s="275"/>
      <c r="H68" s="275"/>
      <c r="I68" s="176"/>
    </row>
    <row r="69" spans="1:9" ht="15">
      <c r="A69" s="276" t="s">
        <v>405</v>
      </c>
      <c r="B69" s="276"/>
      <c r="C69" s="276"/>
      <c r="D69" s="276"/>
      <c r="E69" s="276"/>
      <c r="F69" s="276"/>
      <c r="G69" s="276"/>
      <c r="H69" s="276"/>
      <c r="I69" s="176"/>
    </row>
    <row r="70" spans="1:9" ht="15">
      <c r="A70" s="179"/>
      <c r="B70" s="179"/>
      <c r="C70" s="179"/>
      <c r="D70" s="179"/>
      <c r="E70" s="179"/>
      <c r="F70" s="179"/>
      <c r="G70" s="179"/>
      <c r="H70" s="176"/>
      <c r="I70" s="176"/>
    </row>
  </sheetData>
  <sheetProtection/>
  <mergeCells count="73">
    <mergeCell ref="A6:I6"/>
    <mergeCell ref="F8:H8"/>
    <mergeCell ref="F36:H36"/>
    <mergeCell ref="F38:G38"/>
    <mergeCell ref="A1:I1"/>
    <mergeCell ref="A2:I2"/>
    <mergeCell ref="A3:I3"/>
    <mergeCell ref="A4:I4"/>
    <mergeCell ref="A5:I5"/>
    <mergeCell ref="A7:A10"/>
    <mergeCell ref="B7:E10"/>
    <mergeCell ref="A11:A16"/>
    <mergeCell ref="B11:E11"/>
    <mergeCell ref="B12:E12"/>
    <mergeCell ref="B13:H13"/>
    <mergeCell ref="B14:E14"/>
    <mergeCell ref="B15:E15"/>
    <mergeCell ref="B16:E16"/>
    <mergeCell ref="B17:E17"/>
    <mergeCell ref="A18:A22"/>
    <mergeCell ref="B18:E18"/>
    <mergeCell ref="B19:E19"/>
    <mergeCell ref="B20:E20"/>
    <mergeCell ref="B21:E21"/>
    <mergeCell ref="B22:E22"/>
    <mergeCell ref="A23:A26"/>
    <mergeCell ref="B24:E24"/>
    <mergeCell ref="B25:E25"/>
    <mergeCell ref="B26:E26"/>
    <mergeCell ref="A27:A29"/>
    <mergeCell ref="B27:E27"/>
    <mergeCell ref="B28:E28"/>
    <mergeCell ref="B29:E29"/>
    <mergeCell ref="B30:E30"/>
    <mergeCell ref="B31:E31"/>
    <mergeCell ref="B32:E32"/>
    <mergeCell ref="B33:E33"/>
    <mergeCell ref="A34:E34"/>
    <mergeCell ref="A36:A39"/>
    <mergeCell ref="B36:E39"/>
    <mergeCell ref="F37:H37"/>
    <mergeCell ref="A40:A45"/>
    <mergeCell ref="B40:E40"/>
    <mergeCell ref="B41:E41"/>
    <mergeCell ref="B42:H42"/>
    <mergeCell ref="B43:E43"/>
    <mergeCell ref="A47:A51"/>
    <mergeCell ref="B47:E47"/>
    <mergeCell ref="B48:E48"/>
    <mergeCell ref="B49:E49"/>
    <mergeCell ref="B50:E50"/>
    <mergeCell ref="B51:E51"/>
    <mergeCell ref="B57:E57"/>
    <mergeCell ref="B58:E58"/>
    <mergeCell ref="B44:E44"/>
    <mergeCell ref="B45:E45"/>
    <mergeCell ref="B46:E46"/>
    <mergeCell ref="A68:H68"/>
    <mergeCell ref="A69:H69"/>
    <mergeCell ref="F9:G9"/>
    <mergeCell ref="F7:H7"/>
    <mergeCell ref="B59:E59"/>
    <mergeCell ref="B60:E60"/>
    <mergeCell ref="B61:E61"/>
    <mergeCell ref="B62:E62"/>
    <mergeCell ref="A63:E63"/>
    <mergeCell ref="A67:H67"/>
    <mergeCell ref="A52:A55"/>
    <mergeCell ref="B53:E53"/>
    <mergeCell ref="B54:E54"/>
    <mergeCell ref="B55:E55"/>
    <mergeCell ref="A56:A58"/>
    <mergeCell ref="B56:E5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49">
      <selection activeCell="F7" sqref="F7:H7"/>
    </sheetView>
  </sheetViews>
  <sheetFormatPr defaultColWidth="11.421875" defaultRowHeight="15"/>
  <cols>
    <col min="2" max="2" width="35.140625" style="0" customWidth="1"/>
    <col min="5" max="5" width="33.140625" style="0" customWidth="1"/>
    <col min="8" max="8" width="37.57421875" style="0" customWidth="1"/>
  </cols>
  <sheetData>
    <row r="1" spans="1:8" ht="15.75">
      <c r="A1" s="370" t="s">
        <v>0</v>
      </c>
      <c r="B1" s="370"/>
      <c r="C1" s="370"/>
      <c r="D1" s="370"/>
      <c r="E1" s="370"/>
      <c r="F1" s="370"/>
      <c r="G1" s="370"/>
      <c r="H1" s="370"/>
    </row>
    <row r="2" spans="1:8" ht="15.75">
      <c r="A2" s="370" t="s">
        <v>1</v>
      </c>
      <c r="B2" s="370"/>
      <c r="C2" s="370"/>
      <c r="D2" s="370"/>
      <c r="E2" s="370"/>
      <c r="F2" s="370"/>
      <c r="G2" s="370"/>
      <c r="H2" s="370"/>
    </row>
    <row r="3" spans="1:8" ht="15.75">
      <c r="A3" s="371" t="s">
        <v>2</v>
      </c>
      <c r="B3" s="371"/>
      <c r="C3" s="371"/>
      <c r="D3" s="371"/>
      <c r="E3" s="371"/>
      <c r="F3" s="371"/>
      <c r="G3" s="371"/>
      <c r="H3" s="371"/>
    </row>
    <row r="4" spans="1:8" ht="15.75">
      <c r="A4" s="372" t="s">
        <v>3</v>
      </c>
      <c r="B4" s="372"/>
      <c r="C4" s="372"/>
      <c r="D4" s="372"/>
      <c r="E4" s="372"/>
      <c r="F4" s="372"/>
      <c r="G4" s="372"/>
      <c r="H4" s="372"/>
    </row>
    <row r="5" spans="1:8" ht="16.5" thickBot="1">
      <c r="A5" s="370"/>
      <c r="B5" s="370"/>
      <c r="C5" s="370"/>
      <c r="D5" s="370"/>
      <c r="E5" s="370"/>
      <c r="F5" s="370"/>
      <c r="G5" s="370"/>
      <c r="H5" s="370"/>
    </row>
    <row r="6" spans="1:8" ht="15">
      <c r="A6" s="380" t="s">
        <v>4</v>
      </c>
      <c r="B6" s="382" t="s">
        <v>5</v>
      </c>
      <c r="C6" s="385" t="s">
        <v>6</v>
      </c>
      <c r="D6" s="386"/>
      <c r="E6" s="387"/>
      <c r="F6" s="386" t="s">
        <v>6</v>
      </c>
      <c r="G6" s="386"/>
      <c r="H6" s="387"/>
    </row>
    <row r="7" spans="1:8" ht="36.75" customHeight="1">
      <c r="A7" s="373"/>
      <c r="B7" s="383"/>
      <c r="C7" s="388" t="s">
        <v>7</v>
      </c>
      <c r="D7" s="389"/>
      <c r="E7" s="390"/>
      <c r="F7" s="374" t="s">
        <v>8</v>
      </c>
      <c r="G7" s="375"/>
      <c r="H7" s="376"/>
    </row>
    <row r="8" spans="1:8" ht="15">
      <c r="A8" s="373"/>
      <c r="B8" s="383"/>
      <c r="C8" s="377" t="s">
        <v>9</v>
      </c>
      <c r="D8" s="378"/>
      <c r="E8" s="379"/>
      <c r="F8" s="378" t="s">
        <v>9</v>
      </c>
      <c r="G8" s="378"/>
      <c r="H8" s="379"/>
    </row>
    <row r="9" spans="1:8" ht="15.75" thickBot="1">
      <c r="A9" s="381"/>
      <c r="B9" s="384"/>
      <c r="C9" s="1" t="s">
        <v>10</v>
      </c>
      <c r="D9" s="2" t="s">
        <v>11</v>
      </c>
      <c r="E9" s="3" t="s">
        <v>12</v>
      </c>
      <c r="F9" s="4" t="s">
        <v>10</v>
      </c>
      <c r="G9" s="2" t="s">
        <v>11</v>
      </c>
      <c r="H9" s="3" t="s">
        <v>12</v>
      </c>
    </row>
    <row r="10" spans="1:8" ht="57" customHeight="1">
      <c r="A10" s="380" t="s">
        <v>13</v>
      </c>
      <c r="B10" s="5" t="s">
        <v>14</v>
      </c>
      <c r="C10" s="6" t="s">
        <v>15</v>
      </c>
      <c r="D10" s="7"/>
      <c r="E10" s="8" t="s">
        <v>16</v>
      </c>
      <c r="F10" s="9" t="s">
        <v>15</v>
      </c>
      <c r="G10" s="10"/>
      <c r="H10" s="11" t="s">
        <v>17</v>
      </c>
    </row>
    <row r="11" spans="1:8" ht="52.5" customHeight="1">
      <c r="A11" s="373"/>
      <c r="B11" s="12" t="s">
        <v>18</v>
      </c>
      <c r="C11" s="13" t="s">
        <v>15</v>
      </c>
      <c r="D11" s="14"/>
      <c r="E11" s="15" t="s">
        <v>19</v>
      </c>
      <c r="F11" s="16" t="s">
        <v>15</v>
      </c>
      <c r="G11" s="17"/>
      <c r="H11" s="18" t="s">
        <v>20</v>
      </c>
    </row>
    <row r="12" spans="1:8" ht="72.75" customHeight="1">
      <c r="A12" s="373" t="s">
        <v>21</v>
      </c>
      <c r="B12" s="12" t="s">
        <v>22</v>
      </c>
      <c r="C12" s="13" t="s">
        <v>15</v>
      </c>
      <c r="D12" s="14"/>
      <c r="E12" s="15" t="s">
        <v>23</v>
      </c>
      <c r="F12" s="16" t="s">
        <v>15</v>
      </c>
      <c r="G12" s="17"/>
      <c r="H12" s="18" t="s">
        <v>24</v>
      </c>
    </row>
    <row r="13" spans="1:8" ht="33" customHeight="1">
      <c r="A13" s="373"/>
      <c r="B13" s="12" t="s">
        <v>18</v>
      </c>
      <c r="C13" s="13"/>
      <c r="D13" s="14" t="s">
        <v>15</v>
      </c>
      <c r="E13" s="15" t="s">
        <v>25</v>
      </c>
      <c r="F13" s="16"/>
      <c r="G13" s="14" t="s">
        <v>15</v>
      </c>
      <c r="H13" s="15" t="s">
        <v>25</v>
      </c>
    </row>
    <row r="14" spans="1:8" ht="63" customHeight="1">
      <c r="A14" s="373"/>
      <c r="B14" s="12" t="s">
        <v>26</v>
      </c>
      <c r="C14" s="13" t="s">
        <v>15</v>
      </c>
      <c r="D14" s="14"/>
      <c r="E14" s="15" t="s">
        <v>27</v>
      </c>
      <c r="F14" s="16" t="s">
        <v>15</v>
      </c>
      <c r="G14" s="14"/>
      <c r="H14" s="15" t="s">
        <v>28</v>
      </c>
    </row>
    <row r="15" spans="1:8" ht="32.25" customHeight="1">
      <c r="A15" s="373"/>
      <c r="B15" s="12" t="s">
        <v>18</v>
      </c>
      <c r="C15" s="13"/>
      <c r="D15" s="14" t="s">
        <v>15</v>
      </c>
      <c r="E15" s="15" t="s">
        <v>25</v>
      </c>
      <c r="F15" s="16"/>
      <c r="G15" s="14" t="s">
        <v>15</v>
      </c>
      <c r="H15" s="15" t="s">
        <v>25</v>
      </c>
    </row>
    <row r="16" spans="1:8" ht="51.75" customHeight="1">
      <c r="A16" s="373" t="s">
        <v>29</v>
      </c>
      <c r="B16" s="12" t="s">
        <v>30</v>
      </c>
      <c r="C16" s="13" t="s">
        <v>15</v>
      </c>
      <c r="D16" s="14"/>
      <c r="E16" s="15" t="s">
        <v>31</v>
      </c>
      <c r="F16" s="16" t="s">
        <v>15</v>
      </c>
      <c r="G16" s="17"/>
      <c r="H16" s="18" t="s">
        <v>32</v>
      </c>
    </row>
    <row r="17" spans="1:8" ht="45.75" customHeight="1">
      <c r="A17" s="373"/>
      <c r="B17" s="12" t="s">
        <v>18</v>
      </c>
      <c r="C17" s="13" t="s">
        <v>15</v>
      </c>
      <c r="D17" s="14"/>
      <c r="E17" s="15" t="s">
        <v>33</v>
      </c>
      <c r="F17" s="16" t="s">
        <v>15</v>
      </c>
      <c r="G17" s="17"/>
      <c r="H17" s="18" t="s">
        <v>34</v>
      </c>
    </row>
    <row r="18" spans="1:8" ht="60.75" customHeight="1">
      <c r="A18" s="373" t="s">
        <v>35</v>
      </c>
      <c r="B18" s="12" t="s">
        <v>36</v>
      </c>
      <c r="C18" s="13" t="s">
        <v>15</v>
      </c>
      <c r="D18" s="14"/>
      <c r="E18" s="15" t="s">
        <v>37</v>
      </c>
      <c r="F18" s="16" t="s">
        <v>15</v>
      </c>
      <c r="G18" s="17"/>
      <c r="H18" s="18" t="s">
        <v>38</v>
      </c>
    </row>
    <row r="19" spans="1:8" ht="50.25" customHeight="1">
      <c r="A19" s="373"/>
      <c r="B19" s="12" t="s">
        <v>39</v>
      </c>
      <c r="C19" s="13" t="s">
        <v>15</v>
      </c>
      <c r="D19" s="14"/>
      <c r="E19" s="15" t="s">
        <v>40</v>
      </c>
      <c r="F19" s="16" t="s">
        <v>15</v>
      </c>
      <c r="G19" s="17"/>
      <c r="H19" s="18" t="s">
        <v>41</v>
      </c>
    </row>
    <row r="20" spans="1:8" ht="46.5" customHeight="1">
      <c r="A20" s="373"/>
      <c r="B20" s="12" t="s">
        <v>42</v>
      </c>
      <c r="C20" s="13"/>
      <c r="D20" s="14" t="s">
        <v>15</v>
      </c>
      <c r="E20" s="15" t="s">
        <v>43</v>
      </c>
      <c r="F20" s="16" t="s">
        <v>15</v>
      </c>
      <c r="G20" s="17"/>
      <c r="H20" s="18" t="s">
        <v>44</v>
      </c>
    </row>
    <row r="21" spans="1:8" ht="45">
      <c r="A21" s="373" t="s">
        <v>45</v>
      </c>
      <c r="B21" s="12" t="s">
        <v>46</v>
      </c>
      <c r="C21" s="13" t="s">
        <v>15</v>
      </c>
      <c r="D21" s="14"/>
      <c r="E21" s="15" t="s">
        <v>47</v>
      </c>
      <c r="F21" s="16" t="s">
        <v>15</v>
      </c>
      <c r="G21" s="17"/>
      <c r="H21" s="18" t="s">
        <v>48</v>
      </c>
    </row>
    <row r="22" spans="1:8" ht="47.25" customHeight="1">
      <c r="A22" s="373"/>
      <c r="B22" s="12" t="s">
        <v>49</v>
      </c>
      <c r="C22" s="13" t="s">
        <v>15</v>
      </c>
      <c r="D22" s="14"/>
      <c r="E22" s="15" t="s">
        <v>50</v>
      </c>
      <c r="F22" s="16" t="s">
        <v>15</v>
      </c>
      <c r="G22" s="17"/>
      <c r="H22" s="18" t="s">
        <v>51</v>
      </c>
    </row>
    <row r="23" spans="1:8" ht="43.5" customHeight="1">
      <c r="A23" s="373"/>
      <c r="B23" s="12" t="s">
        <v>52</v>
      </c>
      <c r="C23" s="13" t="s">
        <v>15</v>
      </c>
      <c r="D23" s="14"/>
      <c r="E23" s="15" t="s">
        <v>53</v>
      </c>
      <c r="F23" s="16" t="s">
        <v>15</v>
      </c>
      <c r="G23" s="17"/>
      <c r="H23" s="18" t="s">
        <v>54</v>
      </c>
    </row>
    <row r="24" spans="1:8" ht="48" customHeight="1">
      <c r="A24" s="19" t="s">
        <v>55</v>
      </c>
      <c r="B24" s="12" t="s">
        <v>56</v>
      </c>
      <c r="C24" s="16" t="s">
        <v>15</v>
      </c>
      <c r="D24" s="14"/>
      <c r="E24" s="15" t="s">
        <v>57</v>
      </c>
      <c r="F24" s="16" t="s">
        <v>15</v>
      </c>
      <c r="G24" s="17"/>
      <c r="H24" s="18" t="s">
        <v>58</v>
      </c>
    </row>
    <row r="25" spans="1:8" ht="63" customHeight="1">
      <c r="A25" s="19" t="s">
        <v>59</v>
      </c>
      <c r="B25" s="12" t="s">
        <v>60</v>
      </c>
      <c r="C25" s="16" t="s">
        <v>15</v>
      </c>
      <c r="D25" s="14"/>
      <c r="E25" s="15" t="s">
        <v>61</v>
      </c>
      <c r="F25" s="16" t="s">
        <v>15</v>
      </c>
      <c r="G25" s="17"/>
      <c r="H25" s="18" t="s">
        <v>62</v>
      </c>
    </row>
    <row r="26" spans="1:8" ht="84" customHeight="1">
      <c r="A26" s="19" t="s">
        <v>63</v>
      </c>
      <c r="B26" s="12" t="s">
        <v>64</v>
      </c>
      <c r="C26" s="16" t="s">
        <v>15</v>
      </c>
      <c r="D26" s="14"/>
      <c r="E26" s="15" t="s">
        <v>65</v>
      </c>
      <c r="F26" s="16" t="s">
        <v>15</v>
      </c>
      <c r="G26" s="17"/>
      <c r="H26" s="18" t="s">
        <v>66</v>
      </c>
    </row>
    <row r="27" spans="1:8" ht="55.5" customHeight="1">
      <c r="A27" s="19" t="s">
        <v>67</v>
      </c>
      <c r="B27" s="12" t="s">
        <v>68</v>
      </c>
      <c r="C27" s="16" t="s">
        <v>15</v>
      </c>
      <c r="D27" s="14"/>
      <c r="E27" s="15" t="s">
        <v>69</v>
      </c>
      <c r="F27" s="16"/>
      <c r="G27" s="20" t="s">
        <v>15</v>
      </c>
      <c r="H27" s="21" t="s">
        <v>70</v>
      </c>
    </row>
    <row r="28" spans="1:8" ht="39.75" customHeight="1">
      <c r="A28" s="373" t="s">
        <v>71</v>
      </c>
      <c r="B28" s="12" t="s">
        <v>72</v>
      </c>
      <c r="C28" s="16" t="s">
        <v>15</v>
      </c>
      <c r="D28" s="14"/>
      <c r="E28" s="15" t="s">
        <v>73</v>
      </c>
      <c r="F28" s="16" t="s">
        <v>15</v>
      </c>
      <c r="G28" s="20"/>
      <c r="H28" s="15" t="s">
        <v>74</v>
      </c>
    </row>
    <row r="29" spans="1:8" ht="38.25" customHeight="1">
      <c r="A29" s="373"/>
      <c r="B29" s="12" t="s">
        <v>75</v>
      </c>
      <c r="C29" s="16" t="s">
        <v>15</v>
      </c>
      <c r="D29" s="14"/>
      <c r="E29" s="15" t="s">
        <v>76</v>
      </c>
      <c r="F29" s="16" t="s">
        <v>15</v>
      </c>
      <c r="G29" s="20"/>
      <c r="H29" s="15" t="s">
        <v>77</v>
      </c>
    </row>
    <row r="30" spans="1:8" ht="47.25" customHeight="1">
      <c r="A30" s="22" t="s">
        <v>78</v>
      </c>
      <c r="B30" s="12" t="s">
        <v>79</v>
      </c>
      <c r="C30" s="13" t="s">
        <v>15</v>
      </c>
      <c r="D30" s="14"/>
      <c r="E30" s="15" t="s">
        <v>80</v>
      </c>
      <c r="F30" s="16" t="s">
        <v>15</v>
      </c>
      <c r="G30" s="20"/>
      <c r="H30" s="15" t="s">
        <v>81</v>
      </c>
    </row>
    <row r="31" spans="1:8" ht="55.5" customHeight="1">
      <c r="A31" s="22" t="s">
        <v>82</v>
      </c>
      <c r="B31" s="12" t="s">
        <v>83</v>
      </c>
      <c r="C31" s="13" t="s">
        <v>15</v>
      </c>
      <c r="D31" s="14"/>
      <c r="E31" s="15" t="s">
        <v>84</v>
      </c>
      <c r="F31" s="16" t="s">
        <v>15</v>
      </c>
      <c r="G31" s="20"/>
      <c r="H31" s="15" t="s">
        <v>85</v>
      </c>
    </row>
    <row r="32" spans="1:8" ht="30">
      <c r="A32" s="22" t="s">
        <v>86</v>
      </c>
      <c r="B32" s="12" t="s">
        <v>87</v>
      </c>
      <c r="C32" s="13" t="s">
        <v>15</v>
      </c>
      <c r="D32" s="14"/>
      <c r="E32" s="15" t="s">
        <v>88</v>
      </c>
      <c r="F32" s="16" t="s">
        <v>15</v>
      </c>
      <c r="G32" s="20"/>
      <c r="H32" s="15" t="s">
        <v>89</v>
      </c>
    </row>
    <row r="33" spans="1:8" ht="82.5" customHeight="1">
      <c r="A33" s="373" t="s">
        <v>90</v>
      </c>
      <c r="B33" s="12" t="s">
        <v>91</v>
      </c>
      <c r="C33" s="13" t="s">
        <v>15</v>
      </c>
      <c r="D33" s="14"/>
      <c r="E33" s="15" t="s">
        <v>92</v>
      </c>
      <c r="F33" s="16" t="s">
        <v>15</v>
      </c>
      <c r="G33" s="20"/>
      <c r="H33" s="15" t="s">
        <v>93</v>
      </c>
    </row>
    <row r="34" spans="1:8" ht="32.25" customHeight="1">
      <c r="A34" s="373"/>
      <c r="B34" s="12" t="s">
        <v>94</v>
      </c>
      <c r="C34" s="23"/>
      <c r="D34" s="14" t="s">
        <v>15</v>
      </c>
      <c r="E34" s="15" t="s">
        <v>95</v>
      </c>
      <c r="F34" s="16" t="s">
        <v>15</v>
      </c>
      <c r="G34" s="20"/>
      <c r="H34" s="15" t="s">
        <v>93</v>
      </c>
    </row>
    <row r="35" spans="1:8" ht="62.25" customHeight="1">
      <c r="A35" s="373"/>
      <c r="B35" s="12" t="s">
        <v>96</v>
      </c>
      <c r="C35" s="13"/>
      <c r="D35" s="14" t="s">
        <v>15</v>
      </c>
      <c r="E35" s="15" t="s">
        <v>97</v>
      </c>
      <c r="F35" s="16" t="s">
        <v>15</v>
      </c>
      <c r="G35" s="20"/>
      <c r="H35" s="15" t="s">
        <v>93</v>
      </c>
    </row>
    <row r="36" spans="1:8" ht="76.5" customHeight="1">
      <c r="A36" s="22" t="s">
        <v>98</v>
      </c>
      <c r="B36" s="12" t="s">
        <v>99</v>
      </c>
      <c r="C36" s="13" t="s">
        <v>15</v>
      </c>
      <c r="D36" s="14"/>
      <c r="E36" s="15" t="s">
        <v>100</v>
      </c>
      <c r="F36" s="16" t="s">
        <v>15</v>
      </c>
      <c r="G36" s="20"/>
      <c r="H36" s="15" t="s">
        <v>101</v>
      </c>
    </row>
    <row r="37" spans="1:8" ht="52.5" customHeight="1">
      <c r="A37" s="373" t="s">
        <v>102</v>
      </c>
      <c r="B37" s="12" t="s">
        <v>103</v>
      </c>
      <c r="C37" s="13" t="s">
        <v>15</v>
      </c>
      <c r="D37" s="14"/>
      <c r="E37" s="15" t="s">
        <v>104</v>
      </c>
      <c r="F37" s="16" t="s">
        <v>15</v>
      </c>
      <c r="G37" s="20"/>
      <c r="H37" s="15" t="s">
        <v>105</v>
      </c>
    </row>
    <row r="38" spans="1:8" ht="55.5" customHeight="1">
      <c r="A38" s="373"/>
      <c r="B38" s="12" t="s">
        <v>106</v>
      </c>
      <c r="C38" s="13" t="s">
        <v>15</v>
      </c>
      <c r="D38" s="14"/>
      <c r="E38" s="15" t="s">
        <v>107</v>
      </c>
      <c r="F38" s="16" t="s">
        <v>15</v>
      </c>
      <c r="G38" s="20"/>
      <c r="H38" s="15" t="s">
        <v>108</v>
      </c>
    </row>
    <row r="39" spans="1:8" ht="29.25" customHeight="1">
      <c r="A39" s="373"/>
      <c r="B39" s="12" t="s">
        <v>109</v>
      </c>
      <c r="C39" s="13" t="s">
        <v>15</v>
      </c>
      <c r="D39" s="14"/>
      <c r="E39" s="15" t="s">
        <v>110</v>
      </c>
      <c r="F39" s="16" t="s">
        <v>15</v>
      </c>
      <c r="G39" s="20"/>
      <c r="H39" s="15" t="s">
        <v>111</v>
      </c>
    </row>
    <row r="40" spans="1:8" ht="60" customHeight="1">
      <c r="A40" s="22" t="s">
        <v>112</v>
      </c>
      <c r="B40" s="12" t="s">
        <v>113</v>
      </c>
      <c r="C40" s="13" t="s">
        <v>15</v>
      </c>
      <c r="D40" s="14"/>
      <c r="E40" s="15" t="s">
        <v>114</v>
      </c>
      <c r="F40" s="16" t="s">
        <v>15</v>
      </c>
      <c r="G40" s="20"/>
      <c r="H40" s="15" t="s">
        <v>115</v>
      </c>
    </row>
    <row r="41" spans="1:8" ht="66" customHeight="1">
      <c r="A41" s="22" t="s">
        <v>116</v>
      </c>
      <c r="B41" s="12" t="s">
        <v>117</v>
      </c>
      <c r="C41" s="13" t="s">
        <v>15</v>
      </c>
      <c r="D41" s="14"/>
      <c r="E41" s="15" t="s">
        <v>118</v>
      </c>
      <c r="F41" s="16" t="s">
        <v>15</v>
      </c>
      <c r="G41" s="20"/>
      <c r="H41" s="15" t="s">
        <v>119</v>
      </c>
    </row>
    <row r="42" spans="1:8" ht="15.75">
      <c r="A42" s="370" t="s">
        <v>0</v>
      </c>
      <c r="B42" s="370"/>
      <c r="C42" s="370"/>
      <c r="D42" s="370"/>
      <c r="E42" s="370"/>
      <c r="F42" s="370"/>
      <c r="G42" s="370"/>
      <c r="H42" s="370"/>
    </row>
    <row r="43" spans="1:8" ht="15.75">
      <c r="A43" s="370" t="s">
        <v>1</v>
      </c>
      <c r="B43" s="370"/>
      <c r="C43" s="370"/>
      <c r="D43" s="370"/>
      <c r="E43" s="370"/>
      <c r="F43" s="370"/>
      <c r="G43" s="370"/>
      <c r="H43" s="370"/>
    </row>
    <row r="44" spans="1:8" ht="15.75">
      <c r="A44" s="371" t="s">
        <v>2</v>
      </c>
      <c r="B44" s="371"/>
      <c r="C44" s="371"/>
      <c r="D44" s="371"/>
      <c r="E44" s="371"/>
      <c r="F44" s="371"/>
      <c r="G44" s="371"/>
      <c r="H44" s="371"/>
    </row>
    <row r="45" spans="1:8" ht="15.75">
      <c r="A45" s="370" t="s">
        <v>3</v>
      </c>
      <c r="B45" s="370"/>
      <c r="C45" s="370"/>
      <c r="D45" s="370"/>
      <c r="E45" s="370"/>
      <c r="F45" s="370"/>
      <c r="G45" s="370"/>
      <c r="H45" s="370"/>
    </row>
    <row r="46" spans="1:8" ht="15.75">
      <c r="A46" s="370" t="s">
        <v>120</v>
      </c>
      <c r="B46" s="370"/>
      <c r="C46" s="370"/>
      <c r="D46" s="370"/>
      <c r="E46" s="370"/>
      <c r="F46" s="370"/>
      <c r="G46" s="370"/>
      <c r="H46" s="370"/>
    </row>
    <row r="47" spans="1:8" ht="16.5" thickBot="1">
      <c r="A47" s="370"/>
      <c r="B47" s="370"/>
      <c r="C47" s="370"/>
      <c r="D47" s="370"/>
      <c r="E47" s="370"/>
      <c r="F47" s="370"/>
      <c r="G47" s="370"/>
      <c r="H47" s="370"/>
    </row>
    <row r="48" spans="1:8" ht="15">
      <c r="A48" s="380" t="s">
        <v>4</v>
      </c>
      <c r="B48" s="382" t="s">
        <v>5</v>
      </c>
      <c r="C48" s="385" t="s">
        <v>6</v>
      </c>
      <c r="D48" s="386"/>
      <c r="E48" s="387"/>
      <c r="F48" s="386" t="s">
        <v>6</v>
      </c>
      <c r="G48" s="386"/>
      <c r="H48" s="387"/>
    </row>
    <row r="49" spans="1:8" ht="15">
      <c r="A49" s="373"/>
      <c r="B49" s="383"/>
      <c r="C49" s="374" t="s">
        <v>7</v>
      </c>
      <c r="D49" s="375"/>
      <c r="E49" s="376"/>
      <c r="F49" s="374" t="s">
        <v>8</v>
      </c>
      <c r="G49" s="375"/>
      <c r="H49" s="376"/>
    </row>
    <row r="50" spans="1:8" ht="15">
      <c r="A50" s="373"/>
      <c r="B50" s="383"/>
      <c r="C50" s="377" t="s">
        <v>9</v>
      </c>
      <c r="D50" s="378"/>
      <c r="E50" s="379"/>
      <c r="F50" s="378" t="s">
        <v>9</v>
      </c>
      <c r="G50" s="378"/>
      <c r="H50" s="379"/>
    </row>
    <row r="51" spans="1:8" ht="15.75" thickBot="1">
      <c r="A51" s="381"/>
      <c r="B51" s="384"/>
      <c r="C51" s="1" t="s">
        <v>10</v>
      </c>
      <c r="D51" s="2" t="s">
        <v>11</v>
      </c>
      <c r="E51" s="3" t="s">
        <v>12</v>
      </c>
      <c r="F51" s="4" t="s">
        <v>10</v>
      </c>
      <c r="G51" s="2" t="s">
        <v>11</v>
      </c>
      <c r="H51" s="3" t="s">
        <v>12</v>
      </c>
    </row>
    <row r="52" spans="1:8" ht="43.5" customHeight="1">
      <c r="A52" s="22" t="s">
        <v>121</v>
      </c>
      <c r="B52" s="24" t="s">
        <v>122</v>
      </c>
      <c r="C52" s="13" t="s">
        <v>15</v>
      </c>
      <c r="D52" s="14"/>
      <c r="E52" s="15" t="s">
        <v>123</v>
      </c>
      <c r="F52" s="16" t="s">
        <v>15</v>
      </c>
      <c r="G52" s="20"/>
      <c r="H52" s="15" t="s">
        <v>124</v>
      </c>
    </row>
    <row r="53" spans="1:8" ht="48" customHeight="1">
      <c r="A53" s="391" t="s">
        <v>125</v>
      </c>
      <c r="B53" s="24" t="s">
        <v>126</v>
      </c>
      <c r="C53" s="13" t="s">
        <v>15</v>
      </c>
      <c r="D53" s="14"/>
      <c r="E53" s="15" t="s">
        <v>127</v>
      </c>
      <c r="F53" s="16" t="s">
        <v>15</v>
      </c>
      <c r="G53" s="14"/>
      <c r="H53" s="15" t="s">
        <v>128</v>
      </c>
    </row>
    <row r="54" spans="1:8" ht="30" customHeight="1">
      <c r="A54" s="391"/>
      <c r="B54" s="24" t="s">
        <v>129</v>
      </c>
      <c r="C54" s="13" t="s">
        <v>15</v>
      </c>
      <c r="D54" s="14"/>
      <c r="E54" s="15" t="s">
        <v>130</v>
      </c>
      <c r="F54" s="16" t="s">
        <v>15</v>
      </c>
      <c r="G54" s="14"/>
      <c r="H54" s="15" t="s">
        <v>131</v>
      </c>
    </row>
    <row r="55" spans="1:8" ht="34.5" customHeight="1">
      <c r="A55" s="391"/>
      <c r="B55" s="24" t="s">
        <v>132</v>
      </c>
      <c r="C55" s="13"/>
      <c r="D55" s="14" t="s">
        <v>15</v>
      </c>
      <c r="E55" s="15" t="s">
        <v>43</v>
      </c>
      <c r="F55" s="16" t="s">
        <v>15</v>
      </c>
      <c r="G55" s="14"/>
      <c r="H55" s="15" t="s">
        <v>133</v>
      </c>
    </row>
    <row r="56" spans="1:8" ht="38.25" customHeight="1" thickBot="1">
      <c r="A56" s="392"/>
      <c r="B56" s="25" t="s">
        <v>134</v>
      </c>
      <c r="C56" s="26" t="s">
        <v>15</v>
      </c>
      <c r="D56" s="27"/>
      <c r="E56" s="28" t="s">
        <v>69</v>
      </c>
      <c r="F56" s="29"/>
      <c r="G56" s="30" t="s">
        <v>15</v>
      </c>
      <c r="H56" s="28" t="s">
        <v>135</v>
      </c>
    </row>
    <row r="57" spans="1:8" ht="38.25" customHeight="1">
      <c r="A57" s="31"/>
      <c r="B57" s="32"/>
      <c r="C57" s="33"/>
      <c r="D57" s="34"/>
      <c r="E57" s="35"/>
      <c r="F57" s="33"/>
      <c r="G57" s="34"/>
      <c r="H57" s="35"/>
    </row>
    <row r="58" spans="1:8" ht="15">
      <c r="A58" s="393" t="s">
        <v>136</v>
      </c>
      <c r="B58" s="393"/>
      <c r="C58" s="393"/>
      <c r="D58" s="393"/>
      <c r="E58" s="393"/>
      <c r="F58" s="393"/>
      <c r="G58" s="393"/>
      <c r="H58" s="393"/>
    </row>
    <row r="59" spans="1:8" ht="15">
      <c r="A59" s="393" t="s">
        <v>137</v>
      </c>
      <c r="B59" s="393"/>
      <c r="C59" s="393"/>
      <c r="D59" s="393"/>
      <c r="E59" s="393"/>
      <c r="F59" s="393"/>
      <c r="G59" s="393"/>
      <c r="H59" s="393"/>
    </row>
  </sheetData>
  <sheetProtection/>
  <mergeCells count="38">
    <mergeCell ref="F50:H50"/>
    <mergeCell ref="A53:A56"/>
    <mergeCell ref="A58:H58"/>
    <mergeCell ref="A59:H59"/>
    <mergeCell ref="A45:H45"/>
    <mergeCell ref="A46:H46"/>
    <mergeCell ref="A47:H47"/>
    <mergeCell ref="A48:A51"/>
    <mergeCell ref="B48:B51"/>
    <mergeCell ref="C48:E48"/>
    <mergeCell ref="F48:H48"/>
    <mergeCell ref="C49:E49"/>
    <mergeCell ref="F49:H49"/>
    <mergeCell ref="C50:E50"/>
    <mergeCell ref="A33:A35"/>
    <mergeCell ref="A37:A39"/>
    <mergeCell ref="A42:H42"/>
    <mergeCell ref="A43:H43"/>
    <mergeCell ref="A44:H44"/>
    <mergeCell ref="A21:A23"/>
    <mergeCell ref="A28:A29"/>
    <mergeCell ref="A18:A20"/>
    <mergeCell ref="F7:H7"/>
    <mergeCell ref="C8:E8"/>
    <mergeCell ref="F8:H8"/>
    <mergeCell ref="A10:A11"/>
    <mergeCell ref="A12:A15"/>
    <mergeCell ref="A16:A17"/>
    <mergeCell ref="A6:A9"/>
    <mergeCell ref="B6:B9"/>
    <mergeCell ref="C6:E6"/>
    <mergeCell ref="F6:H6"/>
    <mergeCell ref="C7:E7"/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1">
      <selection activeCell="A5" sqref="A5:H5"/>
    </sheetView>
  </sheetViews>
  <sheetFormatPr defaultColWidth="11.421875" defaultRowHeight="15"/>
  <cols>
    <col min="5" max="5" width="19.57421875" style="0" customWidth="1"/>
    <col min="8" max="8" width="36.00390625" style="0" customWidth="1"/>
  </cols>
  <sheetData>
    <row r="1" spans="1:9" ht="15.75">
      <c r="A1" s="370" t="s">
        <v>0</v>
      </c>
      <c r="B1" s="370"/>
      <c r="C1" s="370"/>
      <c r="D1" s="370"/>
      <c r="E1" s="370"/>
      <c r="F1" s="370"/>
      <c r="G1" s="370"/>
      <c r="H1" s="370"/>
      <c r="I1" s="36"/>
    </row>
    <row r="2" spans="1:9" ht="15.75">
      <c r="A2" s="370" t="s">
        <v>1</v>
      </c>
      <c r="B2" s="370"/>
      <c r="C2" s="370"/>
      <c r="D2" s="370"/>
      <c r="E2" s="370"/>
      <c r="F2" s="370"/>
      <c r="G2" s="370"/>
      <c r="H2" s="370"/>
      <c r="I2" s="36"/>
    </row>
    <row r="3" spans="1:9" ht="15.75">
      <c r="A3" s="370" t="s">
        <v>138</v>
      </c>
      <c r="B3" s="370"/>
      <c r="C3" s="370"/>
      <c r="D3" s="370"/>
      <c r="E3" s="370"/>
      <c r="F3" s="370"/>
      <c r="G3" s="370"/>
      <c r="H3" s="370"/>
      <c r="I3" s="36"/>
    </row>
    <row r="4" spans="1:9" ht="15.75">
      <c r="A4" s="370" t="s">
        <v>139</v>
      </c>
      <c r="B4" s="370"/>
      <c r="C4" s="370"/>
      <c r="D4" s="370"/>
      <c r="E4" s="370"/>
      <c r="F4" s="370"/>
      <c r="G4" s="370"/>
      <c r="H4" s="370"/>
      <c r="I4" s="36"/>
    </row>
    <row r="5" spans="1:9" ht="15.75">
      <c r="A5" s="372" t="s">
        <v>140</v>
      </c>
      <c r="B5" s="372"/>
      <c r="C5" s="372"/>
      <c r="D5" s="372"/>
      <c r="E5" s="372"/>
      <c r="F5" s="372"/>
      <c r="G5" s="372"/>
      <c r="H5" s="372"/>
      <c r="I5" s="36"/>
    </row>
    <row r="6" spans="1:9" ht="15.75">
      <c r="A6" s="370" t="s">
        <v>120</v>
      </c>
      <c r="B6" s="370"/>
      <c r="C6" s="370"/>
      <c r="D6" s="370"/>
      <c r="E6" s="370"/>
      <c r="F6" s="370"/>
      <c r="G6" s="370"/>
      <c r="H6" s="370"/>
      <c r="I6" s="36"/>
    </row>
    <row r="7" spans="1:9" ht="15.75" thickBot="1">
      <c r="A7" s="366"/>
      <c r="B7" s="366"/>
      <c r="C7" s="366"/>
      <c r="D7" s="366"/>
      <c r="E7" s="366"/>
      <c r="F7" s="366"/>
      <c r="G7" s="366"/>
      <c r="H7" s="366"/>
      <c r="I7" s="366"/>
    </row>
    <row r="8" spans="1:9" ht="15.75" thickBot="1">
      <c r="A8" s="394" t="s">
        <v>141</v>
      </c>
      <c r="B8" s="397" t="s">
        <v>142</v>
      </c>
      <c r="C8" s="398"/>
      <c r="D8" s="398"/>
      <c r="E8" s="399"/>
      <c r="F8" s="406" t="s">
        <v>143</v>
      </c>
      <c r="G8" s="407"/>
      <c r="H8" s="408"/>
      <c r="I8" s="37"/>
    </row>
    <row r="9" spans="1:9" ht="30.75" customHeight="1" thickBot="1">
      <c r="A9" s="395"/>
      <c r="B9" s="400"/>
      <c r="C9" s="401"/>
      <c r="D9" s="401"/>
      <c r="E9" s="402"/>
      <c r="F9" s="374" t="s">
        <v>8</v>
      </c>
      <c r="G9" s="375"/>
      <c r="H9" s="376"/>
      <c r="I9" s="38"/>
    </row>
    <row r="10" spans="1:9" ht="15.75" thickBot="1">
      <c r="A10" s="395"/>
      <c r="B10" s="400"/>
      <c r="C10" s="401"/>
      <c r="D10" s="401"/>
      <c r="E10" s="402"/>
      <c r="F10" s="406" t="s">
        <v>144</v>
      </c>
      <c r="G10" s="407"/>
      <c r="H10" s="408"/>
      <c r="I10" s="37"/>
    </row>
    <row r="11" spans="1:9" ht="15.75" thickBot="1">
      <c r="A11" s="396"/>
      <c r="B11" s="403"/>
      <c r="C11" s="404"/>
      <c r="D11" s="404"/>
      <c r="E11" s="405"/>
      <c r="F11" s="39" t="s">
        <v>145</v>
      </c>
      <c r="G11" s="40" t="s">
        <v>146</v>
      </c>
      <c r="H11" s="40" t="s">
        <v>147</v>
      </c>
      <c r="I11" s="37"/>
    </row>
    <row r="12" spans="1:9" ht="15.75" thickBot="1">
      <c r="A12" s="458" t="s">
        <v>148</v>
      </c>
      <c r="B12" s="463" t="s">
        <v>149</v>
      </c>
      <c r="C12" s="464"/>
      <c r="D12" s="464"/>
      <c r="E12" s="465"/>
      <c r="F12" s="466"/>
      <c r="G12" s="467"/>
      <c r="H12" s="468"/>
      <c r="I12" s="41"/>
    </row>
    <row r="13" spans="1:9" ht="15.75" thickBot="1">
      <c r="A13" s="459"/>
      <c r="B13" s="469" t="s">
        <v>150</v>
      </c>
      <c r="C13" s="470"/>
      <c r="D13" s="470"/>
      <c r="E13" s="470"/>
      <c r="F13" s="419"/>
      <c r="G13" s="420"/>
      <c r="H13" s="421"/>
      <c r="I13" s="41"/>
    </row>
    <row r="14" spans="1:9" ht="15">
      <c r="A14" s="459"/>
      <c r="B14" s="471" t="s">
        <v>151</v>
      </c>
      <c r="C14" s="472"/>
      <c r="D14" s="424" t="s">
        <v>152</v>
      </c>
      <c r="E14" s="425"/>
      <c r="F14" s="42" t="s">
        <v>15</v>
      </c>
      <c r="G14" s="43"/>
      <c r="H14" s="43" t="s">
        <v>153</v>
      </c>
      <c r="I14" s="41"/>
    </row>
    <row r="15" spans="1:9" ht="15">
      <c r="A15" s="459"/>
      <c r="B15" s="44" t="s">
        <v>154</v>
      </c>
      <c r="C15" s="45"/>
      <c r="D15" s="432" t="s">
        <v>155</v>
      </c>
      <c r="E15" s="429"/>
      <c r="F15" s="46" t="s">
        <v>15</v>
      </c>
      <c r="G15" s="47"/>
      <c r="H15" s="47"/>
      <c r="I15" s="41"/>
    </row>
    <row r="16" spans="1:9" ht="15">
      <c r="A16" s="459"/>
      <c r="B16" s="44" t="s">
        <v>156</v>
      </c>
      <c r="C16" s="45"/>
      <c r="D16" s="473" t="s">
        <v>157</v>
      </c>
      <c r="E16" s="474"/>
      <c r="F16" s="46" t="s">
        <v>15</v>
      </c>
      <c r="G16" s="47"/>
      <c r="H16" s="47"/>
      <c r="I16" s="41"/>
    </row>
    <row r="17" spans="1:9" ht="15">
      <c r="A17" s="459"/>
      <c r="B17" s="44" t="s">
        <v>158</v>
      </c>
      <c r="C17" s="45"/>
      <c r="D17" s="443">
        <v>2388727415</v>
      </c>
      <c r="E17" s="444"/>
      <c r="F17" s="46" t="s">
        <v>15</v>
      </c>
      <c r="G17" s="47"/>
      <c r="H17" s="47"/>
      <c r="I17" s="41"/>
    </row>
    <row r="18" spans="1:9" ht="15">
      <c r="A18" s="459"/>
      <c r="B18" s="426" t="s">
        <v>159</v>
      </c>
      <c r="C18" s="427"/>
      <c r="D18" s="428" t="s">
        <v>160</v>
      </c>
      <c r="E18" s="429"/>
      <c r="F18" s="46" t="s">
        <v>15</v>
      </c>
      <c r="G18" s="47"/>
      <c r="H18" s="47"/>
      <c r="I18" s="41"/>
    </row>
    <row r="19" spans="1:9" ht="15">
      <c r="A19" s="459"/>
      <c r="B19" s="44" t="s">
        <v>161</v>
      </c>
      <c r="C19" s="45"/>
      <c r="D19" s="428" t="s">
        <v>162</v>
      </c>
      <c r="E19" s="429"/>
      <c r="F19" s="46" t="s">
        <v>15</v>
      </c>
      <c r="G19" s="47"/>
      <c r="H19" s="47"/>
      <c r="I19" s="41"/>
    </row>
    <row r="20" spans="1:9" ht="15">
      <c r="A20" s="459"/>
      <c r="B20" s="430" t="s">
        <v>163</v>
      </c>
      <c r="C20" s="431"/>
      <c r="D20" s="432" t="s">
        <v>164</v>
      </c>
      <c r="E20" s="429"/>
      <c r="F20" s="46" t="s">
        <v>15</v>
      </c>
      <c r="G20" s="48"/>
      <c r="H20" s="47"/>
      <c r="I20" s="41"/>
    </row>
    <row r="21" spans="1:9" ht="15">
      <c r="A21" s="459"/>
      <c r="B21" s="430" t="s">
        <v>165</v>
      </c>
      <c r="C21" s="431"/>
      <c r="D21" s="433">
        <v>1</v>
      </c>
      <c r="E21" s="434"/>
      <c r="F21" s="49" t="s">
        <v>15</v>
      </c>
      <c r="G21" s="50"/>
      <c r="H21" s="50"/>
      <c r="I21" s="41"/>
    </row>
    <row r="22" spans="1:9" ht="15.75" thickBot="1">
      <c r="A22" s="459"/>
      <c r="B22" s="409" t="s">
        <v>166</v>
      </c>
      <c r="C22" s="410"/>
      <c r="D22" s="411" t="s">
        <v>167</v>
      </c>
      <c r="E22" s="412"/>
      <c r="F22" s="51" t="s">
        <v>15</v>
      </c>
      <c r="G22" s="52"/>
      <c r="H22" s="52"/>
      <c r="I22" s="41"/>
    </row>
    <row r="23" spans="1:9" ht="15.75" thickBot="1">
      <c r="A23" s="460"/>
      <c r="B23" s="413"/>
      <c r="C23" s="414"/>
      <c r="D23" s="414"/>
      <c r="E23" s="414"/>
      <c r="F23" s="414"/>
      <c r="G23" s="414"/>
      <c r="H23" s="415"/>
      <c r="I23" s="41"/>
    </row>
    <row r="24" spans="1:9" ht="15.75" thickBot="1">
      <c r="A24" s="459"/>
      <c r="B24" s="416" t="s">
        <v>168</v>
      </c>
      <c r="C24" s="417"/>
      <c r="D24" s="417"/>
      <c r="E24" s="418"/>
      <c r="F24" s="419"/>
      <c r="G24" s="420"/>
      <c r="H24" s="421"/>
      <c r="I24" s="41"/>
    </row>
    <row r="25" spans="1:9" ht="15">
      <c r="A25" s="459"/>
      <c r="B25" s="422" t="s">
        <v>151</v>
      </c>
      <c r="C25" s="423"/>
      <c r="D25" s="424" t="s">
        <v>169</v>
      </c>
      <c r="E25" s="425"/>
      <c r="F25" s="42" t="s">
        <v>15</v>
      </c>
      <c r="G25" s="43"/>
      <c r="H25" s="43" t="s">
        <v>170</v>
      </c>
      <c r="I25" s="41"/>
    </row>
    <row r="26" spans="1:9" ht="15">
      <c r="A26" s="459"/>
      <c r="B26" s="53" t="s">
        <v>154</v>
      </c>
      <c r="C26" s="54"/>
      <c r="D26" s="432" t="s">
        <v>171</v>
      </c>
      <c r="E26" s="429"/>
      <c r="F26" s="46" t="s">
        <v>15</v>
      </c>
      <c r="G26" s="47"/>
      <c r="H26" s="47"/>
      <c r="I26" s="41"/>
    </row>
    <row r="27" spans="1:9" ht="15">
      <c r="A27" s="459"/>
      <c r="B27" s="55" t="s">
        <v>156</v>
      </c>
      <c r="C27" s="54"/>
      <c r="D27" s="441" t="s">
        <v>172</v>
      </c>
      <c r="E27" s="442"/>
      <c r="F27" s="46" t="s">
        <v>15</v>
      </c>
      <c r="G27" s="47"/>
      <c r="H27" s="47"/>
      <c r="I27" s="41"/>
    </row>
    <row r="28" spans="1:9" ht="15">
      <c r="A28" s="459"/>
      <c r="B28" s="53" t="s">
        <v>158</v>
      </c>
      <c r="C28" s="54"/>
      <c r="D28" s="443">
        <v>1830139972</v>
      </c>
      <c r="E28" s="444"/>
      <c r="F28" s="46" t="s">
        <v>15</v>
      </c>
      <c r="G28" s="47"/>
      <c r="H28" s="47"/>
      <c r="I28" s="41"/>
    </row>
    <row r="29" spans="1:9" ht="15">
      <c r="A29" s="459"/>
      <c r="B29" s="445" t="s">
        <v>159</v>
      </c>
      <c r="C29" s="446"/>
      <c r="D29" s="428" t="s">
        <v>173</v>
      </c>
      <c r="E29" s="429"/>
      <c r="F29" s="46" t="s">
        <v>15</v>
      </c>
      <c r="G29" s="47"/>
      <c r="H29" s="47"/>
      <c r="I29" s="41"/>
    </row>
    <row r="30" spans="1:9" ht="15">
      <c r="A30" s="459"/>
      <c r="B30" s="53" t="s">
        <v>161</v>
      </c>
      <c r="C30" s="54"/>
      <c r="D30" s="428" t="s">
        <v>174</v>
      </c>
      <c r="E30" s="429"/>
      <c r="F30" s="46" t="s">
        <v>15</v>
      </c>
      <c r="G30" s="47"/>
      <c r="H30" s="47"/>
      <c r="I30" s="41"/>
    </row>
    <row r="31" spans="1:9" ht="15">
      <c r="A31" s="459"/>
      <c r="B31" s="435" t="s">
        <v>163</v>
      </c>
      <c r="C31" s="436"/>
      <c r="D31" s="432" t="s">
        <v>164</v>
      </c>
      <c r="E31" s="429"/>
      <c r="F31" s="46" t="s">
        <v>15</v>
      </c>
      <c r="G31" s="48"/>
      <c r="H31" s="47"/>
      <c r="I31" s="41"/>
    </row>
    <row r="32" spans="1:9" ht="15">
      <c r="A32" s="459"/>
      <c r="B32" s="437" t="s">
        <v>165</v>
      </c>
      <c r="C32" s="438"/>
      <c r="D32" s="433">
        <v>1</v>
      </c>
      <c r="E32" s="434"/>
      <c r="F32" s="49" t="s">
        <v>15</v>
      </c>
      <c r="G32" s="50"/>
      <c r="H32" s="50"/>
      <c r="I32" s="41"/>
    </row>
    <row r="33" spans="1:9" ht="15.75" thickBot="1">
      <c r="A33" s="459"/>
      <c r="B33" s="439" t="s">
        <v>166</v>
      </c>
      <c r="C33" s="440"/>
      <c r="D33" s="411" t="s">
        <v>167</v>
      </c>
      <c r="E33" s="412"/>
      <c r="F33" s="51" t="s">
        <v>15</v>
      </c>
      <c r="G33" s="52"/>
      <c r="H33" s="52"/>
      <c r="I33" s="41"/>
    </row>
    <row r="34" spans="1:9" ht="15.75" thickBot="1">
      <c r="A34" s="460"/>
      <c r="B34" s="447"/>
      <c r="C34" s="448"/>
      <c r="D34" s="448"/>
      <c r="E34" s="448"/>
      <c r="F34" s="448"/>
      <c r="G34" s="448"/>
      <c r="H34" s="449"/>
      <c r="I34" s="41"/>
    </row>
    <row r="35" spans="1:9" ht="15.75" thickBot="1">
      <c r="A35" s="460"/>
      <c r="B35" s="416" t="s">
        <v>175</v>
      </c>
      <c r="C35" s="417"/>
      <c r="D35" s="417"/>
      <c r="E35" s="418"/>
      <c r="F35" s="419"/>
      <c r="G35" s="420"/>
      <c r="H35" s="421"/>
      <c r="I35" s="41"/>
    </row>
    <row r="36" spans="1:9" ht="15">
      <c r="A36" s="460"/>
      <c r="B36" s="422" t="s">
        <v>151</v>
      </c>
      <c r="C36" s="423"/>
      <c r="D36" s="424" t="s">
        <v>176</v>
      </c>
      <c r="E36" s="425"/>
      <c r="F36" s="42" t="s">
        <v>15</v>
      </c>
      <c r="G36" s="43"/>
      <c r="H36" s="43" t="s">
        <v>177</v>
      </c>
      <c r="I36" s="41"/>
    </row>
    <row r="37" spans="1:9" ht="15">
      <c r="A37" s="460"/>
      <c r="B37" s="53" t="s">
        <v>154</v>
      </c>
      <c r="C37" s="54"/>
      <c r="D37" s="432" t="s">
        <v>171</v>
      </c>
      <c r="E37" s="429"/>
      <c r="F37" s="46" t="s">
        <v>15</v>
      </c>
      <c r="G37" s="47"/>
      <c r="H37" s="47"/>
      <c r="I37" s="41"/>
    </row>
    <row r="38" spans="1:9" ht="15">
      <c r="A38" s="460"/>
      <c r="B38" s="55" t="s">
        <v>156</v>
      </c>
      <c r="C38" s="54"/>
      <c r="D38" s="441" t="s">
        <v>172</v>
      </c>
      <c r="E38" s="442"/>
      <c r="F38" s="46" t="s">
        <v>15</v>
      </c>
      <c r="G38" s="47"/>
      <c r="H38" s="47"/>
      <c r="I38" s="41"/>
    </row>
    <row r="39" spans="1:9" ht="15">
      <c r="A39" s="460"/>
      <c r="B39" s="53" t="s">
        <v>158</v>
      </c>
      <c r="C39" s="54"/>
      <c r="D39" s="443">
        <v>2929873190</v>
      </c>
      <c r="E39" s="444"/>
      <c r="F39" s="46" t="s">
        <v>15</v>
      </c>
      <c r="G39" s="47"/>
      <c r="H39" s="47"/>
      <c r="I39" s="41"/>
    </row>
    <row r="40" spans="1:9" ht="15">
      <c r="A40" s="460"/>
      <c r="B40" s="445" t="s">
        <v>159</v>
      </c>
      <c r="C40" s="446"/>
      <c r="D40" s="428" t="s">
        <v>178</v>
      </c>
      <c r="E40" s="429"/>
      <c r="F40" s="46" t="s">
        <v>15</v>
      </c>
      <c r="G40" s="47"/>
      <c r="H40" s="47"/>
      <c r="I40" s="41"/>
    </row>
    <row r="41" spans="1:9" ht="15">
      <c r="A41" s="460"/>
      <c r="B41" s="53" t="s">
        <v>161</v>
      </c>
      <c r="C41" s="54"/>
      <c r="D41" s="428" t="s">
        <v>179</v>
      </c>
      <c r="E41" s="429"/>
      <c r="F41" s="46" t="s">
        <v>15</v>
      </c>
      <c r="G41" s="47"/>
      <c r="H41" s="47"/>
      <c r="I41" s="41"/>
    </row>
    <row r="42" spans="1:9" ht="15">
      <c r="A42" s="460"/>
      <c r="B42" s="435" t="s">
        <v>163</v>
      </c>
      <c r="C42" s="436"/>
      <c r="D42" s="432" t="s">
        <v>164</v>
      </c>
      <c r="E42" s="429"/>
      <c r="F42" s="46" t="s">
        <v>15</v>
      </c>
      <c r="G42" s="48"/>
      <c r="H42" s="47"/>
      <c r="I42" s="41"/>
    </row>
    <row r="43" spans="1:9" ht="15">
      <c r="A43" s="460"/>
      <c r="B43" s="437" t="s">
        <v>165</v>
      </c>
      <c r="C43" s="438"/>
      <c r="D43" s="433">
        <v>1</v>
      </c>
      <c r="E43" s="434"/>
      <c r="F43" s="49" t="s">
        <v>15</v>
      </c>
      <c r="G43" s="50"/>
      <c r="H43" s="50"/>
      <c r="I43" s="41"/>
    </row>
    <row r="44" spans="1:9" ht="15.75" thickBot="1">
      <c r="A44" s="460"/>
      <c r="B44" s="439" t="s">
        <v>166</v>
      </c>
      <c r="C44" s="440"/>
      <c r="D44" s="411" t="s">
        <v>167</v>
      </c>
      <c r="E44" s="412"/>
      <c r="F44" s="51" t="s">
        <v>15</v>
      </c>
      <c r="G44" s="52"/>
      <c r="H44" s="52"/>
      <c r="I44" s="41"/>
    </row>
    <row r="45" spans="1:9" ht="15.75" thickBot="1">
      <c r="A45" s="461"/>
      <c r="B45" s="447"/>
      <c r="C45" s="448"/>
      <c r="D45" s="448"/>
      <c r="E45" s="448"/>
      <c r="F45" s="448"/>
      <c r="G45" s="448"/>
      <c r="H45" s="449"/>
      <c r="I45" s="41"/>
    </row>
    <row r="46" spans="1:9" ht="15.75" thickBot="1">
      <c r="A46" s="461"/>
      <c r="B46" s="454" t="s">
        <v>180</v>
      </c>
      <c r="C46" s="454"/>
      <c r="D46" s="454"/>
      <c r="E46" s="451"/>
      <c r="F46" s="455">
        <f>+D17+D28+D39</f>
        <v>7148740577</v>
      </c>
      <c r="G46" s="456"/>
      <c r="H46" s="457"/>
      <c r="I46" s="56"/>
    </row>
    <row r="47" spans="1:9" ht="15.75" thickBot="1">
      <c r="A47" s="461"/>
      <c r="B47" s="450" t="s">
        <v>181</v>
      </c>
      <c r="C47" s="451"/>
      <c r="D47" s="452">
        <v>6859105552</v>
      </c>
      <c r="E47" s="453"/>
      <c r="F47" s="57" t="s">
        <v>15</v>
      </c>
      <c r="G47" s="58"/>
      <c r="H47" s="59"/>
      <c r="I47" s="56"/>
    </row>
    <row r="48" spans="1:9" ht="15.75" thickBot="1">
      <c r="A48" s="461"/>
      <c r="B48" s="60" t="s">
        <v>182</v>
      </c>
      <c r="C48" s="60"/>
      <c r="D48" s="60"/>
      <c r="E48" s="60"/>
      <c r="F48" s="61" t="s">
        <v>15</v>
      </c>
      <c r="G48" s="47"/>
      <c r="H48" s="62" t="s">
        <v>183</v>
      </c>
      <c r="I48" s="56"/>
    </row>
    <row r="49" spans="1:9" ht="15.75" thickBot="1">
      <c r="A49" s="462"/>
      <c r="B49" s="60" t="s">
        <v>184</v>
      </c>
      <c r="C49" s="60"/>
      <c r="D49" s="60"/>
      <c r="E49" s="60"/>
      <c r="F49" s="63" t="s">
        <v>15</v>
      </c>
      <c r="G49" s="52"/>
      <c r="H49" s="62"/>
      <c r="I49" s="56"/>
    </row>
    <row r="50" spans="1:9" ht="15.75">
      <c r="A50" s="370" t="s">
        <v>0</v>
      </c>
      <c r="B50" s="370"/>
      <c r="C50" s="370"/>
      <c r="D50" s="370"/>
      <c r="E50" s="370"/>
      <c r="F50" s="370"/>
      <c r="G50" s="370"/>
      <c r="H50" s="370"/>
      <c r="I50" s="56"/>
    </row>
    <row r="51" spans="1:9" ht="15.75">
      <c r="A51" s="370" t="s">
        <v>1</v>
      </c>
      <c r="B51" s="370"/>
      <c r="C51" s="370"/>
      <c r="D51" s="370"/>
      <c r="E51" s="370"/>
      <c r="F51" s="370"/>
      <c r="G51" s="370"/>
      <c r="H51" s="370"/>
      <c r="I51" s="56"/>
    </row>
    <row r="52" spans="1:9" ht="15.75">
      <c r="A52" s="370" t="s">
        <v>138</v>
      </c>
      <c r="B52" s="370"/>
      <c r="C52" s="370"/>
      <c r="D52" s="370"/>
      <c r="E52" s="370"/>
      <c r="F52" s="370"/>
      <c r="G52" s="370"/>
      <c r="H52" s="370"/>
      <c r="I52" s="56"/>
    </row>
    <row r="53" spans="1:9" ht="15.75">
      <c r="A53" s="370" t="s">
        <v>139</v>
      </c>
      <c r="B53" s="370"/>
      <c r="C53" s="370"/>
      <c r="D53" s="370"/>
      <c r="E53" s="370"/>
      <c r="F53" s="370"/>
      <c r="G53" s="370"/>
      <c r="H53" s="370"/>
      <c r="I53" s="56"/>
    </row>
    <row r="54" spans="1:9" ht="15.75">
      <c r="A54" s="370" t="s">
        <v>140</v>
      </c>
      <c r="B54" s="370"/>
      <c r="C54" s="370"/>
      <c r="D54" s="370"/>
      <c r="E54" s="370"/>
      <c r="F54" s="370"/>
      <c r="G54" s="370"/>
      <c r="H54" s="370"/>
      <c r="I54" s="56"/>
    </row>
    <row r="55" spans="1:9" ht="15.75">
      <c r="A55" s="370" t="s">
        <v>120</v>
      </c>
      <c r="B55" s="370"/>
      <c r="C55" s="370"/>
      <c r="D55" s="370"/>
      <c r="E55" s="370"/>
      <c r="F55" s="370"/>
      <c r="G55" s="370"/>
      <c r="H55" s="370"/>
      <c r="I55" s="56"/>
    </row>
    <row r="56" spans="1:9" ht="16.5" thickBot="1">
      <c r="A56" s="370"/>
      <c r="B56" s="370"/>
      <c r="C56" s="370"/>
      <c r="D56" s="370"/>
      <c r="E56" s="370"/>
      <c r="F56" s="370"/>
      <c r="G56" s="370"/>
      <c r="H56" s="370"/>
      <c r="I56" s="56"/>
    </row>
    <row r="57" spans="1:9" ht="15.75" thickBot="1">
      <c r="A57" s="394" t="s">
        <v>141</v>
      </c>
      <c r="B57" s="397" t="s">
        <v>142</v>
      </c>
      <c r="C57" s="398"/>
      <c r="D57" s="398"/>
      <c r="E57" s="399"/>
      <c r="F57" s="406" t="s">
        <v>143</v>
      </c>
      <c r="G57" s="407"/>
      <c r="H57" s="408"/>
      <c r="I57" s="56"/>
    </row>
    <row r="58" spans="1:9" ht="33" customHeight="1" thickBot="1">
      <c r="A58" s="395"/>
      <c r="B58" s="400"/>
      <c r="C58" s="401"/>
      <c r="D58" s="401"/>
      <c r="E58" s="402"/>
      <c r="F58" s="374" t="s">
        <v>8</v>
      </c>
      <c r="G58" s="375"/>
      <c r="H58" s="376"/>
      <c r="I58" s="56"/>
    </row>
    <row r="59" spans="1:9" ht="15.75" thickBot="1">
      <c r="A59" s="395"/>
      <c r="B59" s="400"/>
      <c r="C59" s="401"/>
      <c r="D59" s="401"/>
      <c r="E59" s="402"/>
      <c r="F59" s="406" t="s">
        <v>144</v>
      </c>
      <c r="G59" s="407"/>
      <c r="H59" s="408"/>
      <c r="I59" s="56"/>
    </row>
    <row r="60" spans="1:9" ht="15.75" thickBot="1">
      <c r="A60" s="396"/>
      <c r="B60" s="403"/>
      <c r="C60" s="404"/>
      <c r="D60" s="404"/>
      <c r="E60" s="405"/>
      <c r="F60" s="39" t="s">
        <v>145</v>
      </c>
      <c r="G60" s="40" t="s">
        <v>146</v>
      </c>
      <c r="H60" s="40" t="s">
        <v>147</v>
      </c>
      <c r="I60" s="56"/>
    </row>
    <row r="61" spans="1:9" ht="15.75" thickBot="1">
      <c r="A61" s="475" t="s">
        <v>185</v>
      </c>
      <c r="B61" s="458" t="s">
        <v>186</v>
      </c>
      <c r="C61" s="477"/>
      <c r="D61" s="477"/>
      <c r="E61" s="478"/>
      <c r="F61" s="420"/>
      <c r="G61" s="420"/>
      <c r="H61" s="421"/>
      <c r="I61" s="41"/>
    </row>
    <row r="62" spans="1:9" ht="15">
      <c r="A62" s="460"/>
      <c r="B62" s="479" t="s">
        <v>187</v>
      </c>
      <c r="C62" s="480"/>
      <c r="D62" s="480"/>
      <c r="E62" s="481"/>
      <c r="F62" s="64" t="s">
        <v>15</v>
      </c>
      <c r="G62" s="43"/>
      <c r="H62" s="65" t="s">
        <v>188</v>
      </c>
      <c r="I62" s="41"/>
    </row>
    <row r="63" spans="1:9" ht="15">
      <c r="A63" s="460"/>
      <c r="B63" s="482" t="s">
        <v>189</v>
      </c>
      <c r="C63" s="483" t="s">
        <v>190</v>
      </c>
      <c r="D63" s="483"/>
      <c r="E63" s="484"/>
      <c r="F63" s="66" t="s">
        <v>15</v>
      </c>
      <c r="G63" s="47"/>
      <c r="H63" s="67"/>
      <c r="I63" s="41"/>
    </row>
    <row r="64" spans="1:9" ht="15">
      <c r="A64" s="460"/>
      <c r="B64" s="482" t="s">
        <v>191</v>
      </c>
      <c r="C64" s="483" t="s">
        <v>190</v>
      </c>
      <c r="D64" s="483"/>
      <c r="E64" s="484"/>
      <c r="F64" s="66" t="s">
        <v>15</v>
      </c>
      <c r="G64" s="47"/>
      <c r="H64" s="67"/>
      <c r="I64" s="41"/>
    </row>
    <row r="65" spans="1:9" ht="15">
      <c r="A65" s="460"/>
      <c r="B65" s="482" t="s">
        <v>192</v>
      </c>
      <c r="C65" s="483" t="s">
        <v>190</v>
      </c>
      <c r="D65" s="483"/>
      <c r="E65" s="484"/>
      <c r="F65" s="66" t="s">
        <v>15</v>
      </c>
      <c r="G65" s="47"/>
      <c r="H65" s="67"/>
      <c r="I65" s="41"/>
    </row>
    <row r="66" spans="1:9" ht="15.75" thickBot="1">
      <c r="A66" s="476"/>
      <c r="B66" s="485" t="s">
        <v>193</v>
      </c>
      <c r="C66" s="486" t="s">
        <v>190</v>
      </c>
      <c r="D66" s="486"/>
      <c r="E66" s="487"/>
      <c r="F66" s="68" t="s">
        <v>15</v>
      </c>
      <c r="G66" s="52"/>
      <c r="H66" s="69"/>
      <c r="I66" s="41"/>
    </row>
    <row r="67" spans="1:9" ht="15.75" thickBot="1">
      <c r="A67" s="458"/>
      <c r="B67" s="477"/>
      <c r="C67" s="477"/>
      <c r="D67" s="477"/>
      <c r="E67" s="477"/>
      <c r="F67" s="477"/>
      <c r="G67" s="477"/>
      <c r="H67" s="478"/>
      <c r="I67" s="41"/>
    </row>
    <row r="68" spans="1:9" ht="15.75" thickBot="1">
      <c r="A68" s="475" t="s">
        <v>194</v>
      </c>
      <c r="B68" s="488" t="s">
        <v>195</v>
      </c>
      <c r="C68" s="489"/>
      <c r="D68" s="489"/>
      <c r="E68" s="490"/>
      <c r="F68" s="491"/>
      <c r="G68" s="492"/>
      <c r="H68" s="493"/>
      <c r="I68" s="41"/>
    </row>
    <row r="69" spans="1:9" ht="45.75" thickBot="1">
      <c r="A69" s="460"/>
      <c r="B69" s="494" t="s">
        <v>196</v>
      </c>
      <c r="C69" s="495"/>
      <c r="D69" s="70" t="s">
        <v>197</v>
      </c>
      <c r="E69" s="71" t="s">
        <v>198</v>
      </c>
      <c r="F69" s="406"/>
      <c r="G69" s="407"/>
      <c r="H69" s="408"/>
      <c r="I69" s="41"/>
    </row>
    <row r="70" spans="1:9" ht="15">
      <c r="A70" s="460"/>
      <c r="B70" s="496" t="s">
        <v>199</v>
      </c>
      <c r="C70" s="497"/>
      <c r="D70" s="72">
        <v>0.2</v>
      </c>
      <c r="E70" s="73">
        <v>325183.43</v>
      </c>
      <c r="F70" s="74"/>
      <c r="G70" s="75"/>
      <c r="H70" s="76" t="s">
        <v>200</v>
      </c>
      <c r="I70" s="41"/>
    </row>
    <row r="71" spans="1:9" ht="15">
      <c r="A71" s="460"/>
      <c r="B71" s="498" t="s">
        <v>201</v>
      </c>
      <c r="C71" s="499"/>
      <c r="D71" s="77">
        <v>0.4</v>
      </c>
      <c r="E71" s="78">
        <v>65186.31</v>
      </c>
      <c r="F71" s="46"/>
      <c r="G71" s="79"/>
      <c r="H71" s="46"/>
      <c r="I71" s="41"/>
    </row>
    <row r="72" spans="1:9" ht="15">
      <c r="A72" s="460"/>
      <c r="B72" s="498" t="s">
        <v>202</v>
      </c>
      <c r="C72" s="499"/>
      <c r="D72" s="77">
        <v>0.4</v>
      </c>
      <c r="E72" s="78">
        <v>51046.48</v>
      </c>
      <c r="F72" s="46"/>
      <c r="G72" s="79"/>
      <c r="H72" s="46"/>
      <c r="I72" s="41"/>
    </row>
    <row r="73" spans="1:9" ht="15.75" thickBot="1">
      <c r="A73" s="460"/>
      <c r="B73" s="500" t="s">
        <v>203</v>
      </c>
      <c r="C73" s="501"/>
      <c r="D73" s="80">
        <f>SUM(D70:D72)</f>
        <v>1</v>
      </c>
      <c r="E73" s="81">
        <f>SUMPRODUCT((D69:D71),(E69:E71))</f>
        <v>91111.21</v>
      </c>
      <c r="F73" s="46"/>
      <c r="G73" s="79"/>
      <c r="H73" s="46"/>
      <c r="I73" s="41"/>
    </row>
    <row r="74" spans="1:9" ht="15.75" thickBot="1">
      <c r="A74" s="476"/>
      <c r="B74" s="447" t="s">
        <v>204</v>
      </c>
      <c r="C74" s="448"/>
      <c r="D74" s="449"/>
      <c r="E74" s="82">
        <v>18000</v>
      </c>
      <c r="F74" s="51" t="s">
        <v>15</v>
      </c>
      <c r="G74" s="83"/>
      <c r="H74" s="51"/>
      <c r="I74" s="41"/>
    </row>
    <row r="75" spans="1:9" ht="15.75" thickBot="1">
      <c r="A75" s="458"/>
      <c r="B75" s="477"/>
      <c r="C75" s="477"/>
      <c r="D75" s="477"/>
      <c r="E75" s="477"/>
      <c r="F75" s="477"/>
      <c r="G75" s="477"/>
      <c r="H75" s="477"/>
      <c r="I75" s="41"/>
    </row>
    <row r="76" spans="1:9" ht="15.75" thickBot="1">
      <c r="A76" s="475" t="s">
        <v>205</v>
      </c>
      <c r="B76" s="507" t="s">
        <v>206</v>
      </c>
      <c r="C76" s="508"/>
      <c r="D76" s="508"/>
      <c r="E76" s="509"/>
      <c r="F76" s="510"/>
      <c r="G76" s="511"/>
      <c r="H76" s="512"/>
      <c r="I76" s="41"/>
    </row>
    <row r="77" spans="1:9" ht="30.75" thickBot="1">
      <c r="A77" s="460"/>
      <c r="B77" s="513" t="s">
        <v>196</v>
      </c>
      <c r="C77" s="514"/>
      <c r="D77" s="515"/>
      <c r="E77" s="71" t="s">
        <v>207</v>
      </c>
      <c r="F77" s="510"/>
      <c r="G77" s="511"/>
      <c r="H77" s="512"/>
      <c r="I77" s="41"/>
    </row>
    <row r="78" spans="1:9" ht="15">
      <c r="A78" s="460"/>
      <c r="B78" s="496" t="s">
        <v>199</v>
      </c>
      <c r="C78" s="516"/>
      <c r="D78" s="497"/>
      <c r="E78" s="73">
        <v>82507.47</v>
      </c>
      <c r="F78" s="75"/>
      <c r="G78" s="74"/>
      <c r="H78" s="84" t="s">
        <v>208</v>
      </c>
      <c r="I78" s="41"/>
    </row>
    <row r="79" spans="1:9" ht="15">
      <c r="A79" s="460"/>
      <c r="B79" s="498" t="s">
        <v>201</v>
      </c>
      <c r="C79" s="502"/>
      <c r="D79" s="499"/>
      <c r="E79" s="78">
        <v>28055.22</v>
      </c>
      <c r="F79" s="79"/>
      <c r="G79" s="46"/>
      <c r="H79" s="85"/>
      <c r="I79" s="41"/>
    </row>
    <row r="80" spans="1:9" ht="15">
      <c r="A80" s="460"/>
      <c r="B80" s="498" t="s">
        <v>202</v>
      </c>
      <c r="C80" s="502"/>
      <c r="D80" s="499"/>
      <c r="E80" s="78">
        <v>32505.07</v>
      </c>
      <c r="F80" s="79"/>
      <c r="G80" s="46"/>
      <c r="H80" s="85"/>
      <c r="I80" s="41"/>
    </row>
    <row r="81" spans="1:9" ht="15">
      <c r="A81" s="460"/>
      <c r="B81" s="498" t="s">
        <v>203</v>
      </c>
      <c r="C81" s="502"/>
      <c r="D81" s="499"/>
      <c r="E81" s="86">
        <f>SUM(E78:E80)</f>
        <v>143067.76</v>
      </c>
      <c r="F81" s="79"/>
      <c r="G81" s="46"/>
      <c r="H81" s="85"/>
      <c r="I81" s="41"/>
    </row>
    <row r="82" spans="1:9" ht="15">
      <c r="A82" s="460"/>
      <c r="B82" s="498" t="s">
        <v>204</v>
      </c>
      <c r="C82" s="502"/>
      <c r="D82" s="499"/>
      <c r="E82" s="86">
        <v>10000</v>
      </c>
      <c r="F82" s="79" t="s">
        <v>15</v>
      </c>
      <c r="G82" s="46"/>
      <c r="H82" s="85"/>
      <c r="I82" s="41"/>
    </row>
    <row r="83" spans="1:9" ht="15.75" thickBot="1">
      <c r="A83" s="476"/>
      <c r="B83" s="503" t="s">
        <v>209</v>
      </c>
      <c r="C83" s="504"/>
      <c r="D83" s="505"/>
      <c r="E83" s="87"/>
      <c r="F83" s="83"/>
      <c r="G83" s="51" t="s">
        <v>15</v>
      </c>
      <c r="H83" s="88" t="s">
        <v>210</v>
      </c>
      <c r="I83" s="41"/>
    </row>
    <row r="90" spans="3:7" ht="15">
      <c r="C90" s="89"/>
      <c r="D90" s="89"/>
      <c r="E90" s="89"/>
      <c r="F90" s="89"/>
      <c r="G90" s="89"/>
    </row>
    <row r="91" spans="1:8" ht="15">
      <c r="A91" s="506" t="s">
        <v>136</v>
      </c>
      <c r="B91" s="506"/>
      <c r="C91" s="506"/>
      <c r="D91" s="506"/>
      <c r="E91" s="506"/>
      <c r="F91" s="506"/>
      <c r="G91" s="506"/>
      <c r="H91" s="506"/>
    </row>
    <row r="92" spans="1:8" ht="15">
      <c r="A92" s="506" t="s">
        <v>137</v>
      </c>
      <c r="B92" s="506"/>
      <c r="C92" s="506"/>
      <c r="D92" s="506"/>
      <c r="E92" s="506"/>
      <c r="F92" s="506"/>
      <c r="G92" s="506"/>
      <c r="H92" s="506"/>
    </row>
  </sheetData>
  <sheetProtection/>
  <mergeCells count="115">
    <mergeCell ref="B81:D81"/>
    <mergeCell ref="B82:D82"/>
    <mergeCell ref="B83:D83"/>
    <mergeCell ref="A91:H91"/>
    <mergeCell ref="A92:H92"/>
    <mergeCell ref="B74:D74"/>
    <mergeCell ref="A75:H75"/>
    <mergeCell ref="A76:A83"/>
    <mergeCell ref="B76:E76"/>
    <mergeCell ref="F76:H76"/>
    <mergeCell ref="B77:D77"/>
    <mergeCell ref="F77:H77"/>
    <mergeCell ref="B78:D78"/>
    <mergeCell ref="B79:D79"/>
    <mergeCell ref="B80:D80"/>
    <mergeCell ref="A67:H67"/>
    <mergeCell ref="A68:A74"/>
    <mergeCell ref="B68:E68"/>
    <mergeCell ref="F68:H68"/>
    <mergeCell ref="B69:C69"/>
    <mergeCell ref="F69:H69"/>
    <mergeCell ref="B70:C70"/>
    <mergeCell ref="B71:C71"/>
    <mergeCell ref="B72:C72"/>
    <mergeCell ref="B73:C73"/>
    <mergeCell ref="A61:A66"/>
    <mergeCell ref="B61:E61"/>
    <mergeCell ref="F61:H61"/>
    <mergeCell ref="B62:E62"/>
    <mergeCell ref="B63:E63"/>
    <mergeCell ref="B64:E64"/>
    <mergeCell ref="B65:E65"/>
    <mergeCell ref="B66:E66"/>
    <mergeCell ref="A54:H54"/>
    <mergeCell ref="A55:H55"/>
    <mergeCell ref="A56:H56"/>
    <mergeCell ref="A57:A60"/>
    <mergeCell ref="B57:E60"/>
    <mergeCell ref="F57:H57"/>
    <mergeCell ref="F58:H58"/>
    <mergeCell ref="F59:H59"/>
    <mergeCell ref="B47:C47"/>
    <mergeCell ref="D47:E47"/>
    <mergeCell ref="A50:H50"/>
    <mergeCell ref="A51:H51"/>
    <mergeCell ref="A52:H52"/>
    <mergeCell ref="A53:H53"/>
    <mergeCell ref="B43:C43"/>
    <mergeCell ref="D43:E43"/>
    <mergeCell ref="B44:C44"/>
    <mergeCell ref="D44:E44"/>
    <mergeCell ref="B45:H45"/>
    <mergeCell ref="B46:E46"/>
    <mergeCell ref="F46:H46"/>
    <mergeCell ref="A12:A49"/>
    <mergeCell ref="B12:E12"/>
    <mergeCell ref="F12:H12"/>
    <mergeCell ref="B13:E13"/>
    <mergeCell ref="F13:H13"/>
    <mergeCell ref="B14:C14"/>
    <mergeCell ref="D14:E14"/>
    <mergeCell ref="D15:E15"/>
    <mergeCell ref="D16:E16"/>
    <mergeCell ref="D17:E17"/>
    <mergeCell ref="D38:E38"/>
    <mergeCell ref="D39:E39"/>
    <mergeCell ref="B40:C40"/>
    <mergeCell ref="D40:E40"/>
    <mergeCell ref="D41:E41"/>
    <mergeCell ref="B42:C42"/>
    <mergeCell ref="D42:E42"/>
    <mergeCell ref="B34:H34"/>
    <mergeCell ref="B35:E35"/>
    <mergeCell ref="F35:H35"/>
    <mergeCell ref="B36:C36"/>
    <mergeCell ref="D36:E36"/>
    <mergeCell ref="D37:E37"/>
    <mergeCell ref="B31:C31"/>
    <mergeCell ref="D31:E31"/>
    <mergeCell ref="B32:C32"/>
    <mergeCell ref="D32:E32"/>
    <mergeCell ref="B33:C33"/>
    <mergeCell ref="D33:E33"/>
    <mergeCell ref="D26:E26"/>
    <mergeCell ref="D27:E27"/>
    <mergeCell ref="D28:E28"/>
    <mergeCell ref="B29:C29"/>
    <mergeCell ref="D29:E29"/>
    <mergeCell ref="D30:E30"/>
    <mergeCell ref="B22:C22"/>
    <mergeCell ref="D22:E22"/>
    <mergeCell ref="B23:H23"/>
    <mergeCell ref="B24:E24"/>
    <mergeCell ref="F24:H24"/>
    <mergeCell ref="B25:C25"/>
    <mergeCell ref="D25:E25"/>
    <mergeCell ref="B18:C18"/>
    <mergeCell ref="D18:E18"/>
    <mergeCell ref="D19:E19"/>
    <mergeCell ref="B20:C20"/>
    <mergeCell ref="D20:E20"/>
    <mergeCell ref="B21:C21"/>
    <mergeCell ref="D21:E21"/>
    <mergeCell ref="A7:I7"/>
    <mergeCell ref="A8:A11"/>
    <mergeCell ref="B8:E11"/>
    <mergeCell ref="F8:H8"/>
    <mergeCell ref="F9:H9"/>
    <mergeCell ref="F10:H10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selection activeCell="I27" sqref="I27"/>
    </sheetView>
  </sheetViews>
  <sheetFormatPr defaultColWidth="11.421875" defaultRowHeight="15"/>
  <cols>
    <col min="5" max="5" width="17.7109375" style="0" customWidth="1"/>
    <col min="7" max="7" width="20.28125" style="0" customWidth="1"/>
    <col min="8" max="8" width="25.8515625" style="0" customWidth="1"/>
  </cols>
  <sheetData>
    <row r="1" spans="1:9" ht="15.75">
      <c r="A1" s="370" t="s">
        <v>0</v>
      </c>
      <c r="B1" s="370"/>
      <c r="C1" s="370"/>
      <c r="D1" s="370"/>
      <c r="E1" s="370"/>
      <c r="F1" s="370"/>
      <c r="G1" s="370"/>
      <c r="H1" s="370"/>
      <c r="I1" s="36"/>
    </row>
    <row r="2" spans="1:9" ht="15.75">
      <c r="A2" s="370" t="s">
        <v>1</v>
      </c>
      <c r="B2" s="370"/>
      <c r="C2" s="370"/>
      <c r="D2" s="370"/>
      <c r="E2" s="370"/>
      <c r="F2" s="370"/>
      <c r="G2" s="370"/>
      <c r="H2" s="370"/>
      <c r="I2" s="36"/>
    </row>
    <row r="3" spans="1:9" ht="15.75">
      <c r="A3" s="370" t="s">
        <v>138</v>
      </c>
      <c r="B3" s="370"/>
      <c r="C3" s="370"/>
      <c r="D3" s="370"/>
      <c r="E3" s="370"/>
      <c r="F3" s="370"/>
      <c r="G3" s="370"/>
      <c r="H3" s="370"/>
      <c r="I3" s="36"/>
    </row>
    <row r="4" spans="1:9" ht="15.75">
      <c r="A4" s="370" t="s">
        <v>139</v>
      </c>
      <c r="B4" s="370"/>
      <c r="C4" s="370"/>
      <c r="D4" s="370"/>
      <c r="E4" s="370"/>
      <c r="F4" s="370"/>
      <c r="G4" s="370"/>
      <c r="H4" s="370"/>
      <c r="I4" s="36"/>
    </row>
    <row r="5" spans="1:9" ht="15.75">
      <c r="A5" s="372" t="s">
        <v>140</v>
      </c>
      <c r="B5" s="372"/>
      <c r="C5" s="372"/>
      <c r="D5" s="372"/>
      <c r="E5" s="372"/>
      <c r="F5" s="372"/>
      <c r="G5" s="372"/>
      <c r="H5" s="372"/>
      <c r="I5" s="36"/>
    </row>
    <row r="6" spans="1:9" ht="15.75">
      <c r="A6" s="370" t="s">
        <v>120</v>
      </c>
      <c r="B6" s="370"/>
      <c r="C6" s="370"/>
      <c r="D6" s="370"/>
      <c r="E6" s="370"/>
      <c r="F6" s="370"/>
      <c r="G6" s="370"/>
      <c r="H6" s="370"/>
      <c r="I6" s="36"/>
    </row>
    <row r="7" spans="1:9" ht="15.75" thickBot="1">
      <c r="A7" s="366"/>
      <c r="B7" s="366"/>
      <c r="C7" s="366"/>
      <c r="D7" s="366"/>
      <c r="E7" s="366"/>
      <c r="F7" s="366"/>
      <c r="G7" s="366"/>
      <c r="H7" s="366"/>
      <c r="I7" s="366"/>
    </row>
    <row r="8" spans="1:9" ht="15.75" thickBot="1">
      <c r="A8" s="394" t="s">
        <v>141</v>
      </c>
      <c r="B8" s="397" t="s">
        <v>142</v>
      </c>
      <c r="C8" s="398"/>
      <c r="D8" s="398"/>
      <c r="E8" s="399"/>
      <c r="F8" s="406" t="s">
        <v>143</v>
      </c>
      <c r="G8" s="407"/>
      <c r="H8" s="408"/>
      <c r="I8" s="37"/>
    </row>
    <row r="9" spans="1:9" ht="30.75" customHeight="1" thickBot="1">
      <c r="A9" s="395"/>
      <c r="B9" s="400"/>
      <c r="C9" s="401"/>
      <c r="D9" s="401"/>
      <c r="E9" s="402"/>
      <c r="F9" s="517" t="s">
        <v>7</v>
      </c>
      <c r="G9" s="518"/>
      <c r="H9" s="519"/>
      <c r="I9" s="38"/>
    </row>
    <row r="10" spans="1:9" ht="15.75" thickBot="1">
      <c r="A10" s="395"/>
      <c r="B10" s="400"/>
      <c r="C10" s="401"/>
      <c r="D10" s="401"/>
      <c r="E10" s="402"/>
      <c r="F10" s="406" t="s">
        <v>144</v>
      </c>
      <c r="G10" s="407"/>
      <c r="H10" s="408"/>
      <c r="I10" s="37"/>
    </row>
    <row r="11" spans="1:9" ht="15.75" thickBot="1">
      <c r="A11" s="396"/>
      <c r="B11" s="403"/>
      <c r="C11" s="404"/>
      <c r="D11" s="404"/>
      <c r="E11" s="405"/>
      <c r="F11" s="39" t="s">
        <v>145</v>
      </c>
      <c r="G11" s="40" t="s">
        <v>146</v>
      </c>
      <c r="H11" s="40" t="s">
        <v>147</v>
      </c>
      <c r="I11" s="37"/>
    </row>
    <row r="12" spans="1:9" ht="15.75" thickBot="1">
      <c r="A12" s="458" t="s">
        <v>148</v>
      </c>
      <c r="B12" s="463" t="s">
        <v>149</v>
      </c>
      <c r="C12" s="464"/>
      <c r="D12" s="464"/>
      <c r="E12" s="465"/>
      <c r="F12" s="466"/>
      <c r="G12" s="467"/>
      <c r="H12" s="468"/>
      <c r="I12" s="41"/>
    </row>
    <row r="13" spans="1:9" ht="15.75" thickBot="1">
      <c r="A13" s="459"/>
      <c r="B13" s="469" t="s">
        <v>150</v>
      </c>
      <c r="C13" s="470"/>
      <c r="D13" s="470"/>
      <c r="E13" s="470"/>
      <c r="F13" s="419"/>
      <c r="G13" s="420"/>
      <c r="H13" s="421"/>
      <c r="I13" s="41"/>
    </row>
    <row r="14" spans="1:9" ht="15">
      <c r="A14" s="459"/>
      <c r="B14" s="528" t="s">
        <v>151</v>
      </c>
      <c r="C14" s="529"/>
      <c r="D14" s="424" t="s">
        <v>211</v>
      </c>
      <c r="E14" s="425"/>
      <c r="F14" s="42" t="s">
        <v>15</v>
      </c>
      <c r="G14" s="43"/>
      <c r="H14" s="43" t="s">
        <v>212</v>
      </c>
      <c r="I14" s="41"/>
    </row>
    <row r="15" spans="1:9" ht="15">
      <c r="A15" s="459"/>
      <c r="B15" s="44" t="s">
        <v>154</v>
      </c>
      <c r="C15" s="45"/>
      <c r="D15" s="432" t="s">
        <v>213</v>
      </c>
      <c r="E15" s="429"/>
      <c r="F15" s="46" t="s">
        <v>15</v>
      </c>
      <c r="G15" s="47"/>
      <c r="H15" s="47"/>
      <c r="I15" s="41"/>
    </row>
    <row r="16" spans="1:9" ht="15">
      <c r="A16" s="459"/>
      <c r="B16" s="44" t="s">
        <v>156</v>
      </c>
      <c r="C16" s="45"/>
      <c r="D16" s="473" t="s">
        <v>214</v>
      </c>
      <c r="E16" s="474"/>
      <c r="F16" s="46" t="s">
        <v>15</v>
      </c>
      <c r="G16" s="47"/>
      <c r="H16" s="47"/>
      <c r="I16" s="41"/>
    </row>
    <row r="17" spans="1:9" ht="15">
      <c r="A17" s="459"/>
      <c r="B17" s="44" t="s">
        <v>158</v>
      </c>
      <c r="C17" s="45"/>
      <c r="D17" s="443">
        <v>4989844587</v>
      </c>
      <c r="E17" s="444"/>
      <c r="F17" s="46" t="s">
        <v>15</v>
      </c>
      <c r="G17" s="47"/>
      <c r="H17" s="47"/>
      <c r="I17" s="41"/>
    </row>
    <row r="18" spans="1:9" ht="15">
      <c r="A18" s="459"/>
      <c r="B18" s="522" t="s">
        <v>159</v>
      </c>
      <c r="C18" s="523"/>
      <c r="D18" s="428" t="s">
        <v>215</v>
      </c>
      <c r="E18" s="429"/>
      <c r="F18" s="46" t="s">
        <v>15</v>
      </c>
      <c r="G18" s="47"/>
      <c r="H18" s="47"/>
      <c r="I18" s="41"/>
    </row>
    <row r="19" spans="1:9" ht="15">
      <c r="A19" s="459"/>
      <c r="B19" s="44" t="s">
        <v>161</v>
      </c>
      <c r="C19" s="45"/>
      <c r="D19" s="428" t="s">
        <v>216</v>
      </c>
      <c r="E19" s="429"/>
      <c r="F19" s="46" t="s">
        <v>15</v>
      </c>
      <c r="G19" s="47"/>
      <c r="H19" s="47"/>
      <c r="I19" s="41"/>
    </row>
    <row r="20" spans="1:9" ht="15">
      <c r="A20" s="459"/>
      <c r="B20" s="524" t="s">
        <v>163</v>
      </c>
      <c r="C20" s="525"/>
      <c r="D20" s="432" t="s">
        <v>164</v>
      </c>
      <c r="E20" s="429"/>
      <c r="F20" s="46" t="s">
        <v>15</v>
      </c>
      <c r="G20" s="48"/>
      <c r="H20" s="47"/>
      <c r="I20" s="41"/>
    </row>
    <row r="21" spans="1:9" ht="15">
      <c r="A21" s="459"/>
      <c r="B21" s="526" t="s">
        <v>165</v>
      </c>
      <c r="C21" s="527"/>
      <c r="D21" s="433">
        <v>1</v>
      </c>
      <c r="E21" s="434"/>
      <c r="F21" s="49" t="s">
        <v>15</v>
      </c>
      <c r="G21" s="50"/>
      <c r="H21" s="50"/>
      <c r="I21" s="41"/>
    </row>
    <row r="22" spans="1:9" ht="15.75" thickBot="1">
      <c r="A22" s="459"/>
      <c r="B22" s="520" t="s">
        <v>166</v>
      </c>
      <c r="C22" s="521"/>
      <c r="D22" s="411" t="s">
        <v>167</v>
      </c>
      <c r="E22" s="412"/>
      <c r="F22" s="51" t="s">
        <v>15</v>
      </c>
      <c r="G22" s="52"/>
      <c r="H22" s="52"/>
      <c r="I22" s="41"/>
    </row>
    <row r="23" spans="1:9" ht="15.75" thickBot="1">
      <c r="A23" s="460"/>
      <c r="B23" s="413"/>
      <c r="C23" s="414"/>
      <c r="D23" s="414"/>
      <c r="E23" s="414"/>
      <c r="F23" s="414"/>
      <c r="G23" s="414"/>
      <c r="H23" s="415"/>
      <c r="I23" s="41"/>
    </row>
    <row r="24" spans="1:9" ht="15.75" thickBot="1">
      <c r="A24" s="459"/>
      <c r="B24" s="416" t="s">
        <v>168</v>
      </c>
      <c r="C24" s="417"/>
      <c r="D24" s="417"/>
      <c r="E24" s="418"/>
      <c r="F24" s="419"/>
      <c r="G24" s="420"/>
      <c r="H24" s="421"/>
      <c r="I24" s="41"/>
    </row>
    <row r="25" spans="1:9" ht="15">
      <c r="A25" s="459"/>
      <c r="B25" s="422" t="s">
        <v>151</v>
      </c>
      <c r="C25" s="423"/>
      <c r="D25" s="424" t="s">
        <v>217</v>
      </c>
      <c r="E25" s="425"/>
      <c r="F25" s="42" t="s">
        <v>15</v>
      </c>
      <c r="G25" s="43"/>
      <c r="H25" s="43" t="s">
        <v>218</v>
      </c>
      <c r="I25" s="41"/>
    </row>
    <row r="26" spans="1:9" ht="15">
      <c r="A26" s="459"/>
      <c r="B26" s="53" t="s">
        <v>154</v>
      </c>
      <c r="C26" s="54"/>
      <c r="D26" s="441" t="s">
        <v>219</v>
      </c>
      <c r="E26" s="442"/>
      <c r="F26" s="46" t="s">
        <v>15</v>
      </c>
      <c r="G26" s="47"/>
      <c r="H26" s="47"/>
      <c r="I26" s="41"/>
    </row>
    <row r="27" spans="1:9" ht="15">
      <c r="A27" s="459"/>
      <c r="B27" s="55" t="s">
        <v>156</v>
      </c>
      <c r="C27" s="54"/>
      <c r="D27" s="473" t="s">
        <v>214</v>
      </c>
      <c r="E27" s="474"/>
      <c r="F27" s="46" t="s">
        <v>15</v>
      </c>
      <c r="G27" s="47"/>
      <c r="H27" s="47"/>
      <c r="I27" s="41"/>
    </row>
    <row r="28" spans="1:9" ht="15">
      <c r="A28" s="459"/>
      <c r="B28" s="53" t="s">
        <v>158</v>
      </c>
      <c r="C28" s="54"/>
      <c r="D28" s="443">
        <v>1437682452</v>
      </c>
      <c r="E28" s="444"/>
      <c r="F28" s="46" t="s">
        <v>15</v>
      </c>
      <c r="G28" s="47"/>
      <c r="H28" s="47"/>
      <c r="I28" s="41"/>
    </row>
    <row r="29" spans="1:9" ht="15">
      <c r="A29" s="459"/>
      <c r="B29" s="445" t="s">
        <v>159</v>
      </c>
      <c r="C29" s="446"/>
      <c r="D29" s="428" t="s">
        <v>220</v>
      </c>
      <c r="E29" s="429"/>
      <c r="F29" s="46" t="s">
        <v>15</v>
      </c>
      <c r="G29" s="47"/>
      <c r="H29" s="47"/>
      <c r="I29" s="41"/>
    </row>
    <row r="30" spans="1:9" ht="15">
      <c r="A30" s="459"/>
      <c r="B30" s="53" t="s">
        <v>161</v>
      </c>
      <c r="C30" s="54"/>
      <c r="D30" s="428" t="s">
        <v>221</v>
      </c>
      <c r="E30" s="429"/>
      <c r="F30" s="46" t="s">
        <v>15</v>
      </c>
      <c r="G30" s="47"/>
      <c r="H30" s="47"/>
      <c r="I30" s="41"/>
    </row>
    <row r="31" spans="1:9" ht="15">
      <c r="A31" s="459"/>
      <c r="B31" s="435" t="s">
        <v>163</v>
      </c>
      <c r="C31" s="436"/>
      <c r="D31" s="432" t="s">
        <v>164</v>
      </c>
      <c r="E31" s="429"/>
      <c r="F31" s="46" t="s">
        <v>15</v>
      </c>
      <c r="G31" s="48"/>
      <c r="H31" s="47"/>
      <c r="I31" s="41"/>
    </row>
    <row r="32" spans="1:9" ht="15">
      <c r="A32" s="459"/>
      <c r="B32" s="437" t="s">
        <v>165</v>
      </c>
      <c r="C32" s="438"/>
      <c r="D32" s="433">
        <v>1</v>
      </c>
      <c r="E32" s="434"/>
      <c r="F32" s="49" t="s">
        <v>15</v>
      </c>
      <c r="G32" s="50"/>
      <c r="H32" s="50"/>
      <c r="I32" s="41"/>
    </row>
    <row r="33" spans="1:9" ht="15.75" thickBot="1">
      <c r="A33" s="459"/>
      <c r="B33" s="439" t="s">
        <v>166</v>
      </c>
      <c r="C33" s="440"/>
      <c r="D33" s="411" t="s">
        <v>222</v>
      </c>
      <c r="E33" s="412"/>
      <c r="F33" s="51" t="s">
        <v>15</v>
      </c>
      <c r="G33" s="52"/>
      <c r="H33" s="52"/>
      <c r="I33" s="41"/>
    </row>
    <row r="34" spans="1:9" ht="15.75" thickBot="1">
      <c r="A34" s="460"/>
      <c r="B34" s="447"/>
      <c r="C34" s="448"/>
      <c r="D34" s="448"/>
      <c r="E34" s="448"/>
      <c r="F34" s="448"/>
      <c r="G34" s="448"/>
      <c r="H34" s="449"/>
      <c r="I34" s="41"/>
    </row>
    <row r="35" spans="1:9" ht="15.75" thickBot="1">
      <c r="A35" s="460"/>
      <c r="B35" s="416" t="s">
        <v>175</v>
      </c>
      <c r="C35" s="417"/>
      <c r="D35" s="417"/>
      <c r="E35" s="418"/>
      <c r="F35" s="419"/>
      <c r="G35" s="420"/>
      <c r="H35" s="421"/>
      <c r="I35" s="41"/>
    </row>
    <row r="36" spans="1:9" ht="15">
      <c r="A36" s="460"/>
      <c r="B36" s="422" t="s">
        <v>151</v>
      </c>
      <c r="C36" s="423"/>
      <c r="D36" s="424" t="s">
        <v>223</v>
      </c>
      <c r="E36" s="425"/>
      <c r="F36" s="42" t="s">
        <v>15</v>
      </c>
      <c r="G36" s="43"/>
      <c r="H36" s="43" t="s">
        <v>224</v>
      </c>
      <c r="I36" s="41"/>
    </row>
    <row r="37" spans="1:9" ht="15">
      <c r="A37" s="460"/>
      <c r="B37" s="53" t="s">
        <v>154</v>
      </c>
      <c r="C37" s="54"/>
      <c r="D37" s="441" t="s">
        <v>219</v>
      </c>
      <c r="E37" s="442"/>
      <c r="F37" s="46" t="s">
        <v>15</v>
      </c>
      <c r="G37" s="47"/>
      <c r="H37" s="47"/>
      <c r="I37" s="41"/>
    </row>
    <row r="38" spans="1:9" ht="15">
      <c r="A38" s="460"/>
      <c r="B38" s="55" t="s">
        <v>156</v>
      </c>
      <c r="C38" s="54"/>
      <c r="D38" s="473" t="s">
        <v>214</v>
      </c>
      <c r="E38" s="474"/>
      <c r="F38" s="46" t="s">
        <v>15</v>
      </c>
      <c r="G38" s="47"/>
      <c r="H38" s="47"/>
      <c r="I38" s="41"/>
    </row>
    <row r="39" spans="1:9" ht="15">
      <c r="A39" s="460"/>
      <c r="B39" s="53" t="s">
        <v>158</v>
      </c>
      <c r="C39" s="54"/>
      <c r="D39" s="443">
        <v>1386325872</v>
      </c>
      <c r="E39" s="444"/>
      <c r="F39" s="46" t="s">
        <v>15</v>
      </c>
      <c r="G39" s="47"/>
      <c r="H39" s="47"/>
      <c r="I39" s="41"/>
    </row>
    <row r="40" spans="1:9" ht="15">
      <c r="A40" s="460"/>
      <c r="B40" s="445" t="s">
        <v>159</v>
      </c>
      <c r="C40" s="446"/>
      <c r="D40" s="428" t="s">
        <v>225</v>
      </c>
      <c r="E40" s="429"/>
      <c r="F40" s="46" t="s">
        <v>15</v>
      </c>
      <c r="G40" s="47"/>
      <c r="H40" s="47"/>
      <c r="I40" s="41"/>
    </row>
    <row r="41" spans="1:9" ht="15">
      <c r="A41" s="460"/>
      <c r="B41" s="53" t="s">
        <v>161</v>
      </c>
      <c r="C41" s="54"/>
      <c r="D41" s="428" t="s">
        <v>226</v>
      </c>
      <c r="E41" s="429"/>
      <c r="F41" s="46" t="s">
        <v>15</v>
      </c>
      <c r="G41" s="47"/>
      <c r="H41" s="47"/>
      <c r="I41" s="41"/>
    </row>
    <row r="42" spans="1:9" ht="15">
      <c r="A42" s="460"/>
      <c r="B42" s="435" t="s">
        <v>163</v>
      </c>
      <c r="C42" s="436"/>
      <c r="D42" s="432" t="s">
        <v>164</v>
      </c>
      <c r="E42" s="429"/>
      <c r="F42" s="46" t="s">
        <v>15</v>
      </c>
      <c r="G42" s="48"/>
      <c r="H42" s="47"/>
      <c r="I42" s="41"/>
    </row>
    <row r="43" spans="1:9" ht="15">
      <c r="A43" s="460"/>
      <c r="B43" s="437" t="s">
        <v>165</v>
      </c>
      <c r="C43" s="438"/>
      <c r="D43" s="433">
        <v>1</v>
      </c>
      <c r="E43" s="434"/>
      <c r="F43" s="49" t="s">
        <v>15</v>
      </c>
      <c r="G43" s="50"/>
      <c r="H43" s="50"/>
      <c r="I43" s="41"/>
    </row>
    <row r="44" spans="1:9" ht="15.75" thickBot="1">
      <c r="A44" s="460"/>
      <c r="B44" s="439" t="s">
        <v>166</v>
      </c>
      <c r="C44" s="440"/>
      <c r="D44" s="411" t="s">
        <v>222</v>
      </c>
      <c r="E44" s="412"/>
      <c r="F44" s="51" t="s">
        <v>15</v>
      </c>
      <c r="G44" s="52"/>
      <c r="H44" s="52"/>
      <c r="I44" s="41"/>
    </row>
    <row r="45" spans="1:9" ht="15.75" thickBot="1">
      <c r="A45" s="461"/>
      <c r="B45" s="447"/>
      <c r="C45" s="448"/>
      <c r="D45" s="448"/>
      <c r="E45" s="448"/>
      <c r="F45" s="448"/>
      <c r="G45" s="448"/>
      <c r="H45" s="449"/>
      <c r="I45" s="41"/>
    </row>
    <row r="46" spans="1:9" ht="15.75" thickBot="1">
      <c r="A46" s="461"/>
      <c r="B46" s="454" t="s">
        <v>180</v>
      </c>
      <c r="C46" s="454"/>
      <c r="D46" s="454"/>
      <c r="E46" s="451"/>
      <c r="F46" s="455">
        <f>+D17+D28+D39</f>
        <v>7813852911</v>
      </c>
      <c r="G46" s="456"/>
      <c r="H46" s="457"/>
      <c r="I46" s="56"/>
    </row>
    <row r="47" spans="1:9" ht="15.75" thickBot="1">
      <c r="A47" s="461"/>
      <c r="B47" s="450" t="s">
        <v>181</v>
      </c>
      <c r="C47" s="451"/>
      <c r="D47" s="452">
        <v>6859105552</v>
      </c>
      <c r="E47" s="453"/>
      <c r="F47" s="57" t="s">
        <v>15</v>
      </c>
      <c r="G47" s="58"/>
      <c r="H47" s="59"/>
      <c r="I47" s="56"/>
    </row>
    <row r="48" spans="1:9" ht="15.75" thickBot="1">
      <c r="A48" s="461"/>
      <c r="B48" s="60" t="s">
        <v>182</v>
      </c>
      <c r="C48" s="60"/>
      <c r="D48" s="60"/>
      <c r="E48" s="60"/>
      <c r="F48" s="61" t="s">
        <v>15</v>
      </c>
      <c r="G48" s="47"/>
      <c r="H48" s="62" t="s">
        <v>183</v>
      </c>
      <c r="I48" s="56"/>
    </row>
    <row r="49" spans="1:9" ht="15.75" thickBot="1">
      <c r="A49" s="462"/>
      <c r="B49" s="60" t="s">
        <v>184</v>
      </c>
      <c r="C49" s="60"/>
      <c r="D49" s="60"/>
      <c r="E49" s="60"/>
      <c r="F49" s="63" t="s">
        <v>15</v>
      </c>
      <c r="G49" s="52"/>
      <c r="H49" s="62" t="s">
        <v>183</v>
      </c>
      <c r="I49" s="56"/>
    </row>
    <row r="50" spans="1:9" ht="15.75">
      <c r="A50" s="370" t="s">
        <v>0</v>
      </c>
      <c r="B50" s="370"/>
      <c r="C50" s="370"/>
      <c r="D50" s="370"/>
      <c r="E50" s="370"/>
      <c r="F50" s="370"/>
      <c r="G50" s="370"/>
      <c r="H50" s="370"/>
      <c r="I50" s="56"/>
    </row>
    <row r="51" spans="1:9" ht="15.75">
      <c r="A51" s="370" t="s">
        <v>1</v>
      </c>
      <c r="B51" s="370"/>
      <c r="C51" s="370"/>
      <c r="D51" s="370"/>
      <c r="E51" s="370"/>
      <c r="F51" s="370"/>
      <c r="G51" s="370"/>
      <c r="H51" s="370"/>
      <c r="I51" s="56"/>
    </row>
    <row r="52" spans="1:9" ht="15.75">
      <c r="A52" s="370" t="s">
        <v>138</v>
      </c>
      <c r="B52" s="370"/>
      <c r="C52" s="370"/>
      <c r="D52" s="370"/>
      <c r="E52" s="370"/>
      <c r="F52" s="370"/>
      <c r="G52" s="370"/>
      <c r="H52" s="370"/>
      <c r="I52" s="56"/>
    </row>
    <row r="53" spans="1:9" ht="15.75">
      <c r="A53" s="370" t="s">
        <v>139</v>
      </c>
      <c r="B53" s="370"/>
      <c r="C53" s="370"/>
      <c r="D53" s="370"/>
      <c r="E53" s="370"/>
      <c r="F53" s="370"/>
      <c r="G53" s="370"/>
      <c r="H53" s="370"/>
      <c r="I53" s="56"/>
    </row>
    <row r="54" spans="1:9" ht="15.75">
      <c r="A54" s="372" t="s">
        <v>140</v>
      </c>
      <c r="B54" s="372"/>
      <c r="C54" s="372"/>
      <c r="D54" s="372"/>
      <c r="E54" s="372"/>
      <c r="F54" s="372"/>
      <c r="G54" s="372"/>
      <c r="H54" s="372"/>
      <c r="I54" s="56"/>
    </row>
    <row r="55" spans="1:9" ht="15.75">
      <c r="A55" s="370" t="s">
        <v>120</v>
      </c>
      <c r="B55" s="370"/>
      <c r="C55" s="370"/>
      <c r="D55" s="370"/>
      <c r="E55" s="370"/>
      <c r="F55" s="370"/>
      <c r="G55" s="370"/>
      <c r="H55" s="370"/>
      <c r="I55" s="56"/>
    </row>
    <row r="56" spans="1:9" ht="16.5" thickBot="1">
      <c r="A56" s="370"/>
      <c r="B56" s="370"/>
      <c r="C56" s="370"/>
      <c r="D56" s="370"/>
      <c r="E56" s="370"/>
      <c r="F56" s="370"/>
      <c r="G56" s="370"/>
      <c r="H56" s="370"/>
      <c r="I56" s="56"/>
    </row>
    <row r="57" spans="1:9" ht="15.75" thickBot="1">
      <c r="A57" s="394" t="s">
        <v>141</v>
      </c>
      <c r="B57" s="397" t="s">
        <v>142</v>
      </c>
      <c r="C57" s="398"/>
      <c r="D57" s="398"/>
      <c r="E57" s="399"/>
      <c r="F57" s="406" t="s">
        <v>143</v>
      </c>
      <c r="G57" s="407"/>
      <c r="H57" s="408"/>
      <c r="I57" s="56"/>
    </row>
    <row r="58" spans="1:9" ht="15.75" thickBot="1">
      <c r="A58" s="395"/>
      <c r="B58" s="400"/>
      <c r="C58" s="401"/>
      <c r="D58" s="401"/>
      <c r="E58" s="402"/>
      <c r="F58" s="374" t="s">
        <v>7</v>
      </c>
      <c r="G58" s="375"/>
      <c r="H58" s="376"/>
      <c r="I58" s="56"/>
    </row>
    <row r="59" spans="1:9" ht="15.75" thickBot="1">
      <c r="A59" s="395"/>
      <c r="B59" s="400"/>
      <c r="C59" s="401"/>
      <c r="D59" s="401"/>
      <c r="E59" s="402"/>
      <c r="F59" s="406" t="s">
        <v>144</v>
      </c>
      <c r="G59" s="407"/>
      <c r="H59" s="408"/>
      <c r="I59" s="56"/>
    </row>
    <row r="60" spans="1:9" ht="15.75" thickBot="1">
      <c r="A60" s="396"/>
      <c r="B60" s="403"/>
      <c r="C60" s="404"/>
      <c r="D60" s="404"/>
      <c r="E60" s="405"/>
      <c r="F60" s="39" t="s">
        <v>145</v>
      </c>
      <c r="G60" s="40" t="s">
        <v>146</v>
      </c>
      <c r="H60" s="40" t="s">
        <v>147</v>
      </c>
      <c r="I60" s="56"/>
    </row>
    <row r="61" spans="1:9" ht="15.75" thickBot="1">
      <c r="A61" s="475" t="s">
        <v>185</v>
      </c>
      <c r="B61" s="458" t="s">
        <v>186</v>
      </c>
      <c r="C61" s="477"/>
      <c r="D61" s="477"/>
      <c r="E61" s="478"/>
      <c r="F61" s="420"/>
      <c r="G61" s="420"/>
      <c r="H61" s="421"/>
      <c r="I61" s="41"/>
    </row>
    <row r="62" spans="1:9" ht="15">
      <c r="A62" s="460"/>
      <c r="B62" s="479" t="s">
        <v>187</v>
      </c>
      <c r="C62" s="480"/>
      <c r="D62" s="480"/>
      <c r="E62" s="481"/>
      <c r="F62" s="64" t="s">
        <v>15</v>
      </c>
      <c r="G62" s="43"/>
      <c r="H62" s="65" t="s">
        <v>227</v>
      </c>
      <c r="I62" s="41"/>
    </row>
    <row r="63" spans="1:9" ht="15">
      <c r="A63" s="460"/>
      <c r="B63" s="482" t="s">
        <v>189</v>
      </c>
      <c r="C63" s="483" t="s">
        <v>190</v>
      </c>
      <c r="D63" s="483"/>
      <c r="E63" s="484"/>
      <c r="F63" s="66" t="s">
        <v>15</v>
      </c>
      <c r="G63" s="47"/>
      <c r="H63" s="67"/>
      <c r="I63" s="41"/>
    </row>
    <row r="64" spans="1:9" ht="15">
      <c r="A64" s="460"/>
      <c r="B64" s="482" t="s">
        <v>191</v>
      </c>
      <c r="C64" s="483" t="s">
        <v>190</v>
      </c>
      <c r="D64" s="483"/>
      <c r="E64" s="484"/>
      <c r="F64" s="66" t="s">
        <v>15</v>
      </c>
      <c r="G64" s="47"/>
      <c r="H64" s="67"/>
      <c r="I64" s="41"/>
    </row>
    <row r="65" spans="1:9" ht="15">
      <c r="A65" s="460"/>
      <c r="B65" s="482" t="s">
        <v>192</v>
      </c>
      <c r="C65" s="483" t="s">
        <v>190</v>
      </c>
      <c r="D65" s="483"/>
      <c r="E65" s="484"/>
      <c r="F65" s="66" t="s">
        <v>15</v>
      </c>
      <c r="G65" s="47"/>
      <c r="H65" s="67"/>
      <c r="I65" s="41"/>
    </row>
    <row r="66" spans="1:9" ht="15.75" thickBot="1">
      <c r="A66" s="476"/>
      <c r="B66" s="485" t="s">
        <v>193</v>
      </c>
      <c r="C66" s="486" t="s">
        <v>190</v>
      </c>
      <c r="D66" s="486"/>
      <c r="E66" s="487"/>
      <c r="F66" s="68" t="s">
        <v>15</v>
      </c>
      <c r="G66" s="52"/>
      <c r="H66" s="69"/>
      <c r="I66" s="41"/>
    </row>
    <row r="67" spans="1:9" ht="15.75" thickBot="1">
      <c r="A67" s="458"/>
      <c r="B67" s="477"/>
      <c r="C67" s="477"/>
      <c r="D67" s="477"/>
      <c r="E67" s="477"/>
      <c r="F67" s="477"/>
      <c r="G67" s="477"/>
      <c r="H67" s="478"/>
      <c r="I67" s="41"/>
    </row>
    <row r="68" spans="1:9" ht="15.75" thickBot="1">
      <c r="A68" s="475" t="s">
        <v>194</v>
      </c>
      <c r="B68" s="488" t="s">
        <v>195</v>
      </c>
      <c r="C68" s="489"/>
      <c r="D68" s="489"/>
      <c r="E68" s="490"/>
      <c r="F68" s="491"/>
      <c r="G68" s="492"/>
      <c r="H68" s="493"/>
      <c r="I68" s="41"/>
    </row>
    <row r="69" spans="1:9" ht="45.75" thickBot="1">
      <c r="A69" s="460"/>
      <c r="B69" s="494" t="s">
        <v>196</v>
      </c>
      <c r="C69" s="495"/>
      <c r="D69" s="70" t="s">
        <v>197</v>
      </c>
      <c r="E69" s="71" t="s">
        <v>198</v>
      </c>
      <c r="F69" s="406"/>
      <c r="G69" s="407"/>
      <c r="H69" s="408"/>
      <c r="I69" s="41"/>
    </row>
    <row r="70" spans="1:9" ht="15">
      <c r="A70" s="460"/>
      <c r="B70" s="496" t="s">
        <v>228</v>
      </c>
      <c r="C70" s="497"/>
      <c r="D70" s="72">
        <v>0.01</v>
      </c>
      <c r="E70" s="73">
        <v>166309.96</v>
      </c>
      <c r="F70" s="74"/>
      <c r="G70" s="75"/>
      <c r="H70" s="76" t="s">
        <v>227</v>
      </c>
      <c r="I70" s="41"/>
    </row>
    <row r="71" spans="1:9" ht="15">
      <c r="A71" s="460"/>
      <c r="B71" s="498" t="s">
        <v>229</v>
      </c>
      <c r="C71" s="499"/>
      <c r="D71" s="77">
        <v>0.99</v>
      </c>
      <c r="E71" s="78">
        <v>68045.57</v>
      </c>
      <c r="F71" s="46"/>
      <c r="G71" s="79"/>
      <c r="H71" s="46"/>
      <c r="I71" s="41"/>
    </row>
    <row r="72" spans="1:9" ht="15.75" thickBot="1">
      <c r="A72" s="460"/>
      <c r="B72" s="500" t="s">
        <v>203</v>
      </c>
      <c r="C72" s="501"/>
      <c r="D72" s="80">
        <f>SUM(D70:D71)</f>
        <v>1</v>
      </c>
      <c r="E72" s="81">
        <f>SUMPRODUCT((D70:D71),(E70:E71))</f>
        <v>69028.2139</v>
      </c>
      <c r="F72" s="46"/>
      <c r="G72" s="79"/>
      <c r="H72" s="46"/>
      <c r="I72" s="41"/>
    </row>
    <row r="73" spans="1:9" ht="15.75" thickBot="1">
      <c r="A73" s="476"/>
      <c r="B73" s="447" t="s">
        <v>204</v>
      </c>
      <c r="C73" s="448"/>
      <c r="D73" s="449"/>
      <c r="E73" s="82">
        <v>18000</v>
      </c>
      <c r="F73" s="51" t="s">
        <v>15</v>
      </c>
      <c r="G73" s="83"/>
      <c r="H73" s="51"/>
      <c r="I73" s="41"/>
    </row>
    <row r="74" spans="1:9" ht="15.75" thickBot="1">
      <c r="A74" s="458"/>
      <c r="B74" s="477"/>
      <c r="C74" s="477"/>
      <c r="D74" s="477"/>
      <c r="E74" s="477"/>
      <c r="F74" s="477"/>
      <c r="G74" s="477"/>
      <c r="H74" s="477"/>
      <c r="I74" s="41"/>
    </row>
    <row r="75" spans="1:9" ht="15.75" thickBot="1">
      <c r="A75" s="475" t="s">
        <v>205</v>
      </c>
      <c r="B75" s="507" t="s">
        <v>206</v>
      </c>
      <c r="C75" s="508"/>
      <c r="D75" s="508"/>
      <c r="E75" s="509"/>
      <c r="F75" s="510"/>
      <c r="G75" s="511"/>
      <c r="H75" s="512"/>
      <c r="I75" s="41"/>
    </row>
    <row r="76" spans="1:9" ht="30.75" thickBot="1">
      <c r="A76" s="460"/>
      <c r="B76" s="530" t="s">
        <v>196</v>
      </c>
      <c r="C76" s="531"/>
      <c r="D76" s="532"/>
      <c r="E76" s="90" t="s">
        <v>207</v>
      </c>
      <c r="F76" s="533"/>
      <c r="G76" s="534"/>
      <c r="H76" s="535"/>
      <c r="I76" s="41"/>
    </row>
    <row r="77" spans="1:9" ht="15">
      <c r="A77" s="460"/>
      <c r="B77" s="536" t="s">
        <v>228</v>
      </c>
      <c r="C77" s="537"/>
      <c r="D77" s="538"/>
      <c r="E77" s="91">
        <v>68867.64</v>
      </c>
      <c r="F77" s="64"/>
      <c r="G77" s="42"/>
      <c r="H77" s="92" t="s">
        <v>230</v>
      </c>
      <c r="I77" s="41"/>
    </row>
    <row r="78" spans="1:9" ht="15">
      <c r="A78" s="460"/>
      <c r="B78" s="498" t="s">
        <v>229</v>
      </c>
      <c r="C78" s="502"/>
      <c r="D78" s="499"/>
      <c r="E78" s="78">
        <v>51065</v>
      </c>
      <c r="F78" s="66"/>
      <c r="G78" s="46"/>
      <c r="H78" s="85"/>
      <c r="I78" s="41"/>
    </row>
    <row r="79" spans="1:9" ht="15">
      <c r="A79" s="460"/>
      <c r="B79" s="498" t="s">
        <v>203</v>
      </c>
      <c r="C79" s="502"/>
      <c r="D79" s="499"/>
      <c r="E79" s="86">
        <f>SUM(E77:E78)</f>
        <v>119932.64</v>
      </c>
      <c r="F79" s="66"/>
      <c r="G79" s="46"/>
      <c r="H79" s="85"/>
      <c r="I79" s="41"/>
    </row>
    <row r="80" spans="1:9" ht="15">
      <c r="A80" s="460"/>
      <c r="B80" s="498" t="s">
        <v>204</v>
      </c>
      <c r="C80" s="502"/>
      <c r="D80" s="499"/>
      <c r="E80" s="86">
        <v>10000</v>
      </c>
      <c r="F80" s="66" t="s">
        <v>15</v>
      </c>
      <c r="G80" s="46"/>
      <c r="H80" s="85"/>
      <c r="I80" s="41"/>
    </row>
    <row r="81" spans="1:9" ht="15.75" thickBot="1">
      <c r="A81" s="476"/>
      <c r="B81" s="503" t="s">
        <v>209</v>
      </c>
      <c r="C81" s="504"/>
      <c r="D81" s="505"/>
      <c r="E81" s="87"/>
      <c r="F81" s="93" t="s">
        <v>15</v>
      </c>
      <c r="G81" s="51"/>
      <c r="H81" s="88" t="s">
        <v>231</v>
      </c>
      <c r="I81" s="41"/>
    </row>
    <row r="82" ht="15">
      <c r="A82" s="94"/>
    </row>
    <row r="88" spans="4:7" ht="15">
      <c r="D88" s="89"/>
      <c r="E88" s="89"/>
      <c r="F88" s="89"/>
      <c r="G88" s="89"/>
    </row>
    <row r="89" spans="2:8" ht="15">
      <c r="B89" s="506" t="s">
        <v>136</v>
      </c>
      <c r="C89" s="506"/>
      <c r="D89" s="506"/>
      <c r="E89" s="506"/>
      <c r="F89" s="506"/>
      <c r="G89" s="506"/>
      <c r="H89" s="506"/>
    </row>
    <row r="90" spans="2:8" ht="15">
      <c r="B90" s="506" t="s">
        <v>137</v>
      </c>
      <c r="C90" s="506"/>
      <c r="D90" s="506"/>
      <c r="E90" s="506"/>
      <c r="F90" s="506"/>
      <c r="G90" s="506"/>
      <c r="H90" s="506"/>
    </row>
  </sheetData>
  <sheetProtection/>
  <mergeCells count="113">
    <mergeCell ref="B81:D81"/>
    <mergeCell ref="B89:H89"/>
    <mergeCell ref="B90:H90"/>
    <mergeCell ref="A74:H74"/>
    <mergeCell ref="A75:A81"/>
    <mergeCell ref="B75:E75"/>
    <mergeCell ref="F75:H75"/>
    <mergeCell ref="B76:D76"/>
    <mergeCell ref="F76:H76"/>
    <mergeCell ref="B77:D77"/>
    <mergeCell ref="B78:D78"/>
    <mergeCell ref="B79:D79"/>
    <mergeCell ref="B80:D80"/>
    <mergeCell ref="A67:H67"/>
    <mergeCell ref="A68:A73"/>
    <mergeCell ref="B68:E68"/>
    <mergeCell ref="F68:H68"/>
    <mergeCell ref="B69:C69"/>
    <mergeCell ref="F69:H69"/>
    <mergeCell ref="B70:C70"/>
    <mergeCell ref="B71:C71"/>
    <mergeCell ref="B72:C72"/>
    <mergeCell ref="B73:D73"/>
    <mergeCell ref="A61:A66"/>
    <mergeCell ref="B61:E61"/>
    <mergeCell ref="F61:H61"/>
    <mergeCell ref="B62:E62"/>
    <mergeCell ref="B63:E63"/>
    <mergeCell ref="B64:E64"/>
    <mergeCell ref="B65:E65"/>
    <mergeCell ref="B66:E66"/>
    <mergeCell ref="A54:H54"/>
    <mergeCell ref="A55:H55"/>
    <mergeCell ref="A56:H56"/>
    <mergeCell ref="A57:A60"/>
    <mergeCell ref="B57:E60"/>
    <mergeCell ref="F57:H57"/>
    <mergeCell ref="F58:H58"/>
    <mergeCell ref="F59:H59"/>
    <mergeCell ref="B47:C47"/>
    <mergeCell ref="D47:E47"/>
    <mergeCell ref="A50:H50"/>
    <mergeCell ref="A51:H51"/>
    <mergeCell ref="A52:H52"/>
    <mergeCell ref="A53:H53"/>
    <mergeCell ref="B43:C43"/>
    <mergeCell ref="D43:E43"/>
    <mergeCell ref="B44:C44"/>
    <mergeCell ref="D44:E44"/>
    <mergeCell ref="B45:H45"/>
    <mergeCell ref="B46:E46"/>
    <mergeCell ref="F46:H46"/>
    <mergeCell ref="A12:A49"/>
    <mergeCell ref="B12:E12"/>
    <mergeCell ref="F12:H12"/>
    <mergeCell ref="B13:E13"/>
    <mergeCell ref="F13:H13"/>
    <mergeCell ref="B14:C14"/>
    <mergeCell ref="D14:E14"/>
    <mergeCell ref="D15:E15"/>
    <mergeCell ref="D16:E16"/>
    <mergeCell ref="D17:E17"/>
    <mergeCell ref="D38:E38"/>
    <mergeCell ref="D39:E39"/>
    <mergeCell ref="B40:C40"/>
    <mergeCell ref="D40:E40"/>
    <mergeCell ref="D41:E41"/>
    <mergeCell ref="B42:C42"/>
    <mergeCell ref="D42:E42"/>
    <mergeCell ref="B34:H34"/>
    <mergeCell ref="B35:E35"/>
    <mergeCell ref="F35:H35"/>
    <mergeCell ref="B36:C36"/>
    <mergeCell ref="D36:E36"/>
    <mergeCell ref="D37:E37"/>
    <mergeCell ref="B31:C31"/>
    <mergeCell ref="D31:E31"/>
    <mergeCell ref="B32:C32"/>
    <mergeCell ref="D32:E32"/>
    <mergeCell ref="B33:C33"/>
    <mergeCell ref="D33:E33"/>
    <mergeCell ref="D26:E26"/>
    <mergeCell ref="D27:E27"/>
    <mergeCell ref="D28:E28"/>
    <mergeCell ref="B29:C29"/>
    <mergeCell ref="D29:E29"/>
    <mergeCell ref="D30:E30"/>
    <mergeCell ref="B22:C22"/>
    <mergeCell ref="D22:E22"/>
    <mergeCell ref="B23:H23"/>
    <mergeCell ref="B24:E24"/>
    <mergeCell ref="F24:H24"/>
    <mergeCell ref="B25:C25"/>
    <mergeCell ref="D25:E25"/>
    <mergeCell ref="B18:C18"/>
    <mergeCell ref="D18:E18"/>
    <mergeCell ref="D19:E19"/>
    <mergeCell ref="B20:C20"/>
    <mergeCell ref="D20:E20"/>
    <mergeCell ref="B21:C21"/>
    <mergeCell ref="D21:E21"/>
    <mergeCell ref="A7:I7"/>
    <mergeCell ref="A8:A11"/>
    <mergeCell ref="B8:E11"/>
    <mergeCell ref="F8:H8"/>
    <mergeCell ref="F9:H9"/>
    <mergeCell ref="F10:H10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4">
      <selection activeCell="A5" sqref="A5:I5"/>
    </sheetView>
  </sheetViews>
  <sheetFormatPr defaultColWidth="11.421875" defaultRowHeight="15"/>
  <cols>
    <col min="2" max="2" width="26.00390625" style="0" customWidth="1"/>
    <col min="6" max="6" width="18.00390625" style="0" customWidth="1"/>
    <col min="9" max="9" width="19.28125" style="0" customWidth="1"/>
  </cols>
  <sheetData>
    <row r="1" spans="1:9" ht="15.75">
      <c r="A1" s="370" t="s">
        <v>0</v>
      </c>
      <c r="B1" s="370"/>
      <c r="C1" s="370"/>
      <c r="D1" s="370"/>
      <c r="E1" s="370"/>
      <c r="F1" s="370"/>
      <c r="G1" s="370"/>
      <c r="H1" s="370"/>
      <c r="I1" s="370"/>
    </row>
    <row r="2" spans="1:9" ht="15.75">
      <c r="A2" s="370" t="s">
        <v>1</v>
      </c>
      <c r="B2" s="370"/>
      <c r="C2" s="370"/>
      <c r="D2" s="370"/>
      <c r="E2" s="370"/>
      <c r="F2" s="370"/>
      <c r="G2" s="370"/>
      <c r="H2" s="370"/>
      <c r="I2" s="370"/>
    </row>
    <row r="3" spans="1:9" ht="15.75">
      <c r="A3" s="370" t="s">
        <v>138</v>
      </c>
      <c r="B3" s="370"/>
      <c r="C3" s="370"/>
      <c r="D3" s="370"/>
      <c r="E3" s="370"/>
      <c r="F3" s="370"/>
      <c r="G3" s="370"/>
      <c r="H3" s="370"/>
      <c r="I3" s="370"/>
    </row>
    <row r="4" spans="1:9" ht="15.75">
      <c r="A4" s="370" t="s">
        <v>139</v>
      </c>
      <c r="B4" s="370"/>
      <c r="C4" s="370"/>
      <c r="D4" s="370"/>
      <c r="E4" s="370"/>
      <c r="F4" s="370"/>
      <c r="G4" s="370"/>
      <c r="H4" s="370"/>
      <c r="I4" s="370"/>
    </row>
    <row r="5" spans="1:9" ht="15.75">
      <c r="A5" s="372" t="s">
        <v>232</v>
      </c>
      <c r="B5" s="372"/>
      <c r="C5" s="372"/>
      <c r="D5" s="372"/>
      <c r="E5" s="372"/>
      <c r="F5" s="372"/>
      <c r="G5" s="372"/>
      <c r="H5" s="372"/>
      <c r="I5" s="372"/>
    </row>
    <row r="6" spans="1:9" ht="15.75">
      <c r="A6" s="370" t="s">
        <v>120</v>
      </c>
      <c r="B6" s="370"/>
      <c r="C6" s="370"/>
      <c r="D6" s="370"/>
      <c r="E6" s="370"/>
      <c r="F6" s="370"/>
      <c r="G6" s="370"/>
      <c r="H6" s="370"/>
      <c r="I6" s="370"/>
    </row>
    <row r="7" spans="1:9" ht="16.5" thickBot="1">
      <c r="A7" s="370"/>
      <c r="B7" s="370"/>
      <c r="C7" s="370"/>
      <c r="D7" s="370"/>
      <c r="E7" s="370"/>
      <c r="F7" s="370"/>
      <c r="G7" s="370"/>
      <c r="H7" s="370"/>
      <c r="I7" s="370"/>
    </row>
    <row r="8" spans="1:9" ht="15">
      <c r="A8" s="546" t="s">
        <v>233</v>
      </c>
      <c r="B8" s="546" t="s">
        <v>234</v>
      </c>
      <c r="C8" s="548"/>
      <c r="D8" s="385" t="s">
        <v>6</v>
      </c>
      <c r="E8" s="386"/>
      <c r="F8" s="387"/>
      <c r="G8" s="385" t="s">
        <v>6</v>
      </c>
      <c r="H8" s="386"/>
      <c r="I8" s="387"/>
    </row>
    <row r="9" spans="1:9" ht="15">
      <c r="A9" s="547"/>
      <c r="B9" s="547"/>
      <c r="C9" s="549"/>
      <c r="D9" s="550" t="s">
        <v>7</v>
      </c>
      <c r="E9" s="551"/>
      <c r="F9" s="552"/>
      <c r="G9" s="553" t="s">
        <v>8</v>
      </c>
      <c r="H9" s="554"/>
      <c r="I9" s="555"/>
    </row>
    <row r="10" spans="1:9" ht="15">
      <c r="A10" s="547"/>
      <c r="B10" s="547"/>
      <c r="C10" s="549"/>
      <c r="D10" s="377" t="s">
        <v>9</v>
      </c>
      <c r="E10" s="378"/>
      <c r="F10" s="379"/>
      <c r="G10" s="377" t="s">
        <v>9</v>
      </c>
      <c r="H10" s="378"/>
      <c r="I10" s="379"/>
    </row>
    <row r="11" spans="1:9" ht="15.75" thickBot="1">
      <c r="A11" s="547"/>
      <c r="B11" s="547"/>
      <c r="C11" s="549"/>
      <c r="D11" s="95" t="s">
        <v>10</v>
      </c>
      <c r="E11" s="96" t="s">
        <v>11</v>
      </c>
      <c r="F11" s="97" t="s">
        <v>12</v>
      </c>
      <c r="G11" s="95" t="s">
        <v>10</v>
      </c>
      <c r="H11" s="96" t="s">
        <v>11</v>
      </c>
      <c r="I11" s="97" t="s">
        <v>12</v>
      </c>
    </row>
    <row r="12" spans="1:9" ht="15.75" thickBot="1">
      <c r="A12" s="546" t="s">
        <v>235</v>
      </c>
      <c r="B12" s="571" t="s">
        <v>236</v>
      </c>
      <c r="C12" s="572"/>
      <c r="D12" s="565"/>
      <c r="E12" s="566"/>
      <c r="F12" s="567"/>
      <c r="G12" s="565"/>
      <c r="H12" s="566"/>
      <c r="I12" s="567"/>
    </row>
    <row r="13" spans="1:9" ht="30.75" thickBot="1">
      <c r="A13" s="547"/>
      <c r="B13" s="98" t="s">
        <v>237</v>
      </c>
      <c r="C13" s="99" t="s">
        <v>238</v>
      </c>
      <c r="D13" s="573"/>
      <c r="E13" s="574"/>
      <c r="F13" s="575"/>
      <c r="G13" s="573"/>
      <c r="H13" s="574"/>
      <c r="I13" s="575"/>
    </row>
    <row r="14" spans="1:9" ht="15.75" thickBot="1">
      <c r="A14" s="547"/>
      <c r="B14" s="539" t="s">
        <v>239</v>
      </c>
      <c r="C14" s="540"/>
      <c r="D14" s="541"/>
      <c r="E14" s="542"/>
      <c r="F14" s="543"/>
      <c r="G14" s="541"/>
      <c r="H14" s="542"/>
      <c r="I14" s="543"/>
    </row>
    <row r="15" spans="1:9" ht="15">
      <c r="A15" s="547"/>
      <c r="B15" s="100" t="s">
        <v>240</v>
      </c>
      <c r="C15" s="101">
        <v>2</v>
      </c>
      <c r="D15" s="102" t="s">
        <v>15</v>
      </c>
      <c r="E15" s="103"/>
      <c r="F15" s="104" t="s">
        <v>241</v>
      </c>
      <c r="G15" s="102" t="s">
        <v>15</v>
      </c>
      <c r="H15" s="103"/>
      <c r="I15" s="104" t="s">
        <v>242</v>
      </c>
    </row>
    <row r="16" spans="1:9" ht="15">
      <c r="A16" s="547"/>
      <c r="B16" s="105" t="s">
        <v>243</v>
      </c>
      <c r="C16" s="106">
        <v>1</v>
      </c>
      <c r="D16" s="107" t="s">
        <v>15</v>
      </c>
      <c r="E16" s="108"/>
      <c r="F16" s="109"/>
      <c r="G16" s="107" t="s">
        <v>15</v>
      </c>
      <c r="H16" s="108"/>
      <c r="I16" s="109"/>
    </row>
    <row r="17" spans="1:9" ht="15">
      <c r="A17" s="547"/>
      <c r="B17" s="105" t="s">
        <v>244</v>
      </c>
      <c r="C17" s="106">
        <v>22</v>
      </c>
      <c r="D17" s="107" t="s">
        <v>15</v>
      </c>
      <c r="E17" s="108"/>
      <c r="F17" s="109"/>
      <c r="G17" s="107" t="s">
        <v>15</v>
      </c>
      <c r="H17" s="108"/>
      <c r="I17" s="109"/>
    </row>
    <row r="18" spans="1:9" ht="15">
      <c r="A18" s="547"/>
      <c r="B18" s="105" t="s">
        <v>245</v>
      </c>
      <c r="C18" s="106">
        <v>2</v>
      </c>
      <c r="D18" s="107" t="s">
        <v>15</v>
      </c>
      <c r="E18" s="108"/>
      <c r="F18" s="109"/>
      <c r="G18" s="107" t="s">
        <v>15</v>
      </c>
      <c r="H18" s="108"/>
      <c r="I18" s="109"/>
    </row>
    <row r="19" spans="1:9" ht="15">
      <c r="A19" s="547"/>
      <c r="B19" s="105" t="s">
        <v>246</v>
      </c>
      <c r="C19" s="106">
        <v>14</v>
      </c>
      <c r="D19" s="107" t="s">
        <v>15</v>
      </c>
      <c r="E19" s="108"/>
      <c r="F19" s="109"/>
      <c r="G19" s="107" t="s">
        <v>15</v>
      </c>
      <c r="H19" s="108"/>
      <c r="I19" s="109"/>
    </row>
    <row r="20" spans="1:9" ht="15">
      <c r="A20" s="547"/>
      <c r="B20" s="105" t="s">
        <v>247</v>
      </c>
      <c r="C20" s="106">
        <v>35</v>
      </c>
      <c r="D20" s="107" t="s">
        <v>15</v>
      </c>
      <c r="E20" s="108"/>
      <c r="F20" s="109"/>
      <c r="G20" s="107" t="s">
        <v>15</v>
      </c>
      <c r="H20" s="108"/>
      <c r="I20" s="109"/>
    </row>
    <row r="21" spans="1:9" ht="15">
      <c r="A21" s="547"/>
      <c r="B21" s="105" t="s">
        <v>248</v>
      </c>
      <c r="C21" s="106">
        <v>1</v>
      </c>
      <c r="D21" s="107" t="s">
        <v>15</v>
      </c>
      <c r="E21" s="108"/>
      <c r="F21" s="109"/>
      <c r="G21" s="107" t="s">
        <v>15</v>
      </c>
      <c r="H21" s="108"/>
      <c r="I21" s="109"/>
    </row>
    <row r="22" spans="1:9" ht="15.75" thickBot="1">
      <c r="A22" s="547"/>
      <c r="B22" s="110" t="s">
        <v>249</v>
      </c>
      <c r="C22" s="111">
        <v>1</v>
      </c>
      <c r="D22" s="112" t="s">
        <v>15</v>
      </c>
      <c r="E22" s="113"/>
      <c r="F22" s="114"/>
      <c r="G22" s="112" t="s">
        <v>15</v>
      </c>
      <c r="H22" s="113"/>
      <c r="I22" s="114"/>
    </row>
    <row r="23" spans="1:9" ht="15.75" thickBot="1">
      <c r="A23" s="547"/>
      <c r="B23" s="544" t="s">
        <v>250</v>
      </c>
      <c r="C23" s="545"/>
      <c r="D23" s="556"/>
      <c r="E23" s="557"/>
      <c r="F23" s="558"/>
      <c r="G23" s="556"/>
      <c r="H23" s="557"/>
      <c r="I23" s="558"/>
    </row>
    <row r="24" spans="1:9" ht="15">
      <c r="A24" s="547"/>
      <c r="B24" s="145" t="s">
        <v>240</v>
      </c>
      <c r="C24" s="101">
        <v>2</v>
      </c>
      <c r="D24" s="102" t="s">
        <v>15</v>
      </c>
      <c r="E24" s="103"/>
      <c r="F24" s="104" t="s">
        <v>241</v>
      </c>
      <c r="G24" s="102" t="s">
        <v>15</v>
      </c>
      <c r="H24" s="103"/>
      <c r="I24" s="104" t="s">
        <v>242</v>
      </c>
    </row>
    <row r="25" spans="1:9" ht="15">
      <c r="A25" s="547"/>
      <c r="B25" s="115" t="s">
        <v>244</v>
      </c>
      <c r="C25" s="106">
        <v>17</v>
      </c>
      <c r="D25" s="107" t="s">
        <v>15</v>
      </c>
      <c r="E25" s="108"/>
      <c r="F25" s="109"/>
      <c r="G25" s="107" t="s">
        <v>15</v>
      </c>
      <c r="H25" s="108"/>
      <c r="I25" s="109"/>
    </row>
    <row r="26" spans="1:9" ht="15">
      <c r="A26" s="547"/>
      <c r="B26" s="115" t="s">
        <v>245</v>
      </c>
      <c r="C26" s="106">
        <v>2</v>
      </c>
      <c r="D26" s="107" t="s">
        <v>15</v>
      </c>
      <c r="E26" s="108"/>
      <c r="F26" s="109"/>
      <c r="G26" s="107" t="s">
        <v>15</v>
      </c>
      <c r="H26" s="108"/>
      <c r="I26" s="109"/>
    </row>
    <row r="27" spans="1:9" ht="15">
      <c r="A27" s="547"/>
      <c r="B27" s="115" t="s">
        <v>251</v>
      </c>
      <c r="C27" s="106">
        <v>1</v>
      </c>
      <c r="D27" s="107" t="s">
        <v>15</v>
      </c>
      <c r="E27" s="108"/>
      <c r="F27" s="109"/>
      <c r="G27" s="107" t="s">
        <v>15</v>
      </c>
      <c r="H27" s="108"/>
      <c r="I27" s="109"/>
    </row>
    <row r="28" spans="1:9" ht="15">
      <c r="A28" s="547"/>
      <c r="B28" s="115" t="s">
        <v>247</v>
      </c>
      <c r="C28" s="106">
        <v>30</v>
      </c>
      <c r="D28" s="107" t="s">
        <v>15</v>
      </c>
      <c r="E28" s="108"/>
      <c r="F28" s="109"/>
      <c r="G28" s="107" t="s">
        <v>15</v>
      </c>
      <c r="H28" s="108"/>
      <c r="I28" s="109"/>
    </row>
    <row r="29" spans="1:9" ht="15">
      <c r="A29" s="547"/>
      <c r="B29" s="115" t="s">
        <v>248</v>
      </c>
      <c r="C29" s="106">
        <v>1</v>
      </c>
      <c r="D29" s="107" t="s">
        <v>15</v>
      </c>
      <c r="E29" s="108"/>
      <c r="F29" s="109"/>
      <c r="G29" s="107" t="s">
        <v>15</v>
      </c>
      <c r="H29" s="108"/>
      <c r="I29" s="109"/>
    </row>
    <row r="30" spans="1:9" ht="15">
      <c r="A30" s="547"/>
      <c r="B30" s="115" t="s">
        <v>249</v>
      </c>
      <c r="C30" s="106">
        <v>1</v>
      </c>
      <c r="D30" s="107" t="s">
        <v>15</v>
      </c>
      <c r="E30" s="108"/>
      <c r="F30" s="109"/>
      <c r="G30" s="107" t="s">
        <v>15</v>
      </c>
      <c r="H30" s="108"/>
      <c r="I30" s="109"/>
    </row>
    <row r="31" spans="1:9" ht="15.75" thickBot="1">
      <c r="A31" s="562"/>
      <c r="B31" s="116" t="s">
        <v>243</v>
      </c>
      <c r="C31" s="111">
        <v>1</v>
      </c>
      <c r="D31" s="112" t="s">
        <v>15</v>
      </c>
      <c r="E31" s="113"/>
      <c r="F31" s="114"/>
      <c r="G31" s="112" t="s">
        <v>15</v>
      </c>
      <c r="H31" s="113"/>
      <c r="I31" s="114"/>
    </row>
    <row r="32" spans="1:9" ht="15.75" thickBot="1">
      <c r="A32" s="559"/>
      <c r="B32" s="559"/>
      <c r="C32" s="559"/>
      <c r="D32" s="559"/>
      <c r="E32" s="559"/>
      <c r="F32" s="559"/>
      <c r="G32" s="559"/>
      <c r="H32" s="559"/>
      <c r="I32" s="559"/>
    </row>
    <row r="33" spans="1:9" ht="15.75" thickBot="1">
      <c r="A33" s="560" t="s">
        <v>252</v>
      </c>
      <c r="B33" s="563" t="s">
        <v>253</v>
      </c>
      <c r="C33" s="564"/>
      <c r="D33" s="565"/>
      <c r="E33" s="566"/>
      <c r="F33" s="567"/>
      <c r="G33" s="565"/>
      <c r="H33" s="566"/>
      <c r="I33" s="567"/>
    </row>
    <row r="34" spans="1:9" ht="15.75" thickBot="1">
      <c r="A34" s="561"/>
      <c r="B34" s="117" t="s">
        <v>254</v>
      </c>
      <c r="C34" s="118" t="s">
        <v>255</v>
      </c>
      <c r="D34" s="568"/>
      <c r="E34" s="569"/>
      <c r="F34" s="570"/>
      <c r="G34" s="568"/>
      <c r="H34" s="569"/>
      <c r="I34" s="570"/>
    </row>
    <row r="35" spans="1:9" ht="15">
      <c r="A35" s="547"/>
      <c r="B35" s="119" t="s">
        <v>256</v>
      </c>
      <c r="C35" s="120">
        <v>35</v>
      </c>
      <c r="D35" s="121" t="s">
        <v>15</v>
      </c>
      <c r="E35" s="103"/>
      <c r="F35" s="122" t="s">
        <v>257</v>
      </c>
      <c r="G35" s="123" t="s">
        <v>15</v>
      </c>
      <c r="H35" s="124"/>
      <c r="I35" s="125" t="s">
        <v>258</v>
      </c>
    </row>
    <row r="36" spans="1:9" ht="15">
      <c r="A36" s="547"/>
      <c r="B36" s="126" t="s">
        <v>259</v>
      </c>
      <c r="C36" s="127">
        <v>1</v>
      </c>
      <c r="D36" s="128" t="s">
        <v>15</v>
      </c>
      <c r="E36" s="108"/>
      <c r="F36" s="129"/>
      <c r="G36" s="130" t="s">
        <v>15</v>
      </c>
      <c r="H36" s="129"/>
      <c r="I36" s="108"/>
    </row>
    <row r="37" spans="1:9" ht="30">
      <c r="A37" s="547"/>
      <c r="B37" s="126" t="s">
        <v>260</v>
      </c>
      <c r="C37" s="127">
        <v>85</v>
      </c>
      <c r="D37" s="128" t="s">
        <v>15</v>
      </c>
      <c r="E37" s="108"/>
      <c r="F37" s="129"/>
      <c r="G37" s="130" t="s">
        <v>15</v>
      </c>
      <c r="H37" s="129"/>
      <c r="I37" s="108"/>
    </row>
    <row r="38" spans="1:9" ht="30">
      <c r="A38" s="547"/>
      <c r="B38" s="131" t="s">
        <v>261</v>
      </c>
      <c r="C38" s="127">
        <v>2</v>
      </c>
      <c r="D38" s="128" t="s">
        <v>15</v>
      </c>
      <c r="E38" s="108"/>
      <c r="F38" s="129"/>
      <c r="G38" s="130" t="s">
        <v>15</v>
      </c>
      <c r="H38" s="129"/>
      <c r="I38" s="108"/>
    </row>
    <row r="39" spans="1:9" ht="30">
      <c r="A39" s="547"/>
      <c r="B39" s="131" t="s">
        <v>262</v>
      </c>
      <c r="C39" s="127">
        <v>18</v>
      </c>
      <c r="D39" s="128" t="s">
        <v>15</v>
      </c>
      <c r="E39" s="108"/>
      <c r="F39" s="129"/>
      <c r="G39" s="130" t="s">
        <v>15</v>
      </c>
      <c r="H39" s="129"/>
      <c r="I39" s="108"/>
    </row>
    <row r="40" spans="1:9" ht="30.75" thickBot="1">
      <c r="A40" s="562"/>
      <c r="B40" s="132" t="s">
        <v>263</v>
      </c>
      <c r="C40" s="133">
        <v>1</v>
      </c>
      <c r="D40" s="134" t="s">
        <v>15</v>
      </c>
      <c r="E40" s="135"/>
      <c r="F40" s="136"/>
      <c r="G40" s="137" t="s">
        <v>15</v>
      </c>
      <c r="H40" s="136"/>
      <c r="I40" s="135"/>
    </row>
    <row r="41" spans="1:9" ht="15.75">
      <c r="A41" s="370" t="s">
        <v>0</v>
      </c>
      <c r="B41" s="370"/>
      <c r="C41" s="370"/>
      <c r="D41" s="370"/>
      <c r="E41" s="370"/>
      <c r="F41" s="370"/>
      <c r="G41" s="370"/>
      <c r="H41" s="370"/>
      <c r="I41" s="370"/>
    </row>
    <row r="42" spans="1:9" ht="15.75">
      <c r="A42" s="370" t="s">
        <v>1</v>
      </c>
      <c r="B42" s="370"/>
      <c r="C42" s="370"/>
      <c r="D42" s="370"/>
      <c r="E42" s="370"/>
      <c r="F42" s="370"/>
      <c r="G42" s="370"/>
      <c r="H42" s="370"/>
      <c r="I42" s="370"/>
    </row>
    <row r="43" spans="1:9" ht="15.75">
      <c r="A43" s="370" t="s">
        <v>138</v>
      </c>
      <c r="B43" s="370"/>
      <c r="C43" s="370"/>
      <c r="D43" s="370"/>
      <c r="E43" s="370"/>
      <c r="F43" s="370"/>
      <c r="G43" s="370"/>
      <c r="H43" s="370"/>
      <c r="I43" s="370"/>
    </row>
    <row r="44" spans="1:9" ht="15.75">
      <c r="A44" s="370" t="s">
        <v>139</v>
      </c>
      <c r="B44" s="370"/>
      <c r="C44" s="370"/>
      <c r="D44" s="370"/>
      <c r="E44" s="370"/>
      <c r="F44" s="370"/>
      <c r="G44" s="370"/>
      <c r="H44" s="370"/>
      <c r="I44" s="370"/>
    </row>
    <row r="45" spans="1:9" ht="15.75">
      <c r="A45" s="370" t="s">
        <v>232</v>
      </c>
      <c r="B45" s="370"/>
      <c r="C45" s="370"/>
      <c r="D45" s="370"/>
      <c r="E45" s="370"/>
      <c r="F45" s="370"/>
      <c r="G45" s="370"/>
      <c r="H45" s="370"/>
      <c r="I45" s="370"/>
    </row>
    <row r="46" spans="1:9" ht="15.75">
      <c r="A46" s="370" t="s">
        <v>120</v>
      </c>
      <c r="B46" s="370"/>
      <c r="C46" s="370"/>
      <c r="D46" s="370"/>
      <c r="E46" s="370"/>
      <c r="F46" s="370"/>
      <c r="G46" s="370"/>
      <c r="H46" s="370"/>
      <c r="I46" s="370"/>
    </row>
    <row r="47" spans="1:9" ht="16.5" thickBot="1">
      <c r="A47" s="370"/>
      <c r="B47" s="370"/>
      <c r="C47" s="370"/>
      <c r="D47" s="370"/>
      <c r="E47" s="370"/>
      <c r="F47" s="370"/>
      <c r="G47" s="370"/>
      <c r="H47" s="370"/>
      <c r="I47" s="370"/>
    </row>
    <row r="48" spans="1:9" ht="15">
      <c r="A48" s="546" t="s">
        <v>233</v>
      </c>
      <c r="B48" s="546" t="s">
        <v>234</v>
      </c>
      <c r="C48" s="548"/>
      <c r="D48" s="385" t="s">
        <v>6</v>
      </c>
      <c r="E48" s="386"/>
      <c r="F48" s="387"/>
      <c r="G48" s="385" t="s">
        <v>6</v>
      </c>
      <c r="H48" s="386"/>
      <c r="I48" s="387"/>
    </row>
    <row r="49" spans="1:9" ht="15">
      <c r="A49" s="547"/>
      <c r="B49" s="547"/>
      <c r="C49" s="549"/>
      <c r="D49" s="550" t="s">
        <v>7</v>
      </c>
      <c r="E49" s="551"/>
      <c r="F49" s="552"/>
      <c r="G49" s="553" t="s">
        <v>8</v>
      </c>
      <c r="H49" s="554"/>
      <c r="I49" s="555"/>
    </row>
    <row r="50" spans="1:9" ht="15">
      <c r="A50" s="547"/>
      <c r="B50" s="547"/>
      <c r="C50" s="549"/>
      <c r="D50" s="377" t="s">
        <v>9</v>
      </c>
      <c r="E50" s="378"/>
      <c r="F50" s="379"/>
      <c r="G50" s="377" t="s">
        <v>9</v>
      </c>
      <c r="H50" s="378"/>
      <c r="I50" s="379"/>
    </row>
    <row r="51" spans="1:9" ht="15.75" thickBot="1">
      <c r="A51" s="547"/>
      <c r="B51" s="547"/>
      <c r="C51" s="549"/>
      <c r="D51" s="95" t="s">
        <v>10</v>
      </c>
      <c r="E51" s="96" t="s">
        <v>11</v>
      </c>
      <c r="F51" s="97" t="s">
        <v>12</v>
      </c>
      <c r="G51" s="95" t="s">
        <v>10</v>
      </c>
      <c r="H51" s="96" t="s">
        <v>11</v>
      </c>
      <c r="I51" s="97" t="s">
        <v>12</v>
      </c>
    </row>
    <row r="52" spans="1:9" ht="15.75" thickBot="1">
      <c r="A52" s="560" t="s">
        <v>252</v>
      </c>
      <c r="B52" s="563" t="s">
        <v>253</v>
      </c>
      <c r="C52" s="564"/>
      <c r="D52" s="565"/>
      <c r="E52" s="566"/>
      <c r="F52" s="567"/>
      <c r="G52" s="565"/>
      <c r="H52" s="566"/>
      <c r="I52" s="567"/>
    </row>
    <row r="53" spans="1:9" ht="15.75" thickBot="1">
      <c r="A53" s="561"/>
      <c r="B53" s="117" t="s">
        <v>254</v>
      </c>
      <c r="C53" s="118" t="s">
        <v>255</v>
      </c>
      <c r="D53" s="568"/>
      <c r="E53" s="569"/>
      <c r="F53" s="570"/>
      <c r="G53" s="568"/>
      <c r="H53" s="569"/>
      <c r="I53" s="570"/>
    </row>
    <row r="54" spans="1:9" ht="45">
      <c r="A54" s="561"/>
      <c r="B54" s="138" t="s">
        <v>264</v>
      </c>
      <c r="C54" s="120">
        <v>137</v>
      </c>
      <c r="D54" s="102" t="s">
        <v>15</v>
      </c>
      <c r="E54" s="103"/>
      <c r="F54" s="139" t="s">
        <v>257</v>
      </c>
      <c r="G54" s="102" t="s">
        <v>15</v>
      </c>
      <c r="H54" s="140"/>
      <c r="I54" s="141" t="s">
        <v>258</v>
      </c>
    </row>
    <row r="55" spans="1:9" ht="30">
      <c r="A55" s="561"/>
      <c r="B55" s="142" t="s">
        <v>265</v>
      </c>
      <c r="C55" s="127">
        <v>8</v>
      </c>
      <c r="D55" s="107" t="s">
        <v>15</v>
      </c>
      <c r="E55" s="108"/>
      <c r="F55" s="109"/>
      <c r="G55" s="107" t="s">
        <v>15</v>
      </c>
      <c r="H55" s="108"/>
      <c r="I55" s="109"/>
    </row>
    <row r="56" spans="1:9" ht="15">
      <c r="A56" s="561"/>
      <c r="B56" s="142" t="s">
        <v>266</v>
      </c>
      <c r="C56" s="127">
        <v>1</v>
      </c>
      <c r="D56" s="107" t="s">
        <v>15</v>
      </c>
      <c r="E56" s="108"/>
      <c r="F56" s="109"/>
      <c r="G56" s="107" t="s">
        <v>15</v>
      </c>
      <c r="H56" s="108"/>
      <c r="I56" s="109"/>
    </row>
    <row r="57" spans="1:9" ht="30">
      <c r="A57" s="561"/>
      <c r="B57" s="142" t="s">
        <v>267</v>
      </c>
      <c r="C57" s="127">
        <v>7</v>
      </c>
      <c r="D57" s="107" t="s">
        <v>15</v>
      </c>
      <c r="E57" s="108"/>
      <c r="F57" s="109"/>
      <c r="G57" s="107" t="s">
        <v>15</v>
      </c>
      <c r="H57" s="108"/>
      <c r="I57" s="109"/>
    </row>
    <row r="58" spans="1:9" ht="15">
      <c r="A58" s="561"/>
      <c r="B58" s="142" t="s">
        <v>268</v>
      </c>
      <c r="C58" s="127">
        <v>16</v>
      </c>
      <c r="D58" s="107" t="s">
        <v>15</v>
      </c>
      <c r="E58" s="108"/>
      <c r="F58" s="109"/>
      <c r="G58" s="107" t="s">
        <v>15</v>
      </c>
      <c r="H58" s="108"/>
      <c r="I58" s="109"/>
    </row>
    <row r="59" spans="1:9" ht="15">
      <c r="A59" s="561"/>
      <c r="B59" s="142" t="s">
        <v>269</v>
      </c>
      <c r="C59" s="127">
        <v>18</v>
      </c>
      <c r="D59" s="107" t="s">
        <v>15</v>
      </c>
      <c r="E59" s="108"/>
      <c r="F59" s="109"/>
      <c r="G59" s="107" t="s">
        <v>15</v>
      </c>
      <c r="H59" s="108"/>
      <c r="I59" s="109"/>
    </row>
    <row r="60" spans="1:9" ht="15">
      <c r="A60" s="561"/>
      <c r="B60" s="142" t="s">
        <v>270</v>
      </c>
      <c r="C60" s="127">
        <v>78</v>
      </c>
      <c r="D60" s="107" t="s">
        <v>15</v>
      </c>
      <c r="E60" s="108"/>
      <c r="F60" s="109"/>
      <c r="G60" s="107" t="s">
        <v>15</v>
      </c>
      <c r="H60" s="108"/>
      <c r="I60" s="109"/>
    </row>
    <row r="61" spans="1:9" ht="15">
      <c r="A61" s="561"/>
      <c r="B61" s="142" t="s">
        <v>271</v>
      </c>
      <c r="C61" s="127">
        <v>36</v>
      </c>
      <c r="D61" s="107" t="s">
        <v>15</v>
      </c>
      <c r="E61" s="108"/>
      <c r="F61" s="109"/>
      <c r="G61" s="107" t="s">
        <v>15</v>
      </c>
      <c r="H61" s="108"/>
      <c r="I61" s="109"/>
    </row>
    <row r="62" spans="1:9" ht="15">
      <c r="A62" s="561"/>
      <c r="B62" s="142" t="s">
        <v>272</v>
      </c>
      <c r="C62" s="127">
        <v>1</v>
      </c>
      <c r="D62" s="107" t="s">
        <v>15</v>
      </c>
      <c r="E62" s="108"/>
      <c r="F62" s="109"/>
      <c r="G62" s="107" t="s">
        <v>15</v>
      </c>
      <c r="H62" s="108"/>
      <c r="I62" s="109"/>
    </row>
    <row r="63" spans="1:9" ht="45.75" thickBot="1">
      <c r="A63" s="576"/>
      <c r="B63" s="143" t="s">
        <v>273</v>
      </c>
      <c r="C63" s="144">
        <v>1</v>
      </c>
      <c r="D63" s="112" t="s">
        <v>15</v>
      </c>
      <c r="E63" s="113"/>
      <c r="F63" s="114"/>
      <c r="G63" s="112" t="s">
        <v>15</v>
      </c>
      <c r="H63" s="113"/>
      <c r="I63" s="114"/>
    </row>
    <row r="67" spans="1:9" ht="15">
      <c r="A67" s="506" t="s">
        <v>136</v>
      </c>
      <c r="B67" s="506"/>
      <c r="C67" s="506"/>
      <c r="D67" s="506"/>
      <c r="E67" s="506"/>
      <c r="F67" s="506"/>
      <c r="G67" s="506"/>
      <c r="H67" s="506"/>
      <c r="I67" s="506"/>
    </row>
    <row r="68" spans="1:9" ht="15">
      <c r="A68" s="506" t="s">
        <v>137</v>
      </c>
      <c r="B68" s="506"/>
      <c r="C68" s="506"/>
      <c r="D68" s="506"/>
      <c r="E68" s="506"/>
      <c r="F68" s="506"/>
      <c r="G68" s="506"/>
      <c r="H68" s="506"/>
      <c r="I68" s="506"/>
    </row>
  </sheetData>
  <sheetProtection/>
  <mergeCells count="57">
    <mergeCell ref="A67:I67"/>
    <mergeCell ref="A68:I68"/>
    <mergeCell ref="A52:A63"/>
    <mergeCell ref="B52:C52"/>
    <mergeCell ref="D52:F52"/>
    <mergeCell ref="G52:I52"/>
    <mergeCell ref="D53:F53"/>
    <mergeCell ref="G53:I53"/>
    <mergeCell ref="A47:I47"/>
    <mergeCell ref="A48:A51"/>
    <mergeCell ref="B48:C51"/>
    <mergeCell ref="D48:F48"/>
    <mergeCell ref="G48:I48"/>
    <mergeCell ref="D49:F49"/>
    <mergeCell ref="G49:I49"/>
    <mergeCell ref="D50:F50"/>
    <mergeCell ref="G50:I50"/>
    <mergeCell ref="A41:I41"/>
    <mergeCell ref="A42:I42"/>
    <mergeCell ref="A43:I43"/>
    <mergeCell ref="A44:I44"/>
    <mergeCell ref="A45:I45"/>
    <mergeCell ref="A46:I46"/>
    <mergeCell ref="D23:F23"/>
    <mergeCell ref="G23:I23"/>
    <mergeCell ref="A32:I32"/>
    <mergeCell ref="A33:A40"/>
    <mergeCell ref="B33:C33"/>
    <mergeCell ref="D33:F33"/>
    <mergeCell ref="G33:I33"/>
    <mergeCell ref="D34:F34"/>
    <mergeCell ref="G34:I34"/>
    <mergeCell ref="A12:A31"/>
    <mergeCell ref="B12:C12"/>
    <mergeCell ref="D12:F12"/>
    <mergeCell ref="G12:I12"/>
    <mergeCell ref="D13:F13"/>
    <mergeCell ref="G13:I13"/>
    <mergeCell ref="B14:C14"/>
    <mergeCell ref="D14:F14"/>
    <mergeCell ref="G14:I14"/>
    <mergeCell ref="B23:C23"/>
    <mergeCell ref="A7:I7"/>
    <mergeCell ref="A8:A11"/>
    <mergeCell ref="B8:C11"/>
    <mergeCell ref="D8:F8"/>
    <mergeCell ref="G8:I8"/>
    <mergeCell ref="D9:F9"/>
    <mergeCell ref="G9:I9"/>
    <mergeCell ref="D10:F10"/>
    <mergeCell ref="G10:I10"/>
    <mergeCell ref="A6:I6"/>
    <mergeCell ref="A1:I1"/>
    <mergeCell ref="A2:I2"/>
    <mergeCell ref="A3:I3"/>
    <mergeCell ref="A4:I4"/>
    <mergeCell ref="A5:I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6">
      <selection activeCell="A52" sqref="A52:Q52"/>
    </sheetView>
  </sheetViews>
  <sheetFormatPr defaultColWidth="11.421875" defaultRowHeight="15"/>
  <cols>
    <col min="8" max="8" width="13.7109375" style="0" customWidth="1"/>
    <col min="11" max="11" width="14.140625" style="0" customWidth="1"/>
    <col min="14" max="14" width="14.8515625" style="0" customWidth="1"/>
    <col min="17" max="17" width="16.140625" style="0" customWidth="1"/>
  </cols>
  <sheetData>
    <row r="1" spans="1:14" ht="16.5">
      <c r="A1" s="577" t="s">
        <v>0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</row>
    <row r="2" spans="1:14" ht="16.5">
      <c r="A2" s="577" t="s">
        <v>274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</row>
    <row r="3" spans="1:14" ht="16.5">
      <c r="A3" s="577" t="s">
        <v>275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</row>
    <row r="4" spans="1:14" ht="16.5">
      <c r="A4" s="577" t="s">
        <v>276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</row>
    <row r="5" spans="1:14" ht="16.5">
      <c r="A5" s="577" t="s">
        <v>277</v>
      </c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</row>
    <row r="6" spans="1:14" ht="16.5">
      <c r="A6" s="608" t="s">
        <v>120</v>
      </c>
      <c r="B6" s="608"/>
      <c r="C6" s="608"/>
      <c r="D6" s="608"/>
      <c r="E6" s="608"/>
      <c r="F6" s="608"/>
      <c r="G6" s="608"/>
      <c r="H6" s="608"/>
      <c r="I6" s="608"/>
      <c r="J6" s="608"/>
      <c r="K6" s="608"/>
      <c r="L6" s="608"/>
      <c r="M6" s="608"/>
      <c r="N6" s="608"/>
    </row>
    <row r="7" spans="1:8" ht="15.75" thickBot="1">
      <c r="A7" s="146"/>
      <c r="B7" s="146"/>
      <c r="C7" s="146"/>
      <c r="D7" s="146"/>
      <c r="E7" s="146"/>
      <c r="F7" s="146"/>
      <c r="G7" s="146"/>
      <c r="H7" s="146"/>
    </row>
    <row r="8" spans="1:14" ht="15.75" thickBot="1">
      <c r="A8" s="605" t="s">
        <v>141</v>
      </c>
      <c r="B8" s="616" t="s">
        <v>278</v>
      </c>
      <c r="C8" s="617"/>
      <c r="D8" s="617"/>
      <c r="E8" s="618"/>
      <c r="F8" s="588" t="s">
        <v>279</v>
      </c>
      <c r="G8" s="589"/>
      <c r="H8" s="590"/>
      <c r="I8" s="588" t="s">
        <v>279</v>
      </c>
      <c r="J8" s="589"/>
      <c r="K8" s="590"/>
      <c r="L8" s="588" t="s">
        <v>279</v>
      </c>
      <c r="M8" s="589"/>
      <c r="N8" s="590"/>
    </row>
    <row r="9" spans="1:14" ht="15.75" thickBot="1">
      <c r="A9" s="606"/>
      <c r="B9" s="619"/>
      <c r="C9" s="620"/>
      <c r="D9" s="620"/>
      <c r="E9" s="621"/>
      <c r="F9" s="609" t="s">
        <v>280</v>
      </c>
      <c r="G9" s="610"/>
      <c r="H9" s="611"/>
      <c r="I9" s="609" t="s">
        <v>281</v>
      </c>
      <c r="J9" s="610"/>
      <c r="K9" s="611"/>
      <c r="L9" s="609" t="s">
        <v>282</v>
      </c>
      <c r="M9" s="610"/>
      <c r="N9" s="611"/>
    </row>
    <row r="10" spans="1:14" ht="15.75" thickBot="1">
      <c r="A10" s="606"/>
      <c r="B10" s="619"/>
      <c r="C10" s="620"/>
      <c r="D10" s="620"/>
      <c r="E10" s="621"/>
      <c r="F10" s="588" t="s">
        <v>144</v>
      </c>
      <c r="G10" s="589"/>
      <c r="H10" s="590"/>
      <c r="I10" s="588" t="s">
        <v>144</v>
      </c>
      <c r="J10" s="589"/>
      <c r="K10" s="590"/>
      <c r="L10" s="588" t="s">
        <v>144</v>
      </c>
      <c r="M10" s="589"/>
      <c r="N10" s="590"/>
    </row>
    <row r="11" spans="1:14" ht="15.75" thickBot="1">
      <c r="A11" s="607"/>
      <c r="B11" s="622"/>
      <c r="C11" s="623"/>
      <c r="D11" s="623"/>
      <c r="E11" s="624"/>
      <c r="F11" s="147" t="s">
        <v>145</v>
      </c>
      <c r="G11" s="148" t="s">
        <v>146</v>
      </c>
      <c r="H11" s="148" t="s">
        <v>147</v>
      </c>
      <c r="I11" s="147" t="s">
        <v>145</v>
      </c>
      <c r="J11" s="148" t="s">
        <v>146</v>
      </c>
      <c r="K11" s="148" t="s">
        <v>147</v>
      </c>
      <c r="L11" s="147" t="s">
        <v>145</v>
      </c>
      <c r="M11" s="148" t="s">
        <v>146</v>
      </c>
      <c r="N11" s="148" t="s">
        <v>147</v>
      </c>
    </row>
    <row r="12" spans="1:14" ht="15.75" thickBot="1">
      <c r="A12" s="591">
        <v>1</v>
      </c>
      <c r="B12" s="594" t="s">
        <v>283</v>
      </c>
      <c r="C12" s="595"/>
      <c r="D12" s="595"/>
      <c r="E12" s="596"/>
      <c r="F12" s="149"/>
      <c r="G12" s="149"/>
      <c r="H12" s="149"/>
      <c r="I12" s="150"/>
      <c r="J12" s="150"/>
      <c r="K12" s="149"/>
      <c r="L12" s="149"/>
      <c r="M12" s="149"/>
      <c r="N12" s="149"/>
    </row>
    <row r="13" spans="1:14" ht="15">
      <c r="A13" s="592"/>
      <c r="B13" s="597" t="s">
        <v>284</v>
      </c>
      <c r="C13" s="598"/>
      <c r="D13" s="151">
        <v>2009</v>
      </c>
      <c r="E13" s="152">
        <v>2010</v>
      </c>
      <c r="F13" s="153"/>
      <c r="G13" s="154"/>
      <c r="H13" s="154"/>
      <c r="I13" s="153"/>
      <c r="J13" s="155"/>
      <c r="K13" s="154"/>
      <c r="L13" s="153"/>
      <c r="M13" s="154"/>
      <c r="N13" s="154"/>
    </row>
    <row r="14" spans="1:14" ht="15.75" thickBot="1">
      <c r="A14" s="592"/>
      <c r="B14" s="599"/>
      <c r="C14" s="600"/>
      <c r="D14" s="156"/>
      <c r="E14" s="157"/>
      <c r="F14" s="158" t="s">
        <v>15</v>
      </c>
      <c r="G14" s="159"/>
      <c r="H14" s="159"/>
      <c r="I14" s="158" t="s">
        <v>15</v>
      </c>
      <c r="J14" s="160"/>
      <c r="K14" s="159"/>
      <c r="L14" s="158" t="s">
        <v>15</v>
      </c>
      <c r="M14" s="159"/>
      <c r="N14" s="159"/>
    </row>
    <row r="15" spans="1:14" ht="15">
      <c r="A15" s="592"/>
      <c r="B15" s="597" t="s">
        <v>285</v>
      </c>
      <c r="C15" s="598"/>
      <c r="D15" s="151">
        <v>2009</v>
      </c>
      <c r="E15" s="152">
        <v>2010</v>
      </c>
      <c r="F15" s="153"/>
      <c r="G15" s="154"/>
      <c r="H15" s="154"/>
      <c r="I15" s="153"/>
      <c r="J15" s="155"/>
      <c r="K15" s="154"/>
      <c r="L15" s="153"/>
      <c r="M15" s="154"/>
      <c r="N15" s="154"/>
    </row>
    <row r="16" spans="1:14" ht="15.75" thickBot="1">
      <c r="A16" s="592"/>
      <c r="B16" s="599"/>
      <c r="C16" s="600"/>
      <c r="D16" s="156"/>
      <c r="E16" s="157"/>
      <c r="F16" s="158" t="s">
        <v>15</v>
      </c>
      <c r="G16" s="159"/>
      <c r="H16" s="159"/>
      <c r="I16" s="158" t="s">
        <v>15</v>
      </c>
      <c r="J16" s="160"/>
      <c r="K16" s="159"/>
      <c r="L16" s="158" t="s">
        <v>15</v>
      </c>
      <c r="M16" s="159"/>
      <c r="N16" s="159"/>
    </row>
    <row r="17" spans="1:14" ht="15">
      <c r="A17" s="592"/>
      <c r="B17" s="597" t="s">
        <v>286</v>
      </c>
      <c r="C17" s="598"/>
      <c r="D17" s="151">
        <v>2009</v>
      </c>
      <c r="E17" s="152">
        <v>2010</v>
      </c>
      <c r="F17" s="153"/>
      <c r="G17" s="154"/>
      <c r="H17" s="154"/>
      <c r="I17" s="153"/>
      <c r="J17" s="155"/>
      <c r="K17" s="154"/>
      <c r="L17" s="153"/>
      <c r="M17" s="154"/>
      <c r="N17" s="154"/>
    </row>
    <row r="18" spans="1:14" ht="15.75" thickBot="1">
      <c r="A18" s="592"/>
      <c r="B18" s="599"/>
      <c r="C18" s="600"/>
      <c r="D18" s="156"/>
      <c r="E18" s="157"/>
      <c r="F18" s="158" t="s">
        <v>15</v>
      </c>
      <c r="G18" s="159"/>
      <c r="H18" s="159"/>
      <c r="I18" s="158" t="s">
        <v>15</v>
      </c>
      <c r="J18" s="160"/>
      <c r="K18" s="159"/>
      <c r="L18" s="158" t="s">
        <v>15</v>
      </c>
      <c r="M18" s="159"/>
      <c r="N18" s="159"/>
    </row>
    <row r="19" spans="1:14" ht="15.75" thickBot="1">
      <c r="A19" s="592"/>
      <c r="B19" s="601" t="s">
        <v>287</v>
      </c>
      <c r="C19" s="602"/>
      <c r="D19" s="151">
        <v>2009</v>
      </c>
      <c r="E19" s="152">
        <v>2010</v>
      </c>
      <c r="F19" s="161"/>
      <c r="G19" s="162"/>
      <c r="H19" s="163"/>
      <c r="I19" s="161"/>
      <c r="J19" s="150"/>
      <c r="K19" s="163"/>
      <c r="L19" s="161"/>
      <c r="M19" s="162"/>
      <c r="N19" s="163"/>
    </row>
    <row r="20" spans="1:14" ht="15.75" thickBot="1">
      <c r="A20" s="593"/>
      <c r="B20" s="603"/>
      <c r="C20" s="604"/>
      <c r="D20" s="156"/>
      <c r="E20" s="157"/>
      <c r="F20" s="164" t="s">
        <v>15</v>
      </c>
      <c r="G20" s="165"/>
      <c r="H20" s="165"/>
      <c r="I20" s="164" t="s">
        <v>15</v>
      </c>
      <c r="J20" s="166"/>
      <c r="K20" s="165"/>
      <c r="L20" s="164" t="s">
        <v>15</v>
      </c>
      <c r="M20" s="165"/>
      <c r="N20" s="165"/>
    </row>
    <row r="21" spans="1:14" ht="15.75" thickBot="1">
      <c r="A21" s="578">
        <v>2</v>
      </c>
      <c r="B21" s="581" t="s">
        <v>288</v>
      </c>
      <c r="C21" s="582"/>
      <c r="D21" s="582"/>
      <c r="E21" s="582"/>
      <c r="F21" s="149"/>
      <c r="G21" s="149"/>
      <c r="H21" s="149"/>
      <c r="I21" s="150"/>
      <c r="J21" s="150"/>
      <c r="K21" s="149"/>
      <c r="L21" s="149"/>
      <c r="M21" s="149"/>
      <c r="N21" s="149"/>
    </row>
    <row r="22" spans="1:14" ht="15.75" thickBot="1">
      <c r="A22" s="579"/>
      <c r="B22" s="612" t="s">
        <v>289</v>
      </c>
      <c r="C22" s="613"/>
      <c r="D22" s="613"/>
      <c r="E22" s="613"/>
      <c r="F22" s="153" t="s">
        <v>15</v>
      </c>
      <c r="G22" s="167"/>
      <c r="H22" s="165"/>
      <c r="I22" s="153" t="s">
        <v>15</v>
      </c>
      <c r="J22" s="164"/>
      <c r="K22" s="165"/>
      <c r="L22" s="153" t="s">
        <v>15</v>
      </c>
      <c r="M22" s="167"/>
      <c r="N22" s="165"/>
    </row>
    <row r="23" spans="1:14" ht="15.75" thickBot="1">
      <c r="A23" s="579"/>
      <c r="B23" s="614" t="s">
        <v>290</v>
      </c>
      <c r="C23" s="615"/>
      <c r="D23" s="615"/>
      <c r="E23" s="615"/>
      <c r="F23" s="153" t="s">
        <v>15</v>
      </c>
      <c r="G23" s="168"/>
      <c r="H23" s="154"/>
      <c r="I23" s="153" t="s">
        <v>15</v>
      </c>
      <c r="J23" s="169"/>
      <c r="K23" s="154"/>
      <c r="L23" s="153" t="s">
        <v>15</v>
      </c>
      <c r="M23" s="168"/>
      <c r="N23" s="154"/>
    </row>
    <row r="24" spans="1:14" ht="15.75" thickBot="1">
      <c r="A24" s="578">
        <v>3</v>
      </c>
      <c r="B24" s="581" t="s">
        <v>291</v>
      </c>
      <c r="C24" s="582"/>
      <c r="D24" s="582"/>
      <c r="E24" s="582"/>
      <c r="F24" s="170"/>
      <c r="G24" s="170"/>
      <c r="H24" s="149"/>
      <c r="I24" s="147"/>
      <c r="J24" s="147"/>
      <c r="K24" s="149"/>
      <c r="L24" s="170"/>
      <c r="M24" s="170"/>
      <c r="N24" s="149"/>
    </row>
    <row r="25" spans="1:14" ht="15.75" thickBot="1">
      <c r="A25" s="579"/>
      <c r="B25" s="583" t="s">
        <v>289</v>
      </c>
      <c r="C25" s="584"/>
      <c r="D25" s="584"/>
      <c r="E25" s="584"/>
      <c r="F25" s="171" t="s">
        <v>15</v>
      </c>
      <c r="G25" s="172"/>
      <c r="H25" s="173"/>
      <c r="I25" s="171" t="s">
        <v>15</v>
      </c>
      <c r="J25" s="174"/>
      <c r="K25" s="173"/>
      <c r="L25" s="171" t="s">
        <v>15</v>
      </c>
      <c r="M25" s="172"/>
      <c r="N25" s="173"/>
    </row>
    <row r="26" spans="1:14" ht="15.75" thickBot="1">
      <c r="A26" s="580"/>
      <c r="B26" s="585" t="s">
        <v>290</v>
      </c>
      <c r="C26" s="586"/>
      <c r="D26" s="586"/>
      <c r="E26" s="587"/>
      <c r="F26" s="171" t="s">
        <v>15</v>
      </c>
      <c r="G26" s="172"/>
      <c r="H26" s="175"/>
      <c r="I26" s="171" t="s">
        <v>15</v>
      </c>
      <c r="J26" s="174"/>
      <c r="K26" s="175"/>
      <c r="L26" s="171" t="s">
        <v>15</v>
      </c>
      <c r="M26" s="172"/>
      <c r="N26" s="175"/>
    </row>
    <row r="27" spans="1:14" ht="15.75" thickBot="1">
      <c r="A27" s="176"/>
      <c r="B27" s="177" t="s">
        <v>292</v>
      </c>
      <c r="C27" s="178"/>
      <c r="D27" s="178"/>
      <c r="E27" s="178"/>
      <c r="F27" s="161" t="s">
        <v>15</v>
      </c>
      <c r="G27" s="162"/>
      <c r="H27" s="162"/>
      <c r="I27" s="161" t="s">
        <v>15</v>
      </c>
      <c r="J27" s="150"/>
      <c r="K27" s="162"/>
      <c r="L27" s="161" t="s">
        <v>15</v>
      </c>
      <c r="M27" s="162"/>
      <c r="N27" s="162"/>
    </row>
    <row r="28" spans="1:8" ht="15">
      <c r="A28" s="176"/>
      <c r="B28" s="176"/>
      <c r="C28" s="176"/>
      <c r="D28" s="176"/>
      <c r="E28" s="176"/>
      <c r="F28" s="176"/>
      <c r="G28" s="176"/>
      <c r="H28" s="176"/>
    </row>
    <row r="29" spans="1:8" ht="15">
      <c r="A29" s="146"/>
      <c r="B29" s="146"/>
      <c r="C29" s="146"/>
      <c r="D29" s="146"/>
      <c r="E29" s="146"/>
      <c r="F29" s="146"/>
      <c r="G29" s="146"/>
      <c r="H29" s="146"/>
    </row>
    <row r="30" spans="1:11" ht="15.75" thickBot="1">
      <c r="A30" s="146"/>
      <c r="B30" s="146"/>
      <c r="C30" s="146"/>
      <c r="D30" s="146"/>
      <c r="E30" s="146"/>
      <c r="F30" s="625"/>
      <c r="G30" s="625"/>
      <c r="H30" s="625"/>
      <c r="I30" s="625"/>
      <c r="J30" s="625"/>
      <c r="K30" s="625"/>
    </row>
    <row r="31" spans="1:17" ht="15.75" thickBot="1">
      <c r="A31" s="605" t="s">
        <v>141</v>
      </c>
      <c r="B31" s="616" t="s">
        <v>278</v>
      </c>
      <c r="C31" s="617"/>
      <c r="D31" s="617"/>
      <c r="E31" s="618"/>
      <c r="F31" s="588" t="s">
        <v>279</v>
      </c>
      <c r="G31" s="589"/>
      <c r="H31" s="590"/>
      <c r="I31" s="588" t="s">
        <v>279</v>
      </c>
      <c r="J31" s="589"/>
      <c r="K31" s="590"/>
      <c r="L31" s="588" t="s">
        <v>279</v>
      </c>
      <c r="M31" s="589"/>
      <c r="N31" s="590"/>
      <c r="O31" s="588" t="s">
        <v>279</v>
      </c>
      <c r="P31" s="589"/>
      <c r="Q31" s="590"/>
    </row>
    <row r="32" spans="1:17" ht="15.75" thickBot="1">
      <c r="A32" s="606"/>
      <c r="B32" s="619"/>
      <c r="C32" s="620"/>
      <c r="D32" s="620"/>
      <c r="E32" s="621"/>
      <c r="F32" s="609" t="s">
        <v>296</v>
      </c>
      <c r="G32" s="610"/>
      <c r="H32" s="611"/>
      <c r="I32" s="609" t="s">
        <v>297</v>
      </c>
      <c r="J32" s="610"/>
      <c r="K32" s="611"/>
      <c r="L32" s="609" t="s">
        <v>298</v>
      </c>
      <c r="M32" s="610"/>
      <c r="N32" s="611"/>
      <c r="O32" s="609" t="s">
        <v>8</v>
      </c>
      <c r="P32" s="610"/>
      <c r="Q32" s="611"/>
    </row>
    <row r="33" spans="1:17" ht="15.75" thickBot="1">
      <c r="A33" s="606"/>
      <c r="B33" s="619"/>
      <c r="C33" s="620"/>
      <c r="D33" s="620"/>
      <c r="E33" s="621"/>
      <c r="F33" s="588" t="s">
        <v>144</v>
      </c>
      <c r="G33" s="589"/>
      <c r="H33" s="590"/>
      <c r="I33" s="588" t="s">
        <v>144</v>
      </c>
      <c r="J33" s="589"/>
      <c r="K33" s="590"/>
      <c r="L33" s="588" t="s">
        <v>144</v>
      </c>
      <c r="M33" s="589"/>
      <c r="N33" s="590"/>
      <c r="O33" s="588" t="s">
        <v>144</v>
      </c>
      <c r="P33" s="589"/>
      <c r="Q33" s="590"/>
    </row>
    <row r="34" spans="1:17" ht="15.75" thickBot="1">
      <c r="A34" s="607"/>
      <c r="B34" s="622"/>
      <c r="C34" s="623"/>
      <c r="D34" s="623"/>
      <c r="E34" s="624"/>
      <c r="F34" s="147" t="s">
        <v>145</v>
      </c>
      <c r="G34" s="148" t="s">
        <v>146</v>
      </c>
      <c r="H34" s="148" t="s">
        <v>147</v>
      </c>
      <c r="I34" s="147" t="s">
        <v>145</v>
      </c>
      <c r="J34" s="148" t="s">
        <v>146</v>
      </c>
      <c r="K34" s="148" t="s">
        <v>147</v>
      </c>
      <c r="L34" s="147" t="s">
        <v>145</v>
      </c>
      <c r="M34" s="148" t="s">
        <v>146</v>
      </c>
      <c r="N34" s="148" t="s">
        <v>147</v>
      </c>
      <c r="O34" s="147" t="s">
        <v>145</v>
      </c>
      <c r="P34" s="148" t="s">
        <v>146</v>
      </c>
      <c r="Q34" s="148" t="s">
        <v>147</v>
      </c>
    </row>
    <row r="35" spans="1:17" ht="15.75" thickBot="1">
      <c r="A35" s="591">
        <v>1</v>
      </c>
      <c r="B35" s="594" t="s">
        <v>283</v>
      </c>
      <c r="C35" s="595"/>
      <c r="D35" s="595"/>
      <c r="E35" s="596"/>
      <c r="F35" s="170"/>
      <c r="G35" s="149"/>
      <c r="H35" s="149"/>
      <c r="I35" s="150"/>
      <c r="J35" s="150"/>
      <c r="K35" s="149"/>
      <c r="L35" s="150"/>
      <c r="M35" s="150"/>
      <c r="N35" s="149"/>
      <c r="O35" s="149"/>
      <c r="P35" s="149"/>
      <c r="Q35" s="149"/>
    </row>
    <row r="36" spans="1:17" ht="15">
      <c r="A36" s="592"/>
      <c r="B36" s="597" t="s">
        <v>284</v>
      </c>
      <c r="C36" s="598"/>
      <c r="D36" s="151">
        <v>2009</v>
      </c>
      <c r="E36" s="152">
        <v>2010</v>
      </c>
      <c r="F36" s="153"/>
      <c r="G36" s="154"/>
      <c r="H36" s="154"/>
      <c r="I36" s="153"/>
      <c r="J36" s="155"/>
      <c r="K36" s="154"/>
      <c r="L36" s="626"/>
      <c r="M36" s="627"/>
      <c r="N36" s="154"/>
      <c r="O36" s="153"/>
      <c r="P36" s="154"/>
      <c r="Q36" s="154"/>
    </row>
    <row r="37" spans="1:17" ht="15.75" thickBot="1">
      <c r="A37" s="592"/>
      <c r="B37" s="599"/>
      <c r="C37" s="600"/>
      <c r="D37" s="156"/>
      <c r="E37" s="157"/>
      <c r="F37" s="158" t="s">
        <v>15</v>
      </c>
      <c r="G37" s="159"/>
      <c r="H37" s="159"/>
      <c r="I37" s="158" t="s">
        <v>15</v>
      </c>
      <c r="J37" s="160"/>
      <c r="K37" s="159"/>
      <c r="L37" s="158" t="s">
        <v>15</v>
      </c>
      <c r="M37" s="160"/>
      <c r="N37" s="159"/>
      <c r="O37" s="158" t="s">
        <v>15</v>
      </c>
      <c r="P37" s="159"/>
      <c r="Q37" s="159"/>
    </row>
    <row r="38" spans="1:17" ht="15">
      <c r="A38" s="592"/>
      <c r="B38" s="597" t="s">
        <v>285</v>
      </c>
      <c r="C38" s="598"/>
      <c r="D38" s="151">
        <v>2009</v>
      </c>
      <c r="E38" s="152">
        <v>2010</v>
      </c>
      <c r="F38" s="153"/>
      <c r="G38" s="154"/>
      <c r="H38" s="154"/>
      <c r="I38" s="153"/>
      <c r="J38" s="155"/>
      <c r="K38" s="154"/>
      <c r="L38" s="153"/>
      <c r="M38" s="155"/>
      <c r="N38" s="154"/>
      <c r="O38" s="153"/>
      <c r="P38" s="154"/>
      <c r="Q38" s="154"/>
    </row>
    <row r="39" spans="1:17" ht="15.75" thickBot="1">
      <c r="A39" s="592"/>
      <c r="B39" s="599"/>
      <c r="C39" s="600"/>
      <c r="D39" s="156"/>
      <c r="E39" s="157"/>
      <c r="F39" s="158" t="s">
        <v>15</v>
      </c>
      <c r="G39" s="159"/>
      <c r="H39" s="159"/>
      <c r="I39" s="158" t="s">
        <v>15</v>
      </c>
      <c r="J39" s="160"/>
      <c r="K39" s="159"/>
      <c r="L39" s="158" t="s">
        <v>15</v>
      </c>
      <c r="M39" s="160"/>
      <c r="N39" s="159"/>
      <c r="O39" s="158" t="s">
        <v>15</v>
      </c>
      <c r="P39" s="159"/>
      <c r="Q39" s="159"/>
    </row>
    <row r="40" spans="1:17" ht="15">
      <c r="A40" s="592"/>
      <c r="B40" s="597" t="s">
        <v>286</v>
      </c>
      <c r="C40" s="598"/>
      <c r="D40" s="151">
        <v>2009</v>
      </c>
      <c r="E40" s="152">
        <v>2010</v>
      </c>
      <c r="F40" s="153"/>
      <c r="G40" s="154"/>
      <c r="H40" s="154"/>
      <c r="I40" s="153"/>
      <c r="J40" s="155"/>
      <c r="K40" s="154"/>
      <c r="L40" s="153"/>
      <c r="M40" s="155"/>
      <c r="N40" s="154"/>
      <c r="O40" s="153"/>
      <c r="P40" s="154"/>
      <c r="Q40" s="154"/>
    </row>
    <row r="41" spans="1:17" ht="15.75" thickBot="1">
      <c r="A41" s="592"/>
      <c r="B41" s="599"/>
      <c r="C41" s="600"/>
      <c r="D41" s="156"/>
      <c r="E41" s="157"/>
      <c r="F41" s="158" t="s">
        <v>15</v>
      </c>
      <c r="G41" s="159"/>
      <c r="H41" s="159"/>
      <c r="I41" s="158" t="s">
        <v>15</v>
      </c>
      <c r="J41" s="160"/>
      <c r="K41" s="159"/>
      <c r="L41" s="158" t="s">
        <v>15</v>
      </c>
      <c r="M41" s="160"/>
      <c r="N41" s="159"/>
      <c r="O41" s="158" t="s">
        <v>15</v>
      </c>
      <c r="P41" s="159"/>
      <c r="Q41" s="159"/>
    </row>
    <row r="42" spans="1:17" ht="15.75" thickBot="1">
      <c r="A42" s="592"/>
      <c r="B42" s="601" t="s">
        <v>287</v>
      </c>
      <c r="C42" s="602"/>
      <c r="D42" s="151">
        <v>2009</v>
      </c>
      <c r="E42" s="152">
        <v>2010</v>
      </c>
      <c r="F42" s="161"/>
      <c r="G42" s="162"/>
      <c r="H42" s="163"/>
      <c r="I42" s="161"/>
      <c r="J42" s="150"/>
      <c r="K42" s="163"/>
      <c r="L42" s="161"/>
      <c r="M42" s="150"/>
      <c r="N42" s="163"/>
      <c r="O42" s="161"/>
      <c r="P42" s="162"/>
      <c r="Q42" s="163"/>
    </row>
    <row r="43" spans="1:17" ht="15.75" thickBot="1">
      <c r="A43" s="593"/>
      <c r="B43" s="603"/>
      <c r="C43" s="604"/>
      <c r="D43" s="156"/>
      <c r="E43" s="157"/>
      <c r="F43" s="164"/>
      <c r="G43" s="164" t="s">
        <v>15</v>
      </c>
      <c r="H43" s="167" t="s">
        <v>299</v>
      </c>
      <c r="I43" s="164" t="s">
        <v>15</v>
      </c>
      <c r="J43" s="166"/>
      <c r="K43" s="165"/>
      <c r="L43" s="164" t="s">
        <v>15</v>
      </c>
      <c r="M43" s="166"/>
      <c r="N43" s="165"/>
      <c r="O43" s="164"/>
      <c r="P43" s="164" t="s">
        <v>15</v>
      </c>
      <c r="Q43" s="167" t="s">
        <v>299</v>
      </c>
    </row>
    <row r="44" spans="1:17" ht="15.75" thickBot="1">
      <c r="A44" s="578">
        <v>2</v>
      </c>
      <c r="B44" s="581" t="s">
        <v>288</v>
      </c>
      <c r="C44" s="582"/>
      <c r="D44" s="582"/>
      <c r="E44" s="582"/>
      <c r="F44" s="170"/>
      <c r="G44" s="149"/>
      <c r="H44" s="170"/>
      <c r="I44" s="150"/>
      <c r="J44" s="150"/>
      <c r="K44" s="149"/>
      <c r="L44" s="150"/>
      <c r="M44" s="150"/>
      <c r="N44" s="149"/>
      <c r="O44" s="149"/>
      <c r="P44" s="149"/>
      <c r="Q44" s="149"/>
    </row>
    <row r="45" spans="1:17" ht="15.75" thickBot="1">
      <c r="A45" s="579"/>
      <c r="B45" s="612" t="s">
        <v>289</v>
      </c>
      <c r="C45" s="613"/>
      <c r="D45" s="613"/>
      <c r="E45" s="613"/>
      <c r="F45" s="153" t="s">
        <v>15</v>
      </c>
      <c r="G45" s="167"/>
      <c r="H45" s="167"/>
      <c r="I45" s="153" t="s">
        <v>15</v>
      </c>
      <c r="J45" s="164"/>
      <c r="K45" s="165"/>
      <c r="L45" s="153" t="s">
        <v>15</v>
      </c>
      <c r="M45" s="164"/>
      <c r="N45" s="165"/>
      <c r="O45" s="153" t="s">
        <v>15</v>
      </c>
      <c r="P45" s="167"/>
      <c r="Q45" s="165"/>
    </row>
    <row r="46" spans="1:17" ht="15.75" thickBot="1">
      <c r="A46" s="579"/>
      <c r="B46" s="614" t="s">
        <v>290</v>
      </c>
      <c r="C46" s="615"/>
      <c r="D46" s="615"/>
      <c r="E46" s="615"/>
      <c r="F46" s="153" t="s">
        <v>15</v>
      </c>
      <c r="G46" s="168"/>
      <c r="H46" s="168"/>
      <c r="I46" s="153" t="s">
        <v>15</v>
      </c>
      <c r="J46" s="169"/>
      <c r="K46" s="154"/>
      <c r="L46" s="153" t="s">
        <v>15</v>
      </c>
      <c r="M46" s="169"/>
      <c r="N46" s="154"/>
      <c r="O46" s="153" t="s">
        <v>15</v>
      </c>
      <c r="P46" s="168"/>
      <c r="Q46" s="154"/>
    </row>
    <row r="47" spans="1:17" ht="15.75" thickBot="1">
      <c r="A47" s="578">
        <v>3</v>
      </c>
      <c r="B47" s="581" t="s">
        <v>291</v>
      </c>
      <c r="C47" s="582"/>
      <c r="D47" s="582"/>
      <c r="E47" s="582"/>
      <c r="F47" s="170"/>
      <c r="G47" s="170"/>
      <c r="H47" s="170"/>
      <c r="I47" s="147"/>
      <c r="J47" s="147"/>
      <c r="K47" s="149"/>
      <c r="L47" s="147"/>
      <c r="M47" s="147"/>
      <c r="N47" s="149"/>
      <c r="O47" s="170"/>
      <c r="P47" s="170"/>
      <c r="Q47" s="149"/>
    </row>
    <row r="48" spans="1:17" ht="15.75" thickBot="1">
      <c r="A48" s="579"/>
      <c r="B48" s="583" t="s">
        <v>289</v>
      </c>
      <c r="C48" s="584"/>
      <c r="D48" s="584"/>
      <c r="E48" s="584"/>
      <c r="F48" s="171" t="s">
        <v>15</v>
      </c>
      <c r="G48" s="172"/>
      <c r="H48" s="172"/>
      <c r="I48" s="171" t="s">
        <v>15</v>
      </c>
      <c r="J48" s="174"/>
      <c r="K48" s="173"/>
      <c r="L48" s="171" t="s">
        <v>15</v>
      </c>
      <c r="M48" s="174"/>
      <c r="N48" s="173"/>
      <c r="O48" s="171" t="s">
        <v>15</v>
      </c>
      <c r="P48" s="172"/>
      <c r="Q48" s="173"/>
    </row>
    <row r="49" spans="1:17" ht="15.75" thickBot="1">
      <c r="A49" s="580"/>
      <c r="B49" s="585" t="s">
        <v>290</v>
      </c>
      <c r="C49" s="586"/>
      <c r="D49" s="586"/>
      <c r="E49" s="587"/>
      <c r="F49" s="171" t="s">
        <v>15</v>
      </c>
      <c r="G49" s="172"/>
      <c r="H49" s="181"/>
      <c r="I49" s="171" t="s">
        <v>15</v>
      </c>
      <c r="J49" s="174"/>
      <c r="K49" s="175"/>
      <c r="L49" s="171" t="s">
        <v>15</v>
      </c>
      <c r="M49" s="174"/>
      <c r="N49" s="175"/>
      <c r="O49" s="171" t="s">
        <v>15</v>
      </c>
      <c r="P49" s="172"/>
      <c r="Q49" s="175"/>
    </row>
    <row r="50" spans="1:17" ht="15.75" thickBot="1">
      <c r="A50" s="176"/>
      <c r="B50" s="177" t="s">
        <v>292</v>
      </c>
      <c r="C50" s="178"/>
      <c r="D50" s="178"/>
      <c r="E50" s="178"/>
      <c r="F50" s="161"/>
      <c r="G50" s="162"/>
      <c r="H50" s="182" t="s">
        <v>299</v>
      </c>
      <c r="I50" s="161" t="s">
        <v>15</v>
      </c>
      <c r="J50" s="150"/>
      <c r="K50" s="162"/>
      <c r="L50" s="161" t="s">
        <v>15</v>
      </c>
      <c r="M50" s="150"/>
      <c r="N50" s="162"/>
      <c r="O50" s="161"/>
      <c r="P50" s="147" t="s">
        <v>15</v>
      </c>
      <c r="Q50" s="182" t="s">
        <v>299</v>
      </c>
    </row>
    <row r="51" spans="1:8" ht="15">
      <c r="A51" s="176"/>
      <c r="B51" s="176"/>
      <c r="C51" s="176"/>
      <c r="D51" s="176"/>
      <c r="E51" s="176"/>
      <c r="F51" s="176"/>
      <c r="G51" s="176"/>
      <c r="H51" s="176"/>
    </row>
    <row r="52" spans="1:17" ht="15">
      <c r="A52" s="628" t="s">
        <v>293</v>
      </c>
      <c r="B52" s="628"/>
      <c r="C52" s="628"/>
      <c r="D52" s="628"/>
      <c r="E52" s="628"/>
      <c r="F52" s="628"/>
      <c r="G52" s="628"/>
      <c r="H52" s="628"/>
      <c r="I52" s="628"/>
      <c r="J52" s="628"/>
      <c r="K52" s="628"/>
      <c r="L52" s="628"/>
      <c r="M52" s="628"/>
      <c r="N52" s="628"/>
      <c r="O52" s="628"/>
      <c r="P52" s="628"/>
      <c r="Q52" s="628"/>
    </row>
    <row r="53" spans="1:17" ht="15">
      <c r="A53" s="276" t="s">
        <v>294</v>
      </c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</row>
  </sheetData>
  <sheetProtection/>
  <mergeCells count="63">
    <mergeCell ref="A52:Q52"/>
    <mergeCell ref="A53:Q53"/>
    <mergeCell ref="A44:A46"/>
    <mergeCell ref="B44:E44"/>
    <mergeCell ref="B45:E45"/>
    <mergeCell ref="B46:E46"/>
    <mergeCell ref="A47:A49"/>
    <mergeCell ref="B47:E47"/>
    <mergeCell ref="B48:E48"/>
    <mergeCell ref="B49:E49"/>
    <mergeCell ref="L33:N33"/>
    <mergeCell ref="O33:Q33"/>
    <mergeCell ref="A35:A43"/>
    <mergeCell ref="B35:E35"/>
    <mergeCell ref="B36:C37"/>
    <mergeCell ref="B38:C39"/>
    <mergeCell ref="B40:C41"/>
    <mergeCell ref="B42:C43"/>
    <mergeCell ref="L36:M36"/>
    <mergeCell ref="L31:N31"/>
    <mergeCell ref="O31:Q31"/>
    <mergeCell ref="F32:H32"/>
    <mergeCell ref="I32:K32"/>
    <mergeCell ref="L32:N32"/>
    <mergeCell ref="O32:Q32"/>
    <mergeCell ref="F30:K30"/>
    <mergeCell ref="A31:A34"/>
    <mergeCell ref="B31:E34"/>
    <mergeCell ref="F31:H31"/>
    <mergeCell ref="I31:K31"/>
    <mergeCell ref="F33:H33"/>
    <mergeCell ref="I33:K33"/>
    <mergeCell ref="A21:A23"/>
    <mergeCell ref="B21:E21"/>
    <mergeCell ref="B22:E22"/>
    <mergeCell ref="B23:E23"/>
    <mergeCell ref="L10:N10"/>
    <mergeCell ref="F10:H10"/>
    <mergeCell ref="B8:E11"/>
    <mergeCell ref="F8:H8"/>
    <mergeCell ref="I8:K8"/>
    <mergeCell ref="F9:H9"/>
    <mergeCell ref="A5:N5"/>
    <mergeCell ref="A6:N6"/>
    <mergeCell ref="L8:N8"/>
    <mergeCell ref="I9:K9"/>
    <mergeCell ref="L9:N9"/>
    <mergeCell ref="A1:N1"/>
    <mergeCell ref="A2:N2"/>
    <mergeCell ref="A3:N3"/>
    <mergeCell ref="A4:N4"/>
    <mergeCell ref="A24:A26"/>
    <mergeCell ref="B24:E24"/>
    <mergeCell ref="B25:E25"/>
    <mergeCell ref="B26:E26"/>
    <mergeCell ref="I10:K10"/>
    <mergeCell ref="A12:A20"/>
    <mergeCell ref="B12:E12"/>
    <mergeCell ref="B13:C14"/>
    <mergeCell ref="B15:C16"/>
    <mergeCell ref="B17:C18"/>
    <mergeCell ref="B19:C20"/>
    <mergeCell ref="A8:A1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69"/>
  <sheetViews>
    <sheetView zoomScalePageLayoutView="0" workbookViewId="0" topLeftCell="J25">
      <selection activeCell="U32" sqref="U32:U33"/>
    </sheetView>
  </sheetViews>
  <sheetFormatPr defaultColWidth="11.421875" defaultRowHeight="15"/>
  <cols>
    <col min="4" max="4" width="16.421875" style="0" customWidth="1"/>
    <col min="10" max="10" width="16.00390625" style="0" customWidth="1"/>
    <col min="22" max="22" width="15.28125" style="0" customWidth="1"/>
    <col min="26" max="26" width="14.00390625" style="0" customWidth="1"/>
    <col min="28" max="28" width="14.57421875" style="0" customWidth="1"/>
  </cols>
  <sheetData>
    <row r="1" spans="1:28" ht="15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</row>
    <row r="2" spans="1:28" ht="15">
      <c r="A2" s="366" t="s">
        <v>274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</row>
    <row r="3" spans="1:28" ht="15">
      <c r="A3" s="366" t="s">
        <v>295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</row>
    <row r="4" spans="1:28" ht="15">
      <c r="A4" s="366" t="s">
        <v>276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</row>
    <row r="5" spans="1:28" ht="15">
      <c r="A5" s="366" t="s">
        <v>300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</row>
    <row r="6" spans="1:28" ht="15">
      <c r="A6" s="366" t="s">
        <v>120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</row>
    <row r="7" spans="1:22" ht="15.75" thickBot="1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</row>
    <row r="8" spans="1:22" ht="15.75" thickBot="1">
      <c r="A8" s="629" t="s">
        <v>301</v>
      </c>
      <c r="B8" s="630"/>
      <c r="C8" s="630"/>
      <c r="D8" s="630"/>
      <c r="E8" s="631"/>
      <c r="F8" s="176"/>
      <c r="G8" s="176"/>
      <c r="H8" s="176"/>
      <c r="I8" s="176"/>
      <c r="J8" s="176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</row>
    <row r="9" spans="1:22" ht="15.75" thickBot="1">
      <c r="A9" s="629" t="s">
        <v>302</v>
      </c>
      <c r="B9" s="630"/>
      <c r="C9" s="630"/>
      <c r="D9" s="631"/>
      <c r="E9" s="183" t="s">
        <v>303</v>
      </c>
      <c r="F9" s="176"/>
      <c r="G9" s="176"/>
      <c r="H9" s="176"/>
      <c r="I9" s="176"/>
      <c r="J9" s="176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</row>
    <row r="10" spans="1:22" ht="15.75" thickBot="1">
      <c r="A10" s="632" t="s">
        <v>304</v>
      </c>
      <c r="B10" s="633"/>
      <c r="C10" s="633"/>
      <c r="D10" s="634"/>
      <c r="E10" s="184" t="s">
        <v>305</v>
      </c>
      <c r="F10" s="176"/>
      <c r="G10" s="176"/>
      <c r="H10" s="176"/>
      <c r="I10" s="176"/>
      <c r="J10" s="176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</row>
    <row r="11" spans="1:22" ht="15.75" thickBot="1">
      <c r="A11" s="635" t="s">
        <v>306</v>
      </c>
      <c r="B11" s="636"/>
      <c r="C11" s="636"/>
      <c r="D11" s="637"/>
      <c r="E11" s="184" t="s">
        <v>305</v>
      </c>
      <c r="F11" s="176"/>
      <c r="G11" s="176"/>
      <c r="H11" s="176"/>
      <c r="I11" s="176"/>
      <c r="J11" s="176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</row>
    <row r="12" spans="1:22" ht="15.75" thickBot="1">
      <c r="A12" s="635" t="s">
        <v>307</v>
      </c>
      <c r="B12" s="636"/>
      <c r="C12" s="636"/>
      <c r="D12" s="637"/>
      <c r="E12" s="184" t="s">
        <v>308</v>
      </c>
      <c r="F12" s="176"/>
      <c r="G12" s="176"/>
      <c r="H12" s="176"/>
      <c r="I12" s="176"/>
      <c r="J12" s="176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</row>
    <row r="13" spans="1:22" ht="15.75" thickBot="1">
      <c r="A13" s="638" t="s">
        <v>309</v>
      </c>
      <c r="B13" s="639"/>
      <c r="C13" s="639"/>
      <c r="D13" s="640"/>
      <c r="E13" s="185" t="s">
        <v>305</v>
      </c>
      <c r="F13" s="176"/>
      <c r="G13" s="176"/>
      <c r="H13" s="176"/>
      <c r="I13" s="176"/>
      <c r="J13" s="176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</row>
    <row r="14" spans="1:22" ht="15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</row>
    <row r="15" spans="1:22" ht="15">
      <c r="A15" s="186" t="s">
        <v>310</v>
      </c>
      <c r="B15" s="186"/>
      <c r="C15" s="186"/>
      <c r="D15" s="187">
        <f>3429552776/1000</f>
        <v>3429552.776</v>
      </c>
      <c r="E15" s="176"/>
      <c r="F15" s="176"/>
      <c r="G15" s="176"/>
      <c r="H15" s="176"/>
      <c r="I15" s="176"/>
      <c r="J15" s="176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</row>
    <row r="16" spans="1:22" ht="15.75" thickBot="1">
      <c r="A16" s="176"/>
      <c r="B16" s="176"/>
      <c r="C16" s="176"/>
      <c r="D16" s="176"/>
      <c r="E16" s="176"/>
      <c r="F16" s="176"/>
      <c r="G16" s="176"/>
      <c r="H16" s="176"/>
      <c r="I16" s="176"/>
      <c r="J16" s="176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</row>
    <row r="17" spans="1:22" ht="15.75" thickBot="1">
      <c r="A17" s="605" t="s">
        <v>141</v>
      </c>
      <c r="B17" s="652" t="s">
        <v>311</v>
      </c>
      <c r="C17" s="653"/>
      <c r="D17" s="654"/>
      <c r="E17" s="645" t="s">
        <v>143</v>
      </c>
      <c r="F17" s="646"/>
      <c r="G17" s="646"/>
      <c r="H17" s="646"/>
      <c r="I17" s="646"/>
      <c r="J17" s="647"/>
      <c r="K17" s="645" t="s">
        <v>143</v>
      </c>
      <c r="L17" s="646"/>
      <c r="M17" s="646"/>
      <c r="N17" s="646"/>
      <c r="O17" s="646"/>
      <c r="P17" s="647"/>
      <c r="Q17" s="645" t="s">
        <v>143</v>
      </c>
      <c r="R17" s="646"/>
      <c r="S17" s="646"/>
      <c r="T17" s="646"/>
      <c r="U17" s="646"/>
      <c r="V17" s="647"/>
    </row>
    <row r="18" spans="1:22" ht="15.75" thickBot="1">
      <c r="A18" s="606"/>
      <c r="B18" s="655"/>
      <c r="C18" s="656"/>
      <c r="D18" s="657"/>
      <c r="E18" s="188"/>
      <c r="F18" s="189" t="s">
        <v>312</v>
      </c>
      <c r="G18" s="190">
        <v>860090721</v>
      </c>
      <c r="H18" s="189"/>
      <c r="I18" s="189"/>
      <c r="J18" s="191"/>
      <c r="K18" s="188"/>
      <c r="L18" s="189" t="s">
        <v>312</v>
      </c>
      <c r="M18" s="190">
        <v>800076719</v>
      </c>
      <c r="N18" s="189"/>
      <c r="O18" s="189"/>
      <c r="P18" s="191"/>
      <c r="Q18" s="188"/>
      <c r="R18" s="189"/>
      <c r="S18" s="189"/>
      <c r="T18" s="189"/>
      <c r="U18" s="189"/>
      <c r="V18" s="191"/>
    </row>
    <row r="19" spans="1:22" ht="15.75" thickBot="1">
      <c r="A19" s="606"/>
      <c r="B19" s="655"/>
      <c r="C19" s="656"/>
      <c r="D19" s="657"/>
      <c r="E19" s="660" t="str">
        <f>VLOOKUP(G18,'[1]Indicadores Media 2010'!B8:C45,2,0)</f>
        <v>Colviseg Colombiana de Vigilancia y Seguridad Ltda</v>
      </c>
      <c r="F19" s="661"/>
      <c r="G19" s="661"/>
      <c r="H19" s="661"/>
      <c r="I19" s="661"/>
      <c r="J19" s="662"/>
      <c r="K19" s="660" t="str">
        <f>VLOOKUP(M18,'[1]Indicadores Media 2010'!B8:L45,2,0)</f>
        <v>Vigilancia Santafereña y Cia Ltda</v>
      </c>
      <c r="L19" s="661"/>
      <c r="M19" s="661"/>
      <c r="N19" s="661"/>
      <c r="O19" s="661"/>
      <c r="P19" s="662"/>
      <c r="Q19" s="660" t="s">
        <v>282</v>
      </c>
      <c r="R19" s="661"/>
      <c r="S19" s="661"/>
      <c r="T19" s="661"/>
      <c r="U19" s="661"/>
      <c r="V19" s="662"/>
    </row>
    <row r="20" spans="1:22" ht="15.75" thickBot="1">
      <c r="A20" s="606"/>
      <c r="B20" s="655"/>
      <c r="C20" s="656"/>
      <c r="D20" s="657"/>
      <c r="E20" s="645" t="s">
        <v>144</v>
      </c>
      <c r="F20" s="646"/>
      <c r="G20" s="646"/>
      <c r="H20" s="646"/>
      <c r="I20" s="646"/>
      <c r="J20" s="647"/>
      <c r="K20" s="645" t="s">
        <v>144</v>
      </c>
      <c r="L20" s="646"/>
      <c r="M20" s="646"/>
      <c r="N20" s="646"/>
      <c r="O20" s="646"/>
      <c r="P20" s="647"/>
      <c r="Q20" s="645" t="s">
        <v>144</v>
      </c>
      <c r="R20" s="646"/>
      <c r="S20" s="646"/>
      <c r="T20" s="646"/>
      <c r="U20" s="646"/>
      <c r="V20" s="647"/>
    </row>
    <row r="21" spans="1:22" ht="15.75" thickBot="1">
      <c r="A21" s="607"/>
      <c r="B21" s="658"/>
      <c r="C21" s="659"/>
      <c r="D21" s="659"/>
      <c r="E21" s="192" t="s">
        <v>313</v>
      </c>
      <c r="F21" s="193">
        <v>0.01</v>
      </c>
      <c r="G21" s="191"/>
      <c r="H21" s="194" t="s">
        <v>145</v>
      </c>
      <c r="I21" s="191" t="s">
        <v>146</v>
      </c>
      <c r="J21" s="191" t="s">
        <v>147</v>
      </c>
      <c r="K21" s="192" t="s">
        <v>313</v>
      </c>
      <c r="L21" s="193">
        <v>0.99</v>
      </c>
      <c r="M21" s="191"/>
      <c r="N21" s="194" t="s">
        <v>145</v>
      </c>
      <c r="O21" s="191" t="s">
        <v>146</v>
      </c>
      <c r="P21" s="191" t="s">
        <v>147</v>
      </c>
      <c r="Q21" s="192" t="s">
        <v>313</v>
      </c>
      <c r="R21" s="193">
        <f>+F21+L21</f>
        <v>1</v>
      </c>
      <c r="S21" s="191"/>
      <c r="T21" s="194" t="s">
        <v>145</v>
      </c>
      <c r="U21" s="191" t="s">
        <v>146</v>
      </c>
      <c r="V21" s="191" t="s">
        <v>147</v>
      </c>
    </row>
    <row r="22" spans="1:22" ht="15">
      <c r="A22" s="176"/>
      <c r="B22" s="176"/>
      <c r="C22" s="176"/>
      <c r="D22" s="176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</row>
    <row r="23" spans="1:22" ht="15.75" thickBot="1">
      <c r="A23" s="176"/>
      <c r="B23" s="623" t="s">
        <v>314</v>
      </c>
      <c r="C23" s="623"/>
      <c r="D23" s="623"/>
      <c r="E23" s="196"/>
      <c r="F23" s="196"/>
      <c r="G23" s="196"/>
      <c r="H23" s="195"/>
      <c r="I23" s="195"/>
      <c r="J23" s="195"/>
      <c r="K23" s="196"/>
      <c r="L23" s="196"/>
      <c r="M23" s="196"/>
      <c r="N23" s="195"/>
      <c r="O23" s="195"/>
      <c r="P23" s="195"/>
      <c r="Q23" s="196"/>
      <c r="R23" s="196"/>
      <c r="S23" s="196"/>
      <c r="T23" s="195"/>
      <c r="U23" s="195"/>
      <c r="V23" s="195"/>
    </row>
    <row r="24" spans="1:22" ht="15.75" thickBot="1">
      <c r="A24" s="578">
        <v>1</v>
      </c>
      <c r="B24" s="597" t="s">
        <v>304</v>
      </c>
      <c r="C24" s="648"/>
      <c r="D24" s="598"/>
      <c r="E24" s="197" t="s">
        <v>315</v>
      </c>
      <c r="F24" s="198">
        <f>VLOOKUP(G18,'[1]Indicadores Media 2010'!B8:D45,3,0)</f>
        <v>19850217</v>
      </c>
      <c r="G24" s="650">
        <f>+F24/F25</f>
        <v>1.5695738625873268</v>
      </c>
      <c r="H24" s="641" t="s">
        <v>316</v>
      </c>
      <c r="I24" s="643"/>
      <c r="J24" s="643"/>
      <c r="K24" s="197" t="s">
        <v>315</v>
      </c>
      <c r="L24" s="198">
        <f>VLOOKUP(M18,'[1]Indicadores Media 2010'!B8:D45,3,0)</f>
        <v>5101723</v>
      </c>
      <c r="M24" s="650">
        <f>+L24/L25</f>
        <v>2.025337948485658</v>
      </c>
      <c r="N24" s="641" t="s">
        <v>316</v>
      </c>
      <c r="O24" s="643"/>
      <c r="P24" s="643"/>
      <c r="Q24" s="197" t="s">
        <v>315</v>
      </c>
      <c r="R24" s="199">
        <f>+(F24*F21)+(L24*L21)</f>
        <v>5249207.9399999995</v>
      </c>
      <c r="S24" s="650">
        <f>+R24/R25</f>
        <v>2.003339884492662</v>
      </c>
      <c r="T24" s="641" t="s">
        <v>316</v>
      </c>
      <c r="U24" s="643"/>
      <c r="V24" s="643"/>
    </row>
    <row r="25" spans="1:22" ht="15.75" thickBot="1">
      <c r="A25" s="580"/>
      <c r="B25" s="599"/>
      <c r="C25" s="649"/>
      <c r="D25" s="600"/>
      <c r="E25" s="200" t="s">
        <v>317</v>
      </c>
      <c r="F25" s="199">
        <f>VLOOKUP(G18,'[1]Indicadores Media 2010'!B8:F45,5,0)</f>
        <v>12646883</v>
      </c>
      <c r="G25" s="651"/>
      <c r="H25" s="642"/>
      <c r="I25" s="644"/>
      <c r="J25" s="644"/>
      <c r="K25" s="200" t="s">
        <v>317</v>
      </c>
      <c r="L25" s="199">
        <f>VLOOKUP(M18,'[1]Indicadores Media 2010'!B8:F45,5,0)</f>
        <v>2518949</v>
      </c>
      <c r="M25" s="651"/>
      <c r="N25" s="642"/>
      <c r="O25" s="644"/>
      <c r="P25" s="644"/>
      <c r="Q25" s="200" t="s">
        <v>317</v>
      </c>
      <c r="R25" s="199">
        <f>+(F25*F21)+(L25*L21)</f>
        <v>2620228.34</v>
      </c>
      <c r="S25" s="651"/>
      <c r="T25" s="642"/>
      <c r="U25" s="644"/>
      <c r="V25" s="644"/>
    </row>
    <row r="26" spans="1:22" ht="15">
      <c r="A26" s="176"/>
      <c r="B26" s="176"/>
      <c r="C26" s="176"/>
      <c r="D26" s="176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</row>
    <row r="27" spans="1:22" ht="15.75" thickBot="1">
      <c r="A27" s="176"/>
      <c r="B27" s="623" t="s">
        <v>318</v>
      </c>
      <c r="C27" s="623"/>
      <c r="D27" s="623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</row>
    <row r="28" spans="1:22" ht="15.75" thickBot="1">
      <c r="A28" s="578">
        <v>2</v>
      </c>
      <c r="B28" s="597" t="s">
        <v>319</v>
      </c>
      <c r="C28" s="648"/>
      <c r="D28" s="598"/>
      <c r="E28" s="201" t="s">
        <v>320</v>
      </c>
      <c r="F28" s="205">
        <f>VLOOKUP(G18,'[1]Indicadores Media 2010'!B8:G45,6,0)</f>
        <v>13341110</v>
      </c>
      <c r="G28" s="663">
        <f>(+F28/F29)</f>
        <v>0.5247669386888778</v>
      </c>
      <c r="H28" s="641" t="s">
        <v>316</v>
      </c>
      <c r="I28" s="643"/>
      <c r="J28" s="643"/>
      <c r="K28" s="201" t="s">
        <v>320</v>
      </c>
      <c r="L28" s="199">
        <f>VLOOKUP(M18,'[1]Indicadores Media 2010'!B8:G45,6,0)</f>
        <v>2706164</v>
      </c>
      <c r="M28" s="663">
        <f>(+L28/L29)</f>
        <v>0.35828041647508124</v>
      </c>
      <c r="N28" s="641" t="s">
        <v>316</v>
      </c>
      <c r="O28" s="643"/>
      <c r="P28" s="643"/>
      <c r="Q28" s="201" t="s">
        <v>320</v>
      </c>
      <c r="R28" s="199">
        <f>+(F28*F21)+(L28*L21)</f>
        <v>2812513.46</v>
      </c>
      <c r="S28" s="663">
        <f>(+R28/R29)</f>
        <v>0.369528822025574</v>
      </c>
      <c r="T28" s="641" t="s">
        <v>316</v>
      </c>
      <c r="U28" s="643"/>
      <c r="V28" s="643"/>
    </row>
    <row r="29" spans="1:22" ht="15.75" thickBot="1">
      <c r="A29" s="580"/>
      <c r="B29" s="599"/>
      <c r="C29" s="649"/>
      <c r="D29" s="600"/>
      <c r="E29" s="202" t="s">
        <v>321</v>
      </c>
      <c r="F29" s="199">
        <f>VLOOKUP(G18,'[1]Indicadores Media 2010'!B8:E45,4,0)</f>
        <v>25422924</v>
      </c>
      <c r="G29" s="664"/>
      <c r="H29" s="642"/>
      <c r="I29" s="644"/>
      <c r="J29" s="644"/>
      <c r="K29" s="202" t="s">
        <v>321</v>
      </c>
      <c r="L29" s="199">
        <f>VLOOKUP(M18,'[1]Indicadores Media 2010'!B8:E45,4,0)</f>
        <v>7553201</v>
      </c>
      <c r="M29" s="664"/>
      <c r="N29" s="642"/>
      <c r="O29" s="644"/>
      <c r="P29" s="644"/>
      <c r="Q29" s="202" t="s">
        <v>321</v>
      </c>
      <c r="R29" s="199">
        <f>+(F28*F21)+(L29*L21)</f>
        <v>7611080.09</v>
      </c>
      <c r="S29" s="664"/>
      <c r="T29" s="642"/>
      <c r="U29" s="644"/>
      <c r="V29" s="644"/>
    </row>
    <row r="30" spans="1:22" ht="15">
      <c r="A30" s="176"/>
      <c r="B30" s="176"/>
      <c r="C30" s="176"/>
      <c r="D30" s="176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22" ht="15.75" thickBot="1">
      <c r="A31" s="176"/>
      <c r="B31" s="623" t="s">
        <v>322</v>
      </c>
      <c r="C31" s="623"/>
      <c r="D31" s="623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22" ht="15">
      <c r="A32" s="578">
        <v>3</v>
      </c>
      <c r="B32" s="597" t="s">
        <v>323</v>
      </c>
      <c r="C32" s="648"/>
      <c r="D32" s="598"/>
      <c r="E32" s="197" t="s">
        <v>315</v>
      </c>
      <c r="F32" s="198">
        <f>VLOOKUP(G18,'[1]Indicadores Media 2010'!B8:E45,3,0)</f>
        <v>19850217</v>
      </c>
      <c r="G32" s="665">
        <f>F32-F33</f>
        <v>7203334</v>
      </c>
      <c r="H32" s="641" t="s">
        <v>316</v>
      </c>
      <c r="I32" s="643"/>
      <c r="J32" s="643"/>
      <c r="K32" s="197" t="s">
        <v>315</v>
      </c>
      <c r="L32" s="198">
        <f>VLOOKUP(M18,'[1]Indicadores Media 2010'!B8:D45,3,0)</f>
        <v>5101723</v>
      </c>
      <c r="M32" s="665">
        <f>L32-L33</f>
        <v>2582774</v>
      </c>
      <c r="N32" s="641"/>
      <c r="O32" s="673" t="s">
        <v>316</v>
      </c>
      <c r="P32" s="643"/>
      <c r="Q32" s="197" t="s">
        <v>315</v>
      </c>
      <c r="R32" s="198">
        <f>+(F32*F21)+(L32*L21)</f>
        <v>5249207.9399999995</v>
      </c>
      <c r="S32" s="665">
        <f>R32-R33</f>
        <v>2628979.5999999996</v>
      </c>
      <c r="T32" s="641"/>
      <c r="U32" s="673" t="s">
        <v>316</v>
      </c>
      <c r="V32" s="643"/>
    </row>
    <row r="33" spans="1:22" ht="15.75" thickBot="1">
      <c r="A33" s="580"/>
      <c r="B33" s="599"/>
      <c r="C33" s="649"/>
      <c r="D33" s="600"/>
      <c r="E33" s="200" t="s">
        <v>317</v>
      </c>
      <c r="F33" s="199">
        <f>VLOOKUP(G18,'[1]Indicadores Media 2010'!B8:F45,5,0)</f>
        <v>12646883</v>
      </c>
      <c r="G33" s="666"/>
      <c r="H33" s="642"/>
      <c r="I33" s="644"/>
      <c r="J33" s="644"/>
      <c r="K33" s="200" t="s">
        <v>317</v>
      </c>
      <c r="L33" s="199">
        <f>VLOOKUP(M18,'[1]Indicadores Media 2010'!B16:F51,5,0)</f>
        <v>2518949</v>
      </c>
      <c r="M33" s="666"/>
      <c r="N33" s="642"/>
      <c r="O33" s="674"/>
      <c r="P33" s="644"/>
      <c r="Q33" s="200" t="s">
        <v>317</v>
      </c>
      <c r="R33" s="199">
        <f>+(F33*F21)+(L33*L21)</f>
        <v>2620228.34</v>
      </c>
      <c r="S33" s="666"/>
      <c r="T33" s="642"/>
      <c r="U33" s="674"/>
      <c r="V33" s="644"/>
    </row>
    <row r="34" spans="1:22" ht="15">
      <c r="A34" s="176"/>
      <c r="B34" s="176"/>
      <c r="C34" s="176"/>
      <c r="D34" s="203">
        <f>+D15*0.95</f>
        <v>3258075.1371999998</v>
      </c>
      <c r="E34" s="195"/>
      <c r="F34" s="195"/>
      <c r="G34" s="675"/>
      <c r="H34" s="195"/>
      <c r="I34" s="195"/>
      <c r="J34" s="195"/>
      <c r="K34" s="195"/>
      <c r="L34" s="195"/>
      <c r="M34" s="675"/>
      <c r="N34" s="41"/>
      <c r="O34" s="41"/>
      <c r="P34" s="41"/>
      <c r="Q34" s="41"/>
      <c r="R34" s="41"/>
      <c r="S34" s="675"/>
      <c r="T34" s="195"/>
      <c r="U34" s="195"/>
      <c r="V34" s="195"/>
    </row>
    <row r="35" spans="1:22" ht="15.75" thickBot="1">
      <c r="A35" s="176"/>
      <c r="B35" s="676" t="s">
        <v>324</v>
      </c>
      <c r="C35" s="676"/>
      <c r="D35" s="676"/>
      <c r="E35" s="195"/>
      <c r="F35" s="195"/>
      <c r="G35" s="675"/>
      <c r="H35" s="195"/>
      <c r="I35" s="195"/>
      <c r="J35" s="195"/>
      <c r="K35" s="195"/>
      <c r="L35" s="195"/>
      <c r="M35" s="675"/>
      <c r="N35" s="41"/>
      <c r="O35" s="41"/>
      <c r="P35" s="41"/>
      <c r="Q35" s="41"/>
      <c r="R35" s="41"/>
      <c r="S35" s="675"/>
      <c r="T35" s="195"/>
      <c r="U35" s="195"/>
      <c r="V35" s="195"/>
    </row>
    <row r="36" spans="1:22" ht="15.75" thickBot="1">
      <c r="A36" s="667"/>
      <c r="B36" s="597" t="s">
        <v>325</v>
      </c>
      <c r="C36" s="648"/>
      <c r="D36" s="598"/>
      <c r="E36" s="204" t="s">
        <v>326</v>
      </c>
      <c r="F36" s="205">
        <v>3429553</v>
      </c>
      <c r="G36" s="650"/>
      <c r="H36" s="669" t="s">
        <v>316</v>
      </c>
      <c r="I36" s="671"/>
      <c r="J36" s="671"/>
      <c r="K36" s="204" t="s">
        <v>326</v>
      </c>
      <c r="L36" s="205">
        <v>3429553</v>
      </c>
      <c r="M36" s="650"/>
      <c r="N36" s="669" t="s">
        <v>316</v>
      </c>
      <c r="O36" s="671"/>
      <c r="P36" s="671"/>
      <c r="Q36" s="204" t="s">
        <v>326</v>
      </c>
      <c r="R36" s="198">
        <v>3429553</v>
      </c>
      <c r="S36" s="650"/>
      <c r="T36" s="669" t="s">
        <v>316</v>
      </c>
      <c r="U36" s="671"/>
      <c r="V36" s="671"/>
    </row>
    <row r="37" spans="1:22" ht="15.75" thickBot="1">
      <c r="A37" s="668"/>
      <c r="B37" s="599"/>
      <c r="C37" s="649"/>
      <c r="D37" s="600"/>
      <c r="E37" s="204" t="s">
        <v>327</v>
      </c>
      <c r="F37" s="205">
        <f>VLOOKUP(G18,'[1]Indicadores Media 2010'!B8:L45,11,0)</f>
        <v>12081814</v>
      </c>
      <c r="G37" s="651"/>
      <c r="H37" s="670"/>
      <c r="I37" s="672"/>
      <c r="J37" s="672"/>
      <c r="K37" s="204" t="s">
        <v>327</v>
      </c>
      <c r="L37" s="205">
        <f>VLOOKUP(M18,'[1]Indicadores Media 2010'!B8:L45,11,0)</f>
        <v>4847037</v>
      </c>
      <c r="M37" s="651"/>
      <c r="N37" s="670"/>
      <c r="O37" s="672"/>
      <c r="P37" s="672"/>
      <c r="Q37" s="204" t="s">
        <v>327</v>
      </c>
      <c r="R37" s="205">
        <f>+(F37*F21)+(L37*L21)</f>
        <v>4919384.77</v>
      </c>
      <c r="S37" s="651"/>
      <c r="T37" s="670"/>
      <c r="U37" s="672"/>
      <c r="V37" s="672"/>
    </row>
    <row r="38" spans="1:22" ht="15">
      <c r="A38" s="206"/>
      <c r="B38" s="207"/>
      <c r="C38" s="207"/>
      <c r="D38" s="208">
        <f>+D15*0.85</f>
        <v>2915119.8596</v>
      </c>
      <c r="E38" s="41"/>
      <c r="F38" s="209"/>
      <c r="G38" s="209"/>
      <c r="H38" s="210"/>
      <c r="I38" s="206"/>
      <c r="J38" s="206"/>
      <c r="K38" s="41"/>
      <c r="L38" s="209"/>
      <c r="M38" s="209"/>
      <c r="N38" s="210"/>
      <c r="O38" s="206"/>
      <c r="P38" s="206"/>
      <c r="Q38" s="41"/>
      <c r="R38" s="209"/>
      <c r="S38" s="209"/>
      <c r="T38" s="210"/>
      <c r="U38" s="206"/>
      <c r="V38" s="206"/>
    </row>
    <row r="39" spans="1:22" ht="15.75" thickBot="1">
      <c r="A39" s="176"/>
      <c r="B39" s="176"/>
      <c r="C39" s="176"/>
      <c r="D39" s="176"/>
      <c r="E39" s="176"/>
      <c r="F39" s="176"/>
      <c r="G39" s="176"/>
      <c r="H39" s="176"/>
      <c r="I39" s="176"/>
      <c r="J39" s="176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</row>
    <row r="40" spans="1:17" ht="15.75" thickBot="1">
      <c r="A40" s="211" t="s">
        <v>328</v>
      </c>
      <c r="B40" s="212"/>
      <c r="C40" s="212"/>
      <c r="D40" s="212"/>
      <c r="E40" s="212"/>
      <c r="F40" s="212"/>
      <c r="G40" s="677" t="s">
        <v>329</v>
      </c>
      <c r="H40" s="678"/>
      <c r="I40" s="679"/>
      <c r="K40" s="179"/>
      <c r="L40" s="179"/>
      <c r="M40" s="179"/>
      <c r="N40" s="179"/>
      <c r="O40" s="179"/>
      <c r="P40" s="213"/>
      <c r="Q40" s="214"/>
    </row>
    <row r="41" spans="1:22" ht="15">
      <c r="A41" s="176"/>
      <c r="B41" s="176"/>
      <c r="C41" s="176"/>
      <c r="D41" s="176"/>
      <c r="E41" s="176"/>
      <c r="F41" s="176"/>
      <c r="G41" s="176"/>
      <c r="H41" s="176"/>
      <c r="I41" s="176"/>
      <c r="J41" s="176"/>
      <c r="K41" s="179"/>
      <c r="L41" s="179"/>
      <c r="M41" s="179"/>
      <c r="N41" s="179"/>
      <c r="O41" s="179"/>
      <c r="P41" s="213"/>
      <c r="Q41" s="215"/>
      <c r="R41" s="179"/>
      <c r="S41" s="179"/>
      <c r="T41" s="179"/>
      <c r="U41" s="179"/>
      <c r="V41" s="179"/>
    </row>
    <row r="42" spans="1:32" ht="15.75" thickBot="1">
      <c r="A42" s="176"/>
      <c r="B42" s="176"/>
      <c r="C42" s="176"/>
      <c r="D42" s="176"/>
      <c r="E42" s="176"/>
      <c r="F42" s="176"/>
      <c r="G42" s="176"/>
      <c r="H42" s="176"/>
      <c r="I42" s="176"/>
      <c r="J42" s="176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</row>
    <row r="43" spans="1:32" ht="15.75" customHeight="1" thickBot="1">
      <c r="A43" s="605" t="s">
        <v>141</v>
      </c>
      <c r="B43" s="652" t="s">
        <v>311</v>
      </c>
      <c r="C43" s="653"/>
      <c r="D43" s="654"/>
      <c r="E43" s="645" t="s">
        <v>143</v>
      </c>
      <c r="F43" s="646"/>
      <c r="G43" s="646"/>
      <c r="H43" s="646"/>
      <c r="I43" s="646"/>
      <c r="J43" s="647"/>
      <c r="K43" s="645" t="s">
        <v>143</v>
      </c>
      <c r="L43" s="646"/>
      <c r="M43" s="646"/>
      <c r="N43" s="646"/>
      <c r="O43" s="646"/>
      <c r="P43" s="647"/>
      <c r="Q43" s="645" t="s">
        <v>143</v>
      </c>
      <c r="R43" s="646"/>
      <c r="S43" s="646"/>
      <c r="T43" s="646"/>
      <c r="U43" s="646"/>
      <c r="V43" s="647"/>
      <c r="W43" s="645" t="s">
        <v>143</v>
      </c>
      <c r="X43" s="646"/>
      <c r="Y43" s="646"/>
      <c r="Z43" s="646"/>
      <c r="AA43" s="646"/>
      <c r="AB43" s="647"/>
      <c r="AC43" s="179"/>
      <c r="AD43" s="179"/>
      <c r="AE43" s="179"/>
      <c r="AF43" s="179"/>
    </row>
    <row r="44" spans="1:32" ht="15.75" customHeight="1" thickBot="1">
      <c r="A44" s="606"/>
      <c r="B44" s="655"/>
      <c r="C44" s="656"/>
      <c r="D44" s="657"/>
      <c r="E44" s="188"/>
      <c r="F44" s="189" t="s">
        <v>312</v>
      </c>
      <c r="G44" s="216">
        <v>860507033</v>
      </c>
      <c r="H44" s="189"/>
      <c r="I44" s="189"/>
      <c r="J44" s="191"/>
      <c r="K44" s="188"/>
      <c r="L44" s="189" t="s">
        <v>312</v>
      </c>
      <c r="M44" s="216">
        <v>800085526</v>
      </c>
      <c r="N44" s="189"/>
      <c r="O44" s="189"/>
      <c r="P44" s="191"/>
      <c r="Q44" s="188"/>
      <c r="R44" s="189" t="s">
        <v>312</v>
      </c>
      <c r="S44" s="216">
        <v>860062112</v>
      </c>
      <c r="T44" s="189"/>
      <c r="U44" s="189"/>
      <c r="V44" s="191"/>
      <c r="W44" s="188"/>
      <c r="X44" s="189"/>
      <c r="Y44" s="189"/>
      <c r="Z44" s="189"/>
      <c r="AA44" s="189"/>
      <c r="AB44" s="191"/>
      <c r="AC44" s="179"/>
      <c r="AD44" s="179"/>
      <c r="AE44" s="179"/>
      <c r="AF44" s="179"/>
    </row>
    <row r="45" spans="1:32" ht="15.75" customHeight="1" thickBot="1">
      <c r="A45" s="606"/>
      <c r="B45" s="655"/>
      <c r="C45" s="656"/>
      <c r="D45" s="657"/>
      <c r="E45" s="660" t="s">
        <v>332</v>
      </c>
      <c r="F45" s="661"/>
      <c r="G45" s="661"/>
      <c r="H45" s="661"/>
      <c r="I45" s="661"/>
      <c r="J45" s="662"/>
      <c r="K45" s="660" t="s">
        <v>333</v>
      </c>
      <c r="L45" s="661"/>
      <c r="M45" s="661"/>
      <c r="N45" s="661"/>
      <c r="O45" s="661"/>
      <c r="P45" s="662"/>
      <c r="Q45" s="660" t="s">
        <v>334</v>
      </c>
      <c r="R45" s="661"/>
      <c r="S45" s="661"/>
      <c r="T45" s="661"/>
      <c r="U45" s="661"/>
      <c r="V45" s="662"/>
      <c r="W45" s="680" t="s">
        <v>8</v>
      </c>
      <c r="X45" s="681"/>
      <c r="Y45" s="681"/>
      <c r="Z45" s="681"/>
      <c r="AA45" s="681"/>
      <c r="AB45" s="682"/>
      <c r="AC45" s="179"/>
      <c r="AD45" s="179"/>
      <c r="AE45" s="179"/>
      <c r="AF45" s="179"/>
    </row>
    <row r="46" spans="1:32" ht="15.75" customHeight="1" thickBot="1">
      <c r="A46" s="606"/>
      <c r="B46" s="655"/>
      <c r="C46" s="656"/>
      <c r="D46" s="657"/>
      <c r="E46" s="645" t="s">
        <v>144</v>
      </c>
      <c r="F46" s="646"/>
      <c r="G46" s="646"/>
      <c r="H46" s="646"/>
      <c r="I46" s="646"/>
      <c r="J46" s="647"/>
      <c r="K46" s="645" t="s">
        <v>144</v>
      </c>
      <c r="L46" s="646"/>
      <c r="M46" s="646"/>
      <c r="N46" s="646"/>
      <c r="O46" s="646"/>
      <c r="P46" s="647"/>
      <c r="Q46" s="645" t="s">
        <v>144</v>
      </c>
      <c r="R46" s="646"/>
      <c r="S46" s="646"/>
      <c r="T46" s="646"/>
      <c r="U46" s="646"/>
      <c r="V46" s="647"/>
      <c r="W46" s="645" t="s">
        <v>144</v>
      </c>
      <c r="X46" s="646"/>
      <c r="Y46" s="646"/>
      <c r="Z46" s="646"/>
      <c r="AA46" s="646"/>
      <c r="AB46" s="647"/>
      <c r="AC46" s="179"/>
      <c r="AD46" s="179"/>
      <c r="AE46" s="179"/>
      <c r="AF46" s="179"/>
    </row>
    <row r="47" spans="1:32" ht="15.75" customHeight="1" thickBot="1">
      <c r="A47" s="607"/>
      <c r="B47" s="658"/>
      <c r="C47" s="659"/>
      <c r="D47" s="683"/>
      <c r="E47" s="192" t="s">
        <v>313</v>
      </c>
      <c r="F47" s="193">
        <v>0.2</v>
      </c>
      <c r="G47" s="191"/>
      <c r="H47" s="194" t="s">
        <v>145</v>
      </c>
      <c r="I47" s="191" t="s">
        <v>146</v>
      </c>
      <c r="J47" s="191" t="s">
        <v>147</v>
      </c>
      <c r="K47" s="192" t="s">
        <v>313</v>
      </c>
      <c r="L47" s="193">
        <v>0.4</v>
      </c>
      <c r="M47" s="191"/>
      <c r="N47" s="194" t="s">
        <v>145</v>
      </c>
      <c r="O47" s="191" t="s">
        <v>146</v>
      </c>
      <c r="P47" s="191" t="s">
        <v>147</v>
      </c>
      <c r="Q47" s="192" t="s">
        <v>313</v>
      </c>
      <c r="R47" s="193">
        <v>0.4</v>
      </c>
      <c r="S47" s="191"/>
      <c r="T47" s="194" t="s">
        <v>145</v>
      </c>
      <c r="U47" s="191" t="s">
        <v>146</v>
      </c>
      <c r="V47" s="191" t="s">
        <v>147</v>
      </c>
      <c r="W47" s="192" t="s">
        <v>313</v>
      </c>
      <c r="X47" s="217">
        <v>1</v>
      </c>
      <c r="Y47" s="191"/>
      <c r="Z47" s="194" t="s">
        <v>145</v>
      </c>
      <c r="AA47" s="191" t="s">
        <v>146</v>
      </c>
      <c r="AB47" s="191" t="s">
        <v>147</v>
      </c>
      <c r="AC47" s="179"/>
      <c r="AD47" s="179"/>
      <c r="AE47" s="179"/>
      <c r="AF47" s="179"/>
    </row>
    <row r="48" spans="1:32" ht="15">
      <c r="A48" s="176"/>
      <c r="B48" s="176"/>
      <c r="C48" s="176"/>
      <c r="D48" s="176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79"/>
      <c r="AD48" s="179"/>
      <c r="AE48" s="179"/>
      <c r="AF48" s="179"/>
    </row>
    <row r="49" spans="1:32" ht="15.75" thickBot="1">
      <c r="A49" s="176"/>
      <c r="B49" s="623" t="s">
        <v>314</v>
      </c>
      <c r="C49" s="623"/>
      <c r="D49" s="623"/>
      <c r="E49" s="196"/>
      <c r="F49" s="196"/>
      <c r="G49" s="196"/>
      <c r="H49" s="195"/>
      <c r="I49" s="195"/>
      <c r="J49" s="195"/>
      <c r="K49" s="196"/>
      <c r="L49" s="196"/>
      <c r="M49" s="196"/>
      <c r="N49" s="195"/>
      <c r="O49" s="195"/>
      <c r="P49" s="195"/>
      <c r="Q49" s="196"/>
      <c r="R49" s="196"/>
      <c r="S49" s="196"/>
      <c r="T49" s="195"/>
      <c r="U49" s="195"/>
      <c r="V49" s="195"/>
      <c r="W49" s="196"/>
      <c r="X49" s="196"/>
      <c r="Y49" s="196"/>
      <c r="Z49" s="195"/>
      <c r="AA49" s="195"/>
      <c r="AB49" s="195"/>
      <c r="AC49" s="179"/>
      <c r="AD49" s="179"/>
      <c r="AE49" s="179"/>
      <c r="AF49" s="179"/>
    </row>
    <row r="50" spans="1:32" ht="15">
      <c r="A50" s="578">
        <v>1</v>
      </c>
      <c r="B50" s="597" t="s">
        <v>304</v>
      </c>
      <c r="C50" s="648"/>
      <c r="D50" s="598"/>
      <c r="E50" s="197" t="s">
        <v>315</v>
      </c>
      <c r="F50" s="198">
        <v>21370627</v>
      </c>
      <c r="G50" s="650">
        <v>1.5970956729393493</v>
      </c>
      <c r="H50" s="641"/>
      <c r="I50" s="643" t="s">
        <v>316</v>
      </c>
      <c r="J50" s="643"/>
      <c r="K50" s="197" t="s">
        <v>315</v>
      </c>
      <c r="L50" s="198">
        <v>12444299</v>
      </c>
      <c r="M50" s="650">
        <v>2.2621251831888363</v>
      </c>
      <c r="N50" s="641" t="s">
        <v>316</v>
      </c>
      <c r="O50" s="643"/>
      <c r="P50" s="643"/>
      <c r="Q50" s="197" t="s">
        <v>315</v>
      </c>
      <c r="R50" s="198">
        <v>6643004</v>
      </c>
      <c r="S50" s="650">
        <v>2.9266281589656407</v>
      </c>
      <c r="T50" s="641" t="s">
        <v>316</v>
      </c>
      <c r="U50" s="643"/>
      <c r="V50" s="643"/>
      <c r="W50" s="197" t="s">
        <v>315</v>
      </c>
      <c r="X50" s="198">
        <v>11909046.6</v>
      </c>
      <c r="Y50" s="650">
        <v>2.0587547177522114</v>
      </c>
      <c r="Z50" s="641" t="s">
        <v>316</v>
      </c>
      <c r="AA50" s="643"/>
      <c r="AB50" s="643"/>
      <c r="AC50" s="179"/>
      <c r="AD50" s="179"/>
      <c r="AE50" s="179"/>
      <c r="AF50" s="179"/>
    </row>
    <row r="51" spans="1:32" ht="15.75" thickBot="1">
      <c r="A51" s="580"/>
      <c r="B51" s="599"/>
      <c r="C51" s="649"/>
      <c r="D51" s="600"/>
      <c r="E51" s="200" t="s">
        <v>317</v>
      </c>
      <c r="F51" s="199">
        <v>13380931</v>
      </c>
      <c r="G51" s="651"/>
      <c r="H51" s="642"/>
      <c r="I51" s="644"/>
      <c r="J51" s="644"/>
      <c r="K51" s="200" t="s">
        <v>317</v>
      </c>
      <c r="L51" s="199">
        <v>5501154</v>
      </c>
      <c r="M51" s="651"/>
      <c r="N51" s="642"/>
      <c r="O51" s="644"/>
      <c r="P51" s="644"/>
      <c r="Q51" s="200" t="s">
        <v>317</v>
      </c>
      <c r="R51" s="199">
        <v>2269849</v>
      </c>
      <c r="S51" s="651"/>
      <c r="T51" s="642"/>
      <c r="U51" s="644"/>
      <c r="V51" s="644"/>
      <c r="W51" s="200" t="s">
        <v>317</v>
      </c>
      <c r="X51" s="199">
        <v>5784587.4</v>
      </c>
      <c r="Y51" s="651"/>
      <c r="Z51" s="642"/>
      <c r="AA51" s="644"/>
      <c r="AB51" s="644"/>
      <c r="AC51" s="179"/>
      <c r="AD51" s="179"/>
      <c r="AE51" s="179"/>
      <c r="AF51" s="179"/>
    </row>
    <row r="52" spans="1:32" ht="15">
      <c r="A52" s="176"/>
      <c r="B52" s="176"/>
      <c r="C52" s="176"/>
      <c r="D52" s="176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79"/>
      <c r="AD52" s="179"/>
      <c r="AE52" s="179"/>
      <c r="AF52" s="179"/>
    </row>
    <row r="53" spans="1:32" ht="15.75" thickBot="1">
      <c r="A53" s="176"/>
      <c r="B53" s="623" t="s">
        <v>318</v>
      </c>
      <c r="C53" s="623"/>
      <c r="D53" s="623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79"/>
      <c r="AD53" s="179"/>
      <c r="AE53" s="179"/>
      <c r="AF53" s="179"/>
    </row>
    <row r="54" spans="1:32" ht="15.75" thickBot="1">
      <c r="A54" s="578">
        <v>2</v>
      </c>
      <c r="B54" s="597" t="s">
        <v>319</v>
      </c>
      <c r="C54" s="648"/>
      <c r="D54" s="598"/>
      <c r="E54" s="201" t="s">
        <v>320</v>
      </c>
      <c r="F54" s="205">
        <v>45852659</v>
      </c>
      <c r="G54" s="663">
        <v>0.49892905132167564</v>
      </c>
      <c r="H54" s="641" t="s">
        <v>316</v>
      </c>
      <c r="I54" s="643"/>
      <c r="J54" s="643"/>
      <c r="K54" s="201" t="s">
        <v>320</v>
      </c>
      <c r="L54" s="199">
        <v>5501154</v>
      </c>
      <c r="M54" s="663">
        <v>0.403183927857236</v>
      </c>
      <c r="N54" s="641" t="s">
        <v>316</v>
      </c>
      <c r="O54" s="643"/>
      <c r="P54" s="643"/>
      <c r="Q54" s="201" t="s">
        <v>320</v>
      </c>
      <c r="R54" s="199">
        <v>2269849</v>
      </c>
      <c r="S54" s="663">
        <v>0.3133635673362325</v>
      </c>
      <c r="T54" s="641" t="s">
        <v>316</v>
      </c>
      <c r="U54" s="643"/>
      <c r="V54" s="643"/>
      <c r="W54" s="201" t="s">
        <v>320</v>
      </c>
      <c r="X54" s="199">
        <v>12278933</v>
      </c>
      <c r="Y54" s="663">
        <v>0.45927372594869414</v>
      </c>
      <c r="Z54" s="641" t="s">
        <v>316</v>
      </c>
      <c r="AA54" s="643"/>
      <c r="AB54" s="643"/>
      <c r="AC54" s="179"/>
      <c r="AD54" s="179"/>
      <c r="AE54" s="179"/>
      <c r="AF54" s="179"/>
    </row>
    <row r="55" spans="1:32" ht="15.75" thickBot="1">
      <c r="A55" s="580"/>
      <c r="B55" s="599"/>
      <c r="C55" s="649"/>
      <c r="D55" s="600"/>
      <c r="E55" s="202" t="s">
        <v>321</v>
      </c>
      <c r="F55" s="199">
        <v>91902163</v>
      </c>
      <c r="G55" s="664"/>
      <c r="H55" s="642"/>
      <c r="I55" s="644"/>
      <c r="J55" s="644"/>
      <c r="K55" s="202" t="s">
        <v>321</v>
      </c>
      <c r="L55" s="199">
        <v>13644279</v>
      </c>
      <c r="M55" s="664"/>
      <c r="N55" s="642"/>
      <c r="O55" s="644"/>
      <c r="P55" s="644"/>
      <c r="Q55" s="202" t="s">
        <v>321</v>
      </c>
      <c r="R55" s="199">
        <v>7243500</v>
      </c>
      <c r="S55" s="664"/>
      <c r="T55" s="642"/>
      <c r="U55" s="644"/>
      <c r="V55" s="644"/>
      <c r="W55" s="202" t="s">
        <v>321</v>
      </c>
      <c r="X55" s="199">
        <v>26735544.200000003</v>
      </c>
      <c r="Y55" s="664"/>
      <c r="Z55" s="642"/>
      <c r="AA55" s="644"/>
      <c r="AB55" s="644"/>
      <c r="AC55" s="179"/>
      <c r="AD55" s="179"/>
      <c r="AE55" s="179"/>
      <c r="AF55" s="179"/>
    </row>
    <row r="56" spans="1:32" ht="15">
      <c r="A56" s="176"/>
      <c r="B56" s="176"/>
      <c r="C56" s="176"/>
      <c r="D56" s="176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79"/>
      <c r="AD56" s="179"/>
      <c r="AE56" s="179"/>
      <c r="AF56" s="179"/>
    </row>
    <row r="57" spans="1:32" ht="15.75" thickBot="1">
      <c r="A57" s="176"/>
      <c r="B57" s="623" t="s">
        <v>322</v>
      </c>
      <c r="C57" s="623"/>
      <c r="D57" s="623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79"/>
      <c r="AD57" s="179"/>
      <c r="AE57" s="179"/>
      <c r="AF57" s="179"/>
    </row>
    <row r="58" spans="1:32" ht="15.75" thickBot="1">
      <c r="A58" s="578">
        <v>3</v>
      </c>
      <c r="B58" s="597" t="s">
        <v>323</v>
      </c>
      <c r="C58" s="648"/>
      <c r="D58" s="598"/>
      <c r="E58" s="197" t="s">
        <v>315</v>
      </c>
      <c r="F58" s="205">
        <v>21370627</v>
      </c>
      <c r="G58" s="665">
        <v>7989696</v>
      </c>
      <c r="H58" s="641" t="s">
        <v>316</v>
      </c>
      <c r="I58" s="643"/>
      <c r="J58" s="643"/>
      <c r="K58" s="197" t="s">
        <v>315</v>
      </c>
      <c r="L58" s="198">
        <v>12444299</v>
      </c>
      <c r="M58" s="665">
        <v>6943145</v>
      </c>
      <c r="N58" s="641" t="s">
        <v>316</v>
      </c>
      <c r="O58" s="643"/>
      <c r="P58" s="643"/>
      <c r="Q58" s="197" t="s">
        <v>315</v>
      </c>
      <c r="R58" s="198">
        <v>6643004</v>
      </c>
      <c r="S58" s="665">
        <v>4373155</v>
      </c>
      <c r="T58" s="641" t="s">
        <v>316</v>
      </c>
      <c r="U58" s="643"/>
      <c r="V58" s="643"/>
      <c r="W58" s="197" t="s">
        <v>315</v>
      </c>
      <c r="X58" s="198">
        <v>11909046.6</v>
      </c>
      <c r="Y58" s="665">
        <v>6124459.199999999</v>
      </c>
      <c r="Z58" s="641" t="s">
        <v>316</v>
      </c>
      <c r="AA58" s="643"/>
      <c r="AB58" s="643"/>
      <c r="AC58" s="179"/>
      <c r="AD58" s="179"/>
      <c r="AE58" s="179"/>
      <c r="AF58" s="179"/>
    </row>
    <row r="59" spans="1:32" ht="15.75" thickBot="1">
      <c r="A59" s="580"/>
      <c r="B59" s="599"/>
      <c r="C59" s="649"/>
      <c r="D59" s="600"/>
      <c r="E59" s="200" t="s">
        <v>317</v>
      </c>
      <c r="F59" s="202">
        <v>13380931</v>
      </c>
      <c r="G59" s="666"/>
      <c r="H59" s="642"/>
      <c r="I59" s="644"/>
      <c r="J59" s="644"/>
      <c r="K59" s="200" t="s">
        <v>317</v>
      </c>
      <c r="L59" s="199">
        <v>5501154</v>
      </c>
      <c r="M59" s="666"/>
      <c r="N59" s="642"/>
      <c r="O59" s="644"/>
      <c r="P59" s="644"/>
      <c r="Q59" s="200" t="s">
        <v>317</v>
      </c>
      <c r="R59" s="199">
        <v>2269849</v>
      </c>
      <c r="S59" s="666"/>
      <c r="T59" s="642"/>
      <c r="U59" s="644"/>
      <c r="V59" s="644"/>
      <c r="W59" s="200" t="s">
        <v>317</v>
      </c>
      <c r="X59" s="199">
        <v>5784587.4</v>
      </c>
      <c r="Y59" s="666"/>
      <c r="Z59" s="642"/>
      <c r="AA59" s="644"/>
      <c r="AB59" s="644"/>
      <c r="AC59" s="179"/>
      <c r="AD59" s="179"/>
      <c r="AE59" s="179"/>
      <c r="AF59" s="179"/>
    </row>
    <row r="60" spans="1:32" ht="15">
      <c r="A60" s="176"/>
      <c r="B60" s="176"/>
      <c r="C60" s="176"/>
      <c r="D60" s="203">
        <v>3258075.1371999998</v>
      </c>
      <c r="E60" s="195"/>
      <c r="F60" s="195"/>
      <c r="G60" s="675"/>
      <c r="H60" s="195"/>
      <c r="I60" s="195"/>
      <c r="J60" s="195"/>
      <c r="K60" s="195"/>
      <c r="L60" s="195"/>
      <c r="M60" s="675"/>
      <c r="N60" s="195"/>
      <c r="O60" s="195"/>
      <c r="P60" s="195"/>
      <c r="Q60" s="195"/>
      <c r="R60" s="195"/>
      <c r="S60" s="675"/>
      <c r="T60" s="195"/>
      <c r="U60" s="195"/>
      <c r="V60" s="195"/>
      <c r="W60" s="195"/>
      <c r="X60" s="195"/>
      <c r="Y60" s="675"/>
      <c r="Z60" s="195"/>
      <c r="AA60" s="195"/>
      <c r="AB60" s="195"/>
      <c r="AC60" s="179"/>
      <c r="AD60" s="179"/>
      <c r="AE60" s="179"/>
      <c r="AF60" s="179"/>
    </row>
    <row r="61" spans="1:32" ht="15.75" thickBot="1">
      <c r="A61" s="176"/>
      <c r="B61" s="676" t="s">
        <v>324</v>
      </c>
      <c r="C61" s="676"/>
      <c r="D61" s="676"/>
      <c r="E61" s="195"/>
      <c r="F61" s="195"/>
      <c r="G61" s="675"/>
      <c r="H61" s="195"/>
      <c r="I61" s="195"/>
      <c r="J61" s="195"/>
      <c r="K61" s="195"/>
      <c r="L61" s="195"/>
      <c r="M61" s="675"/>
      <c r="N61" s="195"/>
      <c r="O61" s="195"/>
      <c r="P61" s="195"/>
      <c r="Q61" s="195"/>
      <c r="R61" s="195"/>
      <c r="S61" s="675"/>
      <c r="T61" s="195"/>
      <c r="U61" s="195"/>
      <c r="V61" s="195"/>
      <c r="W61" s="195"/>
      <c r="X61" s="195"/>
      <c r="Y61" s="675"/>
      <c r="Z61" s="195"/>
      <c r="AA61" s="195"/>
      <c r="AB61" s="195"/>
      <c r="AC61" s="179"/>
      <c r="AD61" s="179"/>
      <c r="AE61" s="179"/>
      <c r="AF61" s="179"/>
    </row>
    <row r="62" spans="1:32" ht="15.75" thickBot="1">
      <c r="A62" s="667">
        <v>4</v>
      </c>
      <c r="B62" s="597" t="s">
        <v>330</v>
      </c>
      <c r="C62" s="648"/>
      <c r="D62" s="598"/>
      <c r="E62" s="204" t="s">
        <v>326</v>
      </c>
      <c r="F62" s="205">
        <v>3429552.776</v>
      </c>
      <c r="G62" s="665"/>
      <c r="H62" s="669" t="s">
        <v>316</v>
      </c>
      <c r="I62" s="671"/>
      <c r="J62" s="671"/>
      <c r="K62" s="204" t="s">
        <v>326</v>
      </c>
      <c r="L62" s="205">
        <v>3429552.776</v>
      </c>
      <c r="M62" s="665"/>
      <c r="N62" s="669" t="s">
        <v>316</v>
      </c>
      <c r="O62" s="671"/>
      <c r="P62" s="671"/>
      <c r="Q62" s="204" t="s">
        <v>326</v>
      </c>
      <c r="R62" s="205">
        <v>3429552.776</v>
      </c>
      <c r="S62" s="665"/>
      <c r="T62" s="669" t="s">
        <v>316</v>
      </c>
      <c r="U62" s="671"/>
      <c r="V62" s="671"/>
      <c r="W62" s="204" t="s">
        <v>326</v>
      </c>
      <c r="X62" s="205">
        <v>3429552.776</v>
      </c>
      <c r="Y62" s="665"/>
      <c r="Z62" s="669" t="s">
        <v>316</v>
      </c>
      <c r="AA62" s="671"/>
      <c r="AB62" s="671"/>
      <c r="AC62" s="179"/>
      <c r="AD62" s="179"/>
      <c r="AE62" s="179"/>
      <c r="AF62" s="179"/>
    </row>
    <row r="63" spans="1:32" ht="15.75" thickBot="1">
      <c r="A63" s="668"/>
      <c r="B63" s="599"/>
      <c r="C63" s="649"/>
      <c r="D63" s="600"/>
      <c r="E63" s="204" t="s">
        <v>327</v>
      </c>
      <c r="F63" s="205">
        <v>46049504</v>
      </c>
      <c r="G63" s="666"/>
      <c r="H63" s="670"/>
      <c r="I63" s="672"/>
      <c r="J63" s="672"/>
      <c r="K63" s="204" t="s">
        <v>327</v>
      </c>
      <c r="L63" s="205">
        <v>8143125</v>
      </c>
      <c r="M63" s="666"/>
      <c r="N63" s="670"/>
      <c r="O63" s="672"/>
      <c r="P63" s="672"/>
      <c r="Q63" s="204" t="s">
        <v>327</v>
      </c>
      <c r="R63" s="205">
        <v>4973651</v>
      </c>
      <c r="S63" s="666"/>
      <c r="T63" s="670"/>
      <c r="U63" s="672"/>
      <c r="V63" s="672"/>
      <c r="W63" s="204" t="s">
        <v>327</v>
      </c>
      <c r="X63" s="205">
        <v>14456611.200000001</v>
      </c>
      <c r="Y63" s="666"/>
      <c r="Z63" s="670"/>
      <c r="AA63" s="672"/>
      <c r="AB63" s="672"/>
      <c r="AC63" s="179"/>
      <c r="AD63" s="179"/>
      <c r="AE63" s="179"/>
      <c r="AF63" s="179"/>
    </row>
    <row r="64" spans="1:32" ht="15">
      <c r="A64" s="206"/>
      <c r="B64" s="207"/>
      <c r="C64" s="207"/>
      <c r="D64" s="218">
        <v>2915119.8596</v>
      </c>
      <c r="E64" s="41"/>
      <c r="F64" s="209"/>
      <c r="G64" s="209"/>
      <c r="H64" s="210"/>
      <c r="I64" s="206"/>
      <c r="J64" s="206"/>
      <c r="K64" s="41"/>
      <c r="L64" s="209"/>
      <c r="M64" s="209"/>
      <c r="N64" s="210"/>
      <c r="O64" s="206"/>
      <c r="P64" s="206"/>
      <c r="Q64" s="41"/>
      <c r="R64" s="209"/>
      <c r="S64" s="209"/>
      <c r="T64" s="210"/>
      <c r="U64" s="206"/>
      <c r="V64" s="206"/>
      <c r="W64" s="41"/>
      <c r="X64" s="209"/>
      <c r="Y64" s="209"/>
      <c r="Z64" s="210"/>
      <c r="AA64" s="206"/>
      <c r="AB64" s="206"/>
      <c r="AC64" s="219"/>
      <c r="AD64" s="219"/>
      <c r="AE64" s="219"/>
      <c r="AF64" s="219"/>
    </row>
    <row r="65" spans="1:32" ht="1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</row>
    <row r="66" spans="11:31" ht="15.75" thickBot="1"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AC66" s="220"/>
      <c r="AD66" s="220"/>
      <c r="AE66" s="220"/>
    </row>
    <row r="67" spans="1:32" ht="15.75" thickBot="1">
      <c r="A67" s="676"/>
      <c r="B67" s="676"/>
      <c r="C67" s="676"/>
      <c r="D67" s="676"/>
      <c r="E67" s="676"/>
      <c r="F67" s="221"/>
      <c r="G67" s="176"/>
      <c r="H67" s="176"/>
      <c r="I67" s="176"/>
      <c r="J67" s="176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684" t="s">
        <v>328</v>
      </c>
      <c r="X67" s="685"/>
      <c r="Y67" s="685"/>
      <c r="Z67" s="685"/>
      <c r="AA67" s="685"/>
      <c r="AB67" s="222" t="s">
        <v>331</v>
      </c>
      <c r="AC67" s="176"/>
      <c r="AD67" s="176"/>
      <c r="AE67" s="176"/>
      <c r="AF67" s="176"/>
    </row>
    <row r="68" spans="1:32" ht="15">
      <c r="A68" s="275" t="s">
        <v>293</v>
      </c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176"/>
      <c r="AD68" s="176"/>
      <c r="AE68" s="176"/>
      <c r="AF68" s="176"/>
    </row>
    <row r="69" spans="1:32" ht="15">
      <c r="A69" s="276" t="s">
        <v>294</v>
      </c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179"/>
      <c r="AD69" s="176"/>
      <c r="AE69" s="176"/>
      <c r="AF69" s="179"/>
    </row>
  </sheetData>
  <sheetProtection/>
  <mergeCells count="185">
    <mergeCell ref="AA62:AA63"/>
    <mergeCell ref="AB62:AB63"/>
    <mergeCell ref="A67:E67"/>
    <mergeCell ref="W67:AA67"/>
    <mergeCell ref="A68:AB68"/>
    <mergeCell ref="A69:AB69"/>
    <mergeCell ref="I62:I63"/>
    <mergeCell ref="J62:J63"/>
    <mergeCell ref="N62:N63"/>
    <mergeCell ref="O62:O63"/>
    <mergeCell ref="P62:P63"/>
    <mergeCell ref="T62:T63"/>
    <mergeCell ref="Z54:Z55"/>
    <mergeCell ref="AA54:AA55"/>
    <mergeCell ref="AB54:AB55"/>
    <mergeCell ref="B57:D57"/>
    <mergeCell ref="A58:A59"/>
    <mergeCell ref="B58:D59"/>
    <mergeCell ref="G58:G59"/>
    <mergeCell ref="H58:H59"/>
    <mergeCell ref="I58:I59"/>
    <mergeCell ref="J58:J59"/>
    <mergeCell ref="N54:N55"/>
    <mergeCell ref="O54:O55"/>
    <mergeCell ref="P54:P55"/>
    <mergeCell ref="S54:S55"/>
    <mergeCell ref="T54:T55"/>
    <mergeCell ref="U54:U55"/>
    <mergeCell ref="U58:U59"/>
    <mergeCell ref="V58:V59"/>
    <mergeCell ref="Y58:Y59"/>
    <mergeCell ref="Z58:Z59"/>
    <mergeCell ref="AA58:AA59"/>
    <mergeCell ref="AB58:AB59"/>
    <mergeCell ref="M58:M59"/>
    <mergeCell ref="N58:N59"/>
    <mergeCell ref="A43:A47"/>
    <mergeCell ref="B43:D47"/>
    <mergeCell ref="E43:J43"/>
    <mergeCell ref="K43:P43"/>
    <mergeCell ref="Q43:V43"/>
    <mergeCell ref="W43:AB43"/>
    <mergeCell ref="B49:D49"/>
    <mergeCell ref="A50:A51"/>
    <mergeCell ref="B50:D51"/>
    <mergeCell ref="G50:G51"/>
    <mergeCell ref="H50:H51"/>
    <mergeCell ref="I50:I51"/>
    <mergeCell ref="J50:J51"/>
    <mergeCell ref="M50:M51"/>
    <mergeCell ref="Y50:Y51"/>
    <mergeCell ref="Z50:Z51"/>
    <mergeCell ref="AA50:AA51"/>
    <mergeCell ref="AB50:AB51"/>
    <mergeCell ref="N50:N51"/>
    <mergeCell ref="O50:O51"/>
    <mergeCell ref="P50:P51"/>
    <mergeCell ref="S50:S51"/>
    <mergeCell ref="T50:T51"/>
    <mergeCell ref="U50:U51"/>
    <mergeCell ref="V54:V55"/>
    <mergeCell ref="Y54:Y55"/>
    <mergeCell ref="J54:J55"/>
    <mergeCell ref="M54:M55"/>
    <mergeCell ref="V50:V51"/>
    <mergeCell ref="U62:U63"/>
    <mergeCell ref="V62:V63"/>
    <mergeCell ref="B61:D61"/>
    <mergeCell ref="A62:A63"/>
    <mergeCell ref="B62:D63"/>
    <mergeCell ref="H62:H63"/>
    <mergeCell ref="B53:D53"/>
    <mergeCell ref="A54:A55"/>
    <mergeCell ref="B54:D55"/>
    <mergeCell ref="G54:G55"/>
    <mergeCell ref="H54:H55"/>
    <mergeCell ref="I54:I55"/>
    <mergeCell ref="S58:S59"/>
    <mergeCell ref="T58:T59"/>
    <mergeCell ref="O58:O59"/>
    <mergeCell ref="P58:P59"/>
    <mergeCell ref="G40:I40"/>
    <mergeCell ref="M36:M37"/>
    <mergeCell ref="N36:N37"/>
    <mergeCell ref="O36:O37"/>
    <mergeCell ref="P36:P37"/>
    <mergeCell ref="S36:S37"/>
    <mergeCell ref="T36:T37"/>
    <mergeCell ref="Y60:Y61"/>
    <mergeCell ref="Z62:Z63"/>
    <mergeCell ref="G60:G61"/>
    <mergeCell ref="M60:M61"/>
    <mergeCell ref="E45:J45"/>
    <mergeCell ref="K45:P45"/>
    <mergeCell ref="Q45:V45"/>
    <mergeCell ref="W45:AB45"/>
    <mergeCell ref="G62:G63"/>
    <mergeCell ref="M62:M63"/>
    <mergeCell ref="S62:S63"/>
    <mergeCell ref="Y62:Y63"/>
    <mergeCell ref="S60:S61"/>
    <mergeCell ref="E46:J46"/>
    <mergeCell ref="K46:P46"/>
    <mergeCell ref="Q46:V46"/>
    <mergeCell ref="W46:AB46"/>
    <mergeCell ref="A36:A37"/>
    <mergeCell ref="B36:D37"/>
    <mergeCell ref="G36:G37"/>
    <mergeCell ref="H36:H37"/>
    <mergeCell ref="I36:I37"/>
    <mergeCell ref="J36:J37"/>
    <mergeCell ref="U32:U33"/>
    <mergeCell ref="V32:V33"/>
    <mergeCell ref="G34:G35"/>
    <mergeCell ref="M34:M35"/>
    <mergeCell ref="S34:S35"/>
    <mergeCell ref="B35:D35"/>
    <mergeCell ref="M32:M33"/>
    <mergeCell ref="N32:N33"/>
    <mergeCell ref="O32:O33"/>
    <mergeCell ref="P32:P33"/>
    <mergeCell ref="S32:S33"/>
    <mergeCell ref="T32:T33"/>
    <mergeCell ref="U36:U37"/>
    <mergeCell ref="V36:V37"/>
    <mergeCell ref="T28:T29"/>
    <mergeCell ref="U28:U29"/>
    <mergeCell ref="V28:V29"/>
    <mergeCell ref="B31:D31"/>
    <mergeCell ref="A32:A33"/>
    <mergeCell ref="B32:D33"/>
    <mergeCell ref="G32:G33"/>
    <mergeCell ref="H32:H33"/>
    <mergeCell ref="I32:I33"/>
    <mergeCell ref="J32:J33"/>
    <mergeCell ref="J28:J29"/>
    <mergeCell ref="M28:M29"/>
    <mergeCell ref="N28:N29"/>
    <mergeCell ref="O28:O29"/>
    <mergeCell ref="P28:P29"/>
    <mergeCell ref="S28:S29"/>
    <mergeCell ref="B27:D27"/>
    <mergeCell ref="A28:A29"/>
    <mergeCell ref="B28:D29"/>
    <mergeCell ref="G28:G29"/>
    <mergeCell ref="H28:H29"/>
    <mergeCell ref="I28:I29"/>
    <mergeCell ref="O24:O25"/>
    <mergeCell ref="P24:P25"/>
    <mergeCell ref="S24:S25"/>
    <mergeCell ref="T24:T25"/>
    <mergeCell ref="U24:U25"/>
    <mergeCell ref="V24:V25"/>
    <mergeCell ref="Q20:V20"/>
    <mergeCell ref="B23:D23"/>
    <mergeCell ref="A24:A25"/>
    <mergeCell ref="B24:D25"/>
    <mergeCell ref="G24:G25"/>
    <mergeCell ref="H24:H25"/>
    <mergeCell ref="I24:I25"/>
    <mergeCell ref="J24:J25"/>
    <mergeCell ref="M24:M25"/>
    <mergeCell ref="N24:N25"/>
    <mergeCell ref="A17:A21"/>
    <mergeCell ref="B17:D21"/>
    <mergeCell ref="E17:J17"/>
    <mergeCell ref="K17:P17"/>
    <mergeCell ref="Q17:V17"/>
    <mergeCell ref="E19:J19"/>
    <mergeCell ref="K19:P19"/>
    <mergeCell ref="Q19:V19"/>
    <mergeCell ref="E20:J20"/>
    <mergeCell ref="K20:P20"/>
    <mergeCell ref="A8:E8"/>
    <mergeCell ref="A9:D9"/>
    <mergeCell ref="A10:D10"/>
    <mergeCell ref="A11:D11"/>
    <mergeCell ref="A12:D12"/>
    <mergeCell ref="A13:D13"/>
    <mergeCell ref="A1:AB1"/>
    <mergeCell ref="A2:AB2"/>
    <mergeCell ref="A3:AB3"/>
    <mergeCell ref="A4:AB4"/>
    <mergeCell ref="A5:AB5"/>
    <mergeCell ref="A6:AB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C10" sqref="C10:D10"/>
    </sheetView>
  </sheetViews>
  <sheetFormatPr defaultColWidth="11.421875" defaultRowHeight="15"/>
  <cols>
    <col min="1" max="1" width="3.140625" style="0" customWidth="1"/>
    <col min="2" max="2" width="14.28125" style="0" customWidth="1"/>
    <col min="5" max="5" width="25.421875" style="0" customWidth="1"/>
  </cols>
  <sheetData>
    <row r="1" spans="1:11" ht="15">
      <c r="A1" s="688" t="s">
        <v>0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</row>
    <row r="2" spans="1:11" ht="15">
      <c r="A2" s="688" t="s">
        <v>335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</row>
    <row r="3" spans="1:11" ht="15">
      <c r="A3" s="688" t="s">
        <v>336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</row>
    <row r="4" spans="1:11" ht="15">
      <c r="A4" s="688" t="s">
        <v>337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</row>
    <row r="5" spans="1:11" ht="15">
      <c r="A5" s="688" t="s">
        <v>338</v>
      </c>
      <c r="B5" s="688"/>
      <c r="C5" s="688"/>
      <c r="D5" s="688"/>
      <c r="E5" s="688"/>
      <c r="F5" s="688"/>
      <c r="G5" s="688"/>
      <c r="H5" s="688"/>
      <c r="I5" s="688"/>
      <c r="J5" s="688"/>
      <c r="K5" s="688"/>
    </row>
    <row r="6" spans="1:11" ht="15.75" thickBot="1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</row>
    <row r="7" spans="1:11" ht="15.75" thickBot="1">
      <c r="A7" s="224"/>
      <c r="B7" s="225" t="s">
        <v>339</v>
      </c>
      <c r="C7" s="686" t="s">
        <v>340</v>
      </c>
      <c r="D7" s="687"/>
      <c r="E7" s="225" t="s">
        <v>341</v>
      </c>
      <c r="F7" s="686" t="s">
        <v>342</v>
      </c>
      <c r="G7" s="687"/>
      <c r="H7" s="686" t="s">
        <v>343</v>
      </c>
      <c r="I7" s="687"/>
      <c r="J7" s="686" t="s">
        <v>344</v>
      </c>
      <c r="K7" s="687"/>
    </row>
    <row r="8" spans="1:11" ht="39" thickBot="1">
      <c r="A8" s="226">
        <v>1</v>
      </c>
      <c r="B8" s="227" t="s">
        <v>345</v>
      </c>
      <c r="C8" s="689" t="s">
        <v>346</v>
      </c>
      <c r="D8" s="690"/>
      <c r="E8" s="226" t="s">
        <v>347</v>
      </c>
      <c r="F8" s="689" t="s">
        <v>348</v>
      </c>
      <c r="G8" s="690"/>
      <c r="H8" s="689" t="s">
        <v>420</v>
      </c>
      <c r="I8" s="690"/>
      <c r="J8" s="689" t="s">
        <v>349</v>
      </c>
      <c r="K8" s="690"/>
    </row>
    <row r="9" spans="1:11" ht="51.75" thickBot="1">
      <c r="A9" s="226">
        <v>2</v>
      </c>
      <c r="B9" s="227" t="s">
        <v>350</v>
      </c>
      <c r="C9" s="689" t="s">
        <v>346</v>
      </c>
      <c r="D9" s="690"/>
      <c r="E9" s="226" t="s">
        <v>347</v>
      </c>
      <c r="F9" s="691" t="s">
        <v>351</v>
      </c>
      <c r="G9" s="692"/>
      <c r="H9" s="689" t="s">
        <v>352</v>
      </c>
      <c r="I9" s="690"/>
      <c r="J9" s="689" t="s">
        <v>353</v>
      </c>
      <c r="K9" s="690"/>
    </row>
    <row r="10" spans="1:11" ht="15.75" thickBot="1">
      <c r="A10" s="226">
        <v>3</v>
      </c>
      <c r="B10" s="227" t="s">
        <v>354</v>
      </c>
      <c r="C10" s="689" t="s">
        <v>355</v>
      </c>
      <c r="D10" s="690"/>
      <c r="E10" s="228" t="s">
        <v>356</v>
      </c>
      <c r="F10" s="693" t="s">
        <v>356</v>
      </c>
      <c r="G10" s="694"/>
      <c r="H10" s="693" t="s">
        <v>356</v>
      </c>
      <c r="I10" s="694"/>
      <c r="J10" s="689" t="s">
        <v>357</v>
      </c>
      <c r="K10" s="690"/>
    </row>
    <row r="11" spans="1:11" ht="15.75" thickBot="1">
      <c r="A11" s="226">
        <v>4</v>
      </c>
      <c r="B11" s="227" t="s">
        <v>358</v>
      </c>
      <c r="C11" s="689" t="s">
        <v>355</v>
      </c>
      <c r="D11" s="690"/>
      <c r="E11" s="228" t="s">
        <v>356</v>
      </c>
      <c r="F11" s="693" t="s">
        <v>356</v>
      </c>
      <c r="G11" s="694"/>
      <c r="H11" s="693" t="s">
        <v>356</v>
      </c>
      <c r="I11" s="694"/>
      <c r="J11" s="689" t="s">
        <v>357</v>
      </c>
      <c r="K11" s="690"/>
    </row>
    <row r="12" spans="1:11" ht="26.25" thickBot="1">
      <c r="A12" s="226">
        <v>5</v>
      </c>
      <c r="B12" s="227" t="s">
        <v>359</v>
      </c>
      <c r="C12" s="689" t="s">
        <v>355</v>
      </c>
      <c r="D12" s="690"/>
      <c r="E12" s="228" t="s">
        <v>356</v>
      </c>
      <c r="F12" s="693" t="s">
        <v>356</v>
      </c>
      <c r="G12" s="694"/>
      <c r="H12" s="693" t="s">
        <v>356</v>
      </c>
      <c r="I12" s="694"/>
      <c r="J12" s="689" t="s">
        <v>357</v>
      </c>
      <c r="K12" s="690"/>
    </row>
    <row r="13" spans="1:11" ht="15">
      <c r="A13" s="224"/>
      <c r="B13" s="224"/>
      <c r="C13" s="224"/>
      <c r="D13" s="224"/>
      <c r="E13" s="224"/>
      <c r="F13" s="224"/>
      <c r="G13" s="224"/>
      <c r="H13" s="224"/>
      <c r="I13" s="224"/>
      <c r="J13" s="224"/>
      <c r="K13" s="224"/>
    </row>
  </sheetData>
  <sheetProtection/>
  <mergeCells count="29">
    <mergeCell ref="C12:D12"/>
    <mergeCell ref="F12:G12"/>
    <mergeCell ref="H12:I12"/>
    <mergeCell ref="J12:K12"/>
    <mergeCell ref="C10:D10"/>
    <mergeCell ref="F10:G10"/>
    <mergeCell ref="H10:I10"/>
    <mergeCell ref="J10:K10"/>
    <mergeCell ref="C11:D11"/>
    <mergeCell ref="F11:G11"/>
    <mergeCell ref="H11:I11"/>
    <mergeCell ref="J11:K11"/>
    <mergeCell ref="C8:D8"/>
    <mergeCell ref="F8:G8"/>
    <mergeCell ref="H8:I8"/>
    <mergeCell ref="J8:K8"/>
    <mergeCell ref="C9:D9"/>
    <mergeCell ref="F9:G9"/>
    <mergeCell ref="H9:I9"/>
    <mergeCell ref="J9:K9"/>
    <mergeCell ref="C7:D7"/>
    <mergeCell ref="F7:G7"/>
    <mergeCell ref="H7:I7"/>
    <mergeCell ref="J7:K7"/>
    <mergeCell ref="A1:K1"/>
    <mergeCell ref="A2:K2"/>
    <mergeCell ref="A3:K3"/>
    <mergeCell ref="A4:K4"/>
    <mergeCell ref="A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2011-06-16T16:13:35Z</dcterms:modified>
  <cp:category/>
  <cp:version/>
  <cp:contentType/>
  <cp:contentStatus/>
</cp:coreProperties>
</file>