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9195" activeTab="1"/>
  </bookViews>
  <sheets>
    <sheet name="CONSOLIDADO" sheetId="1" r:id="rId1"/>
    <sheet name="EVALUACION TECNICA 034-11" sheetId="2" r:id="rId2"/>
  </sheets>
  <definedNames>
    <definedName name="_xlnm._FilterDatabase" localSheetId="0" hidden="1">'CONSOLIDADO'!$A$7:$E$35</definedName>
    <definedName name="_xlnm.Print_Titles" localSheetId="1">'EVALUACION TECNICA 034-11'!$A:$A</definedName>
  </definedNames>
  <calcPr fullCalcOnLoad="1"/>
</workbook>
</file>

<file path=xl/sharedStrings.xml><?xml version="1.0" encoding="utf-8"?>
<sst xmlns="http://schemas.openxmlformats.org/spreadsheetml/2006/main" count="201" uniqueCount="97">
  <si>
    <t>CUMPLE</t>
  </si>
  <si>
    <t>EVALUACIÓN TÉCNICA</t>
  </si>
  <si>
    <t>EVALUACION CERTIFICACIONES DE EXPERIENCIA</t>
  </si>
  <si>
    <t>EXPIDE</t>
  </si>
  <si>
    <t>MONTO</t>
  </si>
  <si>
    <t>OBSERVACIONES</t>
  </si>
  <si>
    <t xml:space="preserve">VALORACION FINAL </t>
  </si>
  <si>
    <t>FECHA DE INICIO</t>
  </si>
  <si>
    <t>VALOR DE CERTIFICACIONES</t>
  </si>
  <si>
    <t>CALIFICACION DE LAS CERTFICACIONES</t>
  </si>
  <si>
    <t>NO CUMPLE</t>
  </si>
  <si>
    <t>CERTIFICACIONES</t>
  </si>
  <si>
    <t>COTIZACION COMPLETA</t>
  </si>
  <si>
    <t>UNIVERSIDAD DISTRITAL FJC</t>
  </si>
  <si>
    <t>PROPUESTA ECONOMICA</t>
  </si>
  <si>
    <t xml:space="preserve">Evaluación Técnica de la Contrtacino Directa No. 033 de 2011 </t>
  </si>
  <si>
    <t>"Contratar la adquisición de BOMBILLERIA ESPECIALIZADA con destino a los diferentes laboratorios, aulas, centros y talleres especializados de las cinco Facultades de la Universidad, de acuerdo con las condiciones y especificaciones previstas."</t>
  </si>
  <si>
    <t>SISTEG LTDA</t>
  </si>
  <si>
    <t>MACRODIGITAL</t>
  </si>
  <si>
    <t>TYH COMPUTADORES LTDA.</t>
  </si>
  <si>
    <t>INSCRIPCION RUP PROVEEDOR ESPECIALIDAD 18 GRUPO 1</t>
  </si>
  <si>
    <t>ITEM</t>
  </si>
  <si>
    <t xml:space="preserve">NOMBRE EQUIPO </t>
  </si>
  <si>
    <t>MARCA</t>
  </si>
  <si>
    <t>MODELO</t>
  </si>
  <si>
    <t xml:space="preserve">REFERENCIA BOMBILLA </t>
  </si>
  <si>
    <t>CANT</t>
  </si>
  <si>
    <t>VALOR BASE</t>
  </si>
  <si>
    <t>IVA</t>
  </si>
  <si>
    <t>VALOR TOTAL</t>
  </si>
  <si>
    <t>PROYECTOR DE ACETATOS</t>
  </si>
  <si>
    <t>APOLLO</t>
  </si>
  <si>
    <t>Concept 2210/Ohap4100</t>
  </si>
  <si>
    <t>ENX / FXL 360/410 w max 82v GY5,3</t>
  </si>
  <si>
    <t>VIDEO BEAM</t>
  </si>
  <si>
    <t>DELL</t>
  </si>
  <si>
    <t>1610HD S/N</t>
  </si>
  <si>
    <t>Philips E20.9 de 225 W REF KFV6M</t>
  </si>
  <si>
    <t>INFOCUS X2</t>
  </si>
  <si>
    <t>SP-LAMP-021</t>
  </si>
  <si>
    <t>NEC</t>
  </si>
  <si>
    <t>NP410</t>
  </si>
  <si>
    <t>NP14LP</t>
  </si>
  <si>
    <t>EPSON</t>
  </si>
  <si>
    <t>EMP-S3</t>
  </si>
  <si>
    <t>V11H179040</t>
  </si>
  <si>
    <t>SONY</t>
  </si>
  <si>
    <t>VPL-ES2</t>
  </si>
  <si>
    <t xml:space="preserve"> LMP-E150</t>
  </si>
  <si>
    <t>PANASONIC</t>
  </si>
  <si>
    <t>PT-LB10VU</t>
  </si>
  <si>
    <t>HS150HL09</t>
  </si>
  <si>
    <t>PT-LB50SU</t>
  </si>
  <si>
    <t>ET-LAB50</t>
  </si>
  <si>
    <t>LAMPARA PARA CUBETA DE ONDAS</t>
  </si>
  <si>
    <t>PHILIPS</t>
  </si>
  <si>
    <t>NUHP-250WTSS</t>
  </si>
  <si>
    <t>EMP 50</t>
  </si>
  <si>
    <t>ELP-LP13</t>
  </si>
  <si>
    <t>PTLB20VU</t>
  </si>
  <si>
    <t>ET-LAB10</t>
  </si>
  <si>
    <t>PREMIER</t>
  </si>
  <si>
    <t>MODELO 8000</t>
  </si>
  <si>
    <t>EYB 360 W 82 V</t>
  </si>
  <si>
    <t>VPL-CX76</t>
  </si>
  <si>
    <t>LMP-C161</t>
  </si>
  <si>
    <t>POWER LITE 95</t>
  </si>
  <si>
    <t>V13H010L60</t>
  </si>
  <si>
    <t>H309A</t>
  </si>
  <si>
    <t>LAMPARA</t>
  </si>
  <si>
    <t>FOTOGRAFIA</t>
  </si>
  <si>
    <t>AZUL FOTOFLO DE 250 # 1</t>
  </si>
  <si>
    <t>AZUL FOTOFLO DE 500 # 2</t>
  </si>
  <si>
    <t>CLICRICOS EFP64627</t>
  </si>
  <si>
    <t>LUCES</t>
  </si>
  <si>
    <t>LOWELL</t>
  </si>
  <si>
    <t>FTK</t>
  </si>
  <si>
    <t>PARA LUCES LOWELL - FTK -500W, 120W</t>
  </si>
  <si>
    <t>PH</t>
  </si>
  <si>
    <t>PARA REFLECTOR PH/14075W120V, GE USA LPL</t>
  </si>
  <si>
    <t>PROYECTOR DE DIAPOSITIVAS</t>
  </si>
  <si>
    <t>SILVINA</t>
  </si>
  <si>
    <t>DDM</t>
  </si>
  <si>
    <t>PROYECTOR DE DIAPOSITIVAS SILVINA DDM, 800W, 19V, SINGER</t>
  </si>
  <si>
    <t>HALOGENO PARA DIAPOSITIVAS FHS 300W, 82V</t>
  </si>
  <si>
    <t>PT - LC50U</t>
  </si>
  <si>
    <t>ET LAC80</t>
  </si>
  <si>
    <t>BOMBILLO</t>
  </si>
  <si>
    <t>OPALINOS REF - 211</t>
  </si>
  <si>
    <t>OPALINOS REF - PH - 140</t>
  </si>
  <si>
    <t>BOMBILLO PARA SPOT</t>
  </si>
  <si>
    <t>Luz neutra / 2000 horas de duración/ Filtro UV / Cubierta de aluminio 50 Watt DECOSTAR 51 ALU - 41871 WFL</t>
  </si>
  <si>
    <t>Luz halógena típica/ 2000 horas de duración/ Filtro UV HALOPAR SCREWBASE HALOPAR 38 - 64838 FL</t>
  </si>
  <si>
    <t>NO COTIZA</t>
  </si>
  <si>
    <t>ADJUDICACION</t>
  </si>
  <si>
    <t>SOLUCIONES INTEGRALES EN INFORMATICA</t>
  </si>
  <si>
    <t>MACRODIGITAL SAS</t>
  </si>
</sst>
</file>

<file path=xl/styles.xml><?xml version="1.0" encoding="utf-8"?>
<styleSheet xmlns="http://schemas.openxmlformats.org/spreadsheetml/2006/main">
  <numFmts count="5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$-240A]\ #,##0"/>
    <numFmt numFmtId="189" formatCode="&quot;$&quot;\ #,##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;[Red]#,##0"/>
    <numFmt numFmtId="195" formatCode="#,##0.00;[Red]#,##0.00"/>
    <numFmt numFmtId="196" formatCode="_-* #,##0.00\ _p_t_a_-;\-* #,##0.00\ _p_t_a_-;_-* &quot;-&quot;??\ _p_t_a_-;_-@_-"/>
    <numFmt numFmtId="197" formatCode="_-* #,##0\ _p_t_a_-;\-* #,##0\ _p_t_a_-;_-* &quot;-&quot;??\ _p_t_a_-;_-@_-"/>
    <numFmt numFmtId="198" formatCode="#,##0.0000"/>
    <numFmt numFmtId="199" formatCode="[$$-240A]\ #,##0.00"/>
    <numFmt numFmtId="200" formatCode="0.0000"/>
    <numFmt numFmtId="201" formatCode="#,##0\ &quot;€&quot;"/>
    <numFmt numFmtId="202" formatCode="[$$-240A]\ #,##0.0000"/>
    <numFmt numFmtId="203" formatCode="#,##0.000"/>
    <numFmt numFmtId="204" formatCode="0.000"/>
    <numFmt numFmtId="205" formatCode="0.0"/>
    <numFmt numFmtId="206" formatCode="&quot;$&quot;\ #,##0.00;[Red]&quot;$&quot;\ #,##0.00"/>
    <numFmt numFmtId="207" formatCode="[$$-240A]\ #,##0;[$$-240A]\ \-#,##0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0"/>
      <color indexed="8"/>
      <name val="Calibri"/>
      <family val="2"/>
    </font>
    <font>
      <b/>
      <sz val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57" applyFont="1" applyFill="1" applyBorder="1" applyAlignment="1" applyProtection="1">
      <alignment horizontal="center" vertical="center" wrapText="1"/>
      <protection locked="0"/>
    </xf>
    <xf numFmtId="4" fontId="3" fillId="0" borderId="11" xfId="57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 vertical="center"/>
    </xf>
    <xf numFmtId="15" fontId="3" fillId="0" borderId="11" xfId="57" applyNumberFormat="1" applyFont="1" applyFill="1" applyBorder="1" applyAlignment="1" applyProtection="1">
      <alignment horizontal="center" vertical="center" wrapText="1"/>
      <protection locked="0"/>
    </xf>
    <xf numFmtId="4" fontId="3" fillId="0" borderId="11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8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0" fontId="5" fillId="0" borderId="12" xfId="57" applyFont="1" applyFill="1" applyBorder="1" applyAlignment="1" applyProtection="1">
      <alignment horizontal="center" vertical="center" wrapText="1"/>
      <protection/>
    </xf>
    <xf numFmtId="0" fontId="5" fillId="0" borderId="13" xfId="57" applyFont="1" applyFill="1" applyBorder="1" applyAlignment="1" applyProtection="1">
      <alignment horizontal="center" vertical="center" wrapText="1"/>
      <protection/>
    </xf>
    <xf numFmtId="188" fontId="10" fillId="0" borderId="0" xfId="0" applyNumberFormat="1" applyFont="1" applyFill="1" applyBorder="1" applyAlignment="1">
      <alignment horizontal="center" vertical="center" wrapText="1"/>
    </xf>
    <xf numFmtId="189" fontId="1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1" fillId="0" borderId="0" xfId="60" applyFont="1" applyFill="1" applyAlignment="1">
      <alignment horizontal="center" vertical="center"/>
      <protection/>
    </xf>
    <xf numFmtId="0" fontId="12" fillId="0" borderId="0" xfId="60" applyFont="1" applyFill="1">
      <alignment/>
      <protection/>
    </xf>
    <xf numFmtId="0" fontId="12" fillId="0" borderId="0" xfId="60" applyFont="1" applyFill="1" applyAlignment="1">
      <alignment horizontal="center"/>
      <protection/>
    </xf>
    <xf numFmtId="0" fontId="11" fillId="0" borderId="0" xfId="60" applyFont="1" applyFill="1">
      <alignment/>
      <protection/>
    </xf>
    <xf numFmtId="0" fontId="11" fillId="0" borderId="0" xfId="60" applyFont="1" applyFill="1" applyAlignment="1">
      <alignment horizontal="left" vertical="center"/>
      <protection/>
    </xf>
    <xf numFmtId="0" fontId="12" fillId="0" borderId="0" xfId="60" applyFont="1" applyFill="1" applyAlignment="1">
      <alignment horizontal="center" vertical="center"/>
      <protection/>
    </xf>
    <xf numFmtId="0" fontId="12" fillId="0" borderId="0" xfId="60" applyFont="1" applyFill="1" applyAlignment="1">
      <alignment horizontal="left" vertical="center"/>
      <protection/>
    </xf>
    <xf numFmtId="0" fontId="12" fillId="0" borderId="10" xfId="60" applyFont="1" applyFill="1" applyBorder="1" applyAlignment="1">
      <alignment horizontal="center" vertical="center"/>
      <protection/>
    </xf>
    <xf numFmtId="0" fontId="12" fillId="0" borderId="11" xfId="60" applyFont="1" applyFill="1" applyBorder="1" applyAlignment="1">
      <alignment horizontal="left" vertical="center" wrapText="1"/>
      <protection/>
    </xf>
    <xf numFmtId="1" fontId="12" fillId="0" borderId="11" xfId="52" applyNumberFormat="1" applyFont="1" applyFill="1" applyBorder="1" applyAlignment="1">
      <alignment horizontal="center" vertical="center"/>
    </xf>
    <xf numFmtId="207" fontId="12" fillId="0" borderId="11" xfId="50" applyNumberFormat="1" applyFont="1" applyFill="1" applyBorder="1" applyAlignment="1">
      <alignment horizontal="center" vertical="center" wrapText="1"/>
    </xf>
    <xf numFmtId="188" fontId="12" fillId="0" borderId="11" xfId="60" applyNumberFormat="1" applyFont="1" applyFill="1" applyBorder="1" applyAlignment="1">
      <alignment horizontal="center" vertical="center"/>
      <protection/>
    </xf>
    <xf numFmtId="1" fontId="12" fillId="0" borderId="11" xfId="52" applyNumberFormat="1" applyFont="1" applyFill="1" applyBorder="1" applyAlignment="1">
      <alignment horizontal="center" vertical="center" wrapText="1"/>
    </xf>
    <xf numFmtId="0" fontId="12" fillId="0" borderId="11" xfId="60" applyFont="1" applyFill="1" applyBorder="1" applyAlignment="1">
      <alignment vertical="center"/>
      <protection/>
    </xf>
    <xf numFmtId="0" fontId="12" fillId="0" borderId="11" xfId="60" applyFont="1" applyFill="1" applyBorder="1" applyAlignment="1">
      <alignment horizontal="left" vertical="center"/>
      <protection/>
    </xf>
    <xf numFmtId="0" fontId="12" fillId="0" borderId="11" xfId="61" applyFont="1" applyFill="1" applyBorder="1" applyAlignment="1">
      <alignment vertical="center" wrapText="1"/>
      <protection/>
    </xf>
    <xf numFmtId="0" fontId="12" fillId="0" borderId="11" xfId="61" applyFont="1" applyFill="1" applyBorder="1" applyAlignment="1">
      <alignment horizontal="center" vertical="center"/>
      <protection/>
    </xf>
    <xf numFmtId="188" fontId="12" fillId="0" borderId="11" xfId="61" applyNumberFormat="1" applyFont="1" applyFill="1" applyBorder="1" applyAlignment="1">
      <alignment horizontal="center" vertical="center"/>
      <protection/>
    </xf>
    <xf numFmtId="0" fontId="12" fillId="0" borderId="11" xfId="61" applyFont="1" applyFill="1" applyBorder="1" applyAlignment="1">
      <alignment horizontal="center" vertical="center" wrapText="1"/>
      <protection/>
    </xf>
    <xf numFmtId="0" fontId="12" fillId="0" borderId="14" xfId="60" applyFont="1" applyFill="1" applyBorder="1" applyAlignment="1">
      <alignment horizontal="left" vertical="center"/>
      <protection/>
    </xf>
    <xf numFmtId="0" fontId="12" fillId="0" borderId="14" xfId="61" applyFont="1" applyFill="1" applyBorder="1" applyAlignment="1">
      <alignment horizontal="left" vertical="center" wrapText="1"/>
      <protection/>
    </xf>
    <xf numFmtId="0" fontId="12" fillId="0" borderId="14" xfId="61" applyFont="1" applyFill="1" applyBorder="1" applyAlignment="1">
      <alignment horizontal="center" vertical="center"/>
      <protection/>
    </xf>
    <xf numFmtId="188" fontId="12" fillId="0" borderId="14" xfId="61" applyNumberFormat="1" applyFont="1" applyFill="1" applyBorder="1" applyAlignment="1">
      <alignment horizontal="center" vertical="center"/>
      <protection/>
    </xf>
    <xf numFmtId="188" fontId="12" fillId="0" borderId="14" xfId="60" applyNumberFormat="1" applyFont="1" applyFill="1" applyBorder="1" applyAlignment="1">
      <alignment horizontal="center" vertical="center"/>
      <protection/>
    </xf>
    <xf numFmtId="188" fontId="12" fillId="0" borderId="0" xfId="60" applyNumberFormat="1" applyFont="1" applyFill="1">
      <alignment/>
      <protection/>
    </xf>
    <xf numFmtId="0" fontId="11" fillId="0" borderId="15" xfId="57" applyFont="1" applyFill="1" applyBorder="1" applyAlignment="1">
      <alignment horizontal="center" vertical="center" wrapText="1"/>
      <protection/>
    </xf>
    <xf numFmtId="0" fontId="11" fillId="0" borderId="16" xfId="57" applyFont="1" applyFill="1" applyBorder="1" applyAlignment="1">
      <alignment horizontal="center" vertical="center" wrapText="1"/>
      <protection/>
    </xf>
    <xf numFmtId="0" fontId="11" fillId="0" borderId="16" xfId="57" applyFont="1" applyFill="1" applyBorder="1" applyAlignment="1">
      <alignment horizontal="left" vertical="center" wrapText="1"/>
      <protection/>
    </xf>
    <xf numFmtId="1" fontId="11" fillId="0" borderId="16" xfId="52" applyNumberFormat="1" applyFont="1" applyFill="1" applyBorder="1" applyAlignment="1">
      <alignment horizontal="center" vertical="center" wrapText="1"/>
    </xf>
    <xf numFmtId="0" fontId="11" fillId="0" borderId="17" xfId="57" applyFont="1" applyFill="1" applyBorder="1" applyAlignment="1">
      <alignment horizontal="center" vertical="center" wrapText="1"/>
      <protection/>
    </xf>
    <xf numFmtId="0" fontId="12" fillId="0" borderId="11" xfId="60" applyFont="1" applyFill="1" applyBorder="1" applyAlignment="1">
      <alignment horizontal="center" vertical="center"/>
      <protection/>
    </xf>
    <xf numFmtId="0" fontId="12" fillId="0" borderId="18" xfId="60" applyFont="1" applyFill="1" applyBorder="1" applyAlignment="1">
      <alignment horizontal="center" vertical="center"/>
      <protection/>
    </xf>
    <xf numFmtId="0" fontId="12" fillId="0" borderId="19" xfId="60" applyFont="1" applyFill="1" applyBorder="1" applyAlignment="1">
      <alignment horizontal="left" vertical="center" wrapText="1"/>
      <protection/>
    </xf>
    <xf numFmtId="1" fontId="12" fillId="0" borderId="19" xfId="52" applyNumberFormat="1" applyFont="1" applyFill="1" applyBorder="1" applyAlignment="1">
      <alignment horizontal="center" vertical="center" wrapText="1"/>
    </xf>
    <xf numFmtId="188" fontId="12" fillId="0" borderId="19" xfId="60" applyNumberFormat="1" applyFont="1" applyFill="1" applyBorder="1" applyAlignment="1">
      <alignment horizontal="center" vertical="center"/>
      <protection/>
    </xf>
    <xf numFmtId="0" fontId="12" fillId="0" borderId="20" xfId="60" applyFont="1" applyFill="1" applyBorder="1" applyAlignment="1">
      <alignment horizontal="center" vertical="center" wrapText="1"/>
      <protection/>
    </xf>
    <xf numFmtId="0" fontId="12" fillId="0" borderId="21" xfId="60" applyFont="1" applyFill="1" applyBorder="1" applyAlignment="1">
      <alignment horizontal="center" vertical="center" wrapText="1"/>
      <protection/>
    </xf>
    <xf numFmtId="0" fontId="12" fillId="0" borderId="22" xfId="60" applyFont="1" applyFill="1" applyBorder="1" applyAlignment="1">
      <alignment horizontal="center" vertical="center"/>
      <protection/>
    </xf>
    <xf numFmtId="0" fontId="12" fillId="0" borderId="19" xfId="60" applyFont="1" applyFill="1" applyBorder="1" applyAlignment="1">
      <alignment horizontal="center" vertical="center" wrapText="1"/>
      <protection/>
    </xf>
    <xf numFmtId="0" fontId="12" fillId="0" borderId="14" xfId="60" applyFont="1" applyFill="1" applyBorder="1" applyAlignment="1">
      <alignment horizontal="center" vertical="center"/>
      <protection/>
    </xf>
    <xf numFmtId="0" fontId="50" fillId="0" borderId="19" xfId="61" applyFont="1" applyFill="1" applyBorder="1" applyAlignment="1">
      <alignment horizontal="justify" vertical="center" wrapText="1"/>
      <protection/>
    </xf>
    <xf numFmtId="0" fontId="50" fillId="0" borderId="11" xfId="61" applyFont="1" applyFill="1" applyBorder="1" applyAlignment="1">
      <alignment horizontal="justify" vertical="center" wrapText="1"/>
      <protection/>
    </xf>
    <xf numFmtId="0" fontId="50" fillId="0" borderId="11" xfId="61" applyFont="1" applyFill="1" applyBorder="1" applyAlignment="1">
      <alignment vertical="center" wrapText="1"/>
      <protection/>
    </xf>
    <xf numFmtId="0" fontId="50" fillId="0" borderId="14" xfId="61" applyFont="1" applyFill="1" applyBorder="1" applyAlignment="1">
      <alignment vertical="center" wrapText="1"/>
      <protection/>
    </xf>
    <xf numFmtId="0" fontId="13" fillId="0" borderId="11" xfId="60" applyFont="1" applyFill="1" applyBorder="1" applyAlignment="1">
      <alignment horizontal="left" vertical="center"/>
      <protection/>
    </xf>
    <xf numFmtId="0" fontId="14" fillId="0" borderId="11" xfId="61" applyFont="1" applyFill="1" applyBorder="1" applyAlignment="1">
      <alignment vertical="center"/>
      <protection/>
    </xf>
    <xf numFmtId="0" fontId="14" fillId="0" borderId="0" xfId="61" applyFont="1" applyFill="1" applyAlignment="1">
      <alignment vertical="center"/>
      <protection/>
    </xf>
    <xf numFmtId="0" fontId="12" fillId="0" borderId="23" xfId="60" applyFont="1" applyFill="1" applyBorder="1" applyAlignment="1">
      <alignment horizontal="center" vertical="center" wrapText="1"/>
      <protection/>
    </xf>
    <xf numFmtId="0" fontId="3" fillId="0" borderId="11" xfId="57" applyFont="1" applyFill="1" applyBorder="1" applyAlignment="1" applyProtection="1">
      <alignment horizontal="center" vertical="center" wrapText="1"/>
      <protection locked="0"/>
    </xf>
    <xf numFmtId="0" fontId="5" fillId="0" borderId="24" xfId="57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25" xfId="57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Alignment="1">
      <alignment/>
    </xf>
    <xf numFmtId="0" fontId="2" fillId="0" borderId="25" xfId="0" applyFont="1" applyFill="1" applyBorder="1" applyAlignment="1">
      <alignment horizontal="center" vertical="center" wrapText="1"/>
    </xf>
    <xf numFmtId="0" fontId="5" fillId="0" borderId="26" xfId="57" applyFont="1" applyFill="1" applyBorder="1" applyAlignment="1" applyProtection="1">
      <alignment horizontal="center" vertical="center" wrapText="1"/>
      <protection/>
    </xf>
    <xf numFmtId="0" fontId="8" fillId="0" borderId="18" xfId="57" applyFont="1" applyFill="1" applyBorder="1" applyAlignment="1" applyProtection="1">
      <alignment horizontal="center" vertical="center" wrapText="1"/>
      <protection locked="0"/>
    </xf>
    <xf numFmtId="0" fontId="8" fillId="0" borderId="19" xfId="57" applyFont="1" applyFill="1" applyBorder="1" applyAlignment="1" applyProtection="1">
      <alignment horizontal="center" vertical="center" wrapText="1"/>
      <protection locked="0"/>
    </xf>
    <xf numFmtId="0" fontId="8" fillId="0" borderId="20" xfId="57" applyFont="1" applyFill="1" applyBorder="1" applyAlignment="1" applyProtection="1">
      <alignment horizontal="center" vertical="center" wrapText="1"/>
      <protection locked="0"/>
    </xf>
    <xf numFmtId="4" fontId="3" fillId="0" borderId="21" xfId="57" applyNumberFormat="1" applyFont="1" applyFill="1" applyBorder="1" applyAlignment="1" applyProtection="1">
      <alignment horizontal="center" vertical="center" wrapText="1"/>
      <protection locked="0"/>
    </xf>
    <xf numFmtId="4" fontId="3" fillId="0" borderId="21" xfId="57" applyNumberFormat="1" applyFont="1" applyFill="1" applyBorder="1" applyAlignment="1" applyProtection="1">
      <alignment horizontal="right" vertical="center" wrapText="1"/>
      <protection locked="0"/>
    </xf>
    <xf numFmtId="0" fontId="5" fillId="0" borderId="27" xfId="57" applyFont="1" applyFill="1" applyBorder="1" applyAlignment="1" applyProtection="1">
      <alignment horizontal="center" vertical="center" wrapText="1"/>
      <protection/>
    </xf>
    <xf numFmtId="178" fontId="12" fillId="0" borderId="0" xfId="53" applyFont="1" applyFill="1" applyAlignment="1">
      <alignment/>
    </xf>
    <xf numFmtId="0" fontId="11" fillId="0" borderId="18" xfId="57" applyFont="1" applyFill="1" applyBorder="1" applyAlignment="1">
      <alignment horizontal="center" vertical="center" wrapText="1"/>
      <protection/>
    </xf>
    <xf numFmtId="0" fontId="11" fillId="0" borderId="20" xfId="57" applyFont="1" applyFill="1" applyBorder="1" applyAlignment="1">
      <alignment horizontal="center" vertical="center" wrapText="1"/>
      <protection/>
    </xf>
    <xf numFmtId="0" fontId="12" fillId="0" borderId="19" xfId="60" applyFont="1" applyFill="1" applyBorder="1" applyAlignment="1">
      <alignment vertical="center"/>
      <protection/>
    </xf>
    <xf numFmtId="178" fontId="12" fillId="0" borderId="10" xfId="53" applyFont="1" applyFill="1" applyBorder="1" applyAlignment="1">
      <alignment vertical="center"/>
    </xf>
    <xf numFmtId="178" fontId="12" fillId="0" borderId="11" xfId="53" applyFont="1" applyFill="1" applyBorder="1" applyAlignment="1">
      <alignment vertical="center"/>
    </xf>
    <xf numFmtId="178" fontId="12" fillId="0" borderId="21" xfId="53" applyFont="1" applyFill="1" applyBorder="1" applyAlignment="1">
      <alignment vertical="center"/>
    </xf>
    <xf numFmtId="178" fontId="12" fillId="0" borderId="22" xfId="53" applyFont="1" applyFill="1" applyBorder="1" applyAlignment="1">
      <alignment vertical="center"/>
    </xf>
    <xf numFmtId="178" fontId="12" fillId="0" borderId="14" xfId="53" applyFont="1" applyFill="1" applyBorder="1" applyAlignment="1">
      <alignment vertical="center"/>
    </xf>
    <xf numFmtId="178" fontId="12" fillId="0" borderId="23" xfId="53" applyFont="1" applyFill="1" applyBorder="1" applyAlignment="1">
      <alignment vertical="center"/>
    </xf>
    <xf numFmtId="0" fontId="11" fillId="0" borderId="0" xfId="60" applyFont="1" applyFill="1" applyAlignment="1">
      <alignment horizontal="center" vertical="center"/>
      <protection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206" fontId="2" fillId="0" borderId="28" xfId="53" applyNumberFormat="1" applyFont="1" applyFill="1" applyBorder="1" applyAlignment="1" applyProtection="1">
      <alignment horizontal="center" vertical="center" wrapText="1"/>
      <protection locked="0"/>
    </xf>
    <xf numFmtId="206" fontId="2" fillId="0" borderId="29" xfId="53" applyNumberFormat="1" applyFont="1" applyFill="1" applyBorder="1" applyAlignment="1" applyProtection="1">
      <alignment horizontal="center" vertical="center" wrapText="1"/>
      <protection locked="0"/>
    </xf>
    <xf numFmtId="188" fontId="2" fillId="0" borderId="28" xfId="0" applyNumberFormat="1" applyFont="1" applyFill="1" applyBorder="1" applyAlignment="1">
      <alignment horizontal="center" vertical="center"/>
    </xf>
    <xf numFmtId="188" fontId="2" fillId="0" borderId="29" xfId="0" applyNumberFormat="1" applyFont="1" applyFill="1" applyBorder="1" applyAlignment="1">
      <alignment horizontal="center" vertical="center"/>
    </xf>
    <xf numFmtId="4" fontId="2" fillId="0" borderId="30" xfId="57" applyNumberFormat="1" applyFont="1" applyFill="1" applyBorder="1" applyAlignment="1" applyProtection="1">
      <alignment horizontal="center" vertical="center" wrapText="1"/>
      <protection locked="0"/>
    </xf>
    <xf numFmtId="4" fontId="2" fillId="0" borderId="31" xfId="57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57" applyFont="1" applyFill="1" applyBorder="1" applyAlignment="1" applyProtection="1">
      <alignment horizontal="center" vertical="center" wrapText="1"/>
      <protection locked="0"/>
    </xf>
    <xf numFmtId="0" fontId="3" fillId="0" borderId="14" xfId="57" applyFont="1" applyFill="1" applyBorder="1" applyAlignment="1" applyProtection="1">
      <alignment horizontal="center" vertical="center" wrapText="1"/>
      <protection locked="0"/>
    </xf>
    <xf numFmtId="0" fontId="5" fillId="0" borderId="32" xfId="57" applyFont="1" applyFill="1" applyBorder="1" applyAlignment="1" applyProtection="1">
      <alignment horizontal="center" vertical="center" wrapText="1"/>
      <protection/>
    </xf>
    <xf numFmtId="0" fontId="5" fillId="0" borderId="33" xfId="57" applyFont="1" applyFill="1" applyBorder="1" applyAlignment="1" applyProtection="1">
      <alignment horizontal="center" vertical="center" wrapText="1"/>
      <protection/>
    </xf>
    <xf numFmtId="0" fontId="5" fillId="0" borderId="18" xfId="57" applyFont="1" applyFill="1" applyBorder="1" applyAlignment="1" applyProtection="1">
      <alignment horizontal="center" vertical="center" wrapText="1"/>
      <protection/>
    </xf>
    <xf numFmtId="0" fontId="5" fillId="0" borderId="19" xfId="57" applyFont="1" applyFill="1" applyBorder="1" applyAlignment="1" applyProtection="1">
      <alignment horizontal="center" vertical="center" wrapText="1"/>
      <protection/>
    </xf>
    <xf numFmtId="0" fontId="5" fillId="0" borderId="34" xfId="57" applyFont="1" applyFill="1" applyBorder="1" applyAlignment="1" applyProtection="1">
      <alignment horizontal="center" vertical="center" wrapText="1"/>
      <protection/>
    </xf>
    <xf numFmtId="0" fontId="5" fillId="0" borderId="35" xfId="57" applyFont="1" applyFill="1" applyBorder="1" applyAlignment="1" applyProtection="1">
      <alignment horizontal="center" vertical="center" wrapText="1"/>
      <protection/>
    </xf>
    <xf numFmtId="0" fontId="9" fillId="0" borderId="10" xfId="57" applyFont="1" applyFill="1" applyBorder="1" applyAlignment="1" applyProtection="1">
      <alignment horizontal="center" vertical="center" wrapText="1"/>
      <protection locked="0"/>
    </xf>
    <xf numFmtId="0" fontId="9" fillId="0" borderId="11" xfId="57" applyFont="1" applyFill="1" applyBorder="1" applyAlignment="1" applyProtection="1">
      <alignment horizontal="center" vertical="center" wrapText="1"/>
      <protection locked="0"/>
    </xf>
    <xf numFmtId="0" fontId="5" fillId="0" borderId="20" xfId="57" applyFont="1" applyFill="1" applyBorder="1" applyAlignment="1" applyProtection="1">
      <alignment horizontal="center" vertical="center" wrapText="1"/>
      <protection/>
    </xf>
    <xf numFmtId="0" fontId="5" fillId="0" borderId="36" xfId="57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2" fillId="0" borderId="37" xfId="57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57" applyFont="1" applyFill="1" applyBorder="1" applyAlignment="1" applyProtection="1">
      <alignment horizontal="center" vertical="center" wrapText="1"/>
      <protection locked="0"/>
    </xf>
    <xf numFmtId="0" fontId="9" fillId="0" borderId="21" xfId="57" applyFont="1" applyFill="1" applyBorder="1" applyAlignment="1" applyProtection="1">
      <alignment horizontal="center" vertical="center" wrapText="1"/>
      <protection locked="0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2_INFORME CIENCIAS 25 DE AGOSTO" xfId="59"/>
    <cellStyle name="Normal 3" xfId="60"/>
    <cellStyle name="Normal 4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6">
      <selection activeCell="A9" sqref="A9"/>
    </sheetView>
  </sheetViews>
  <sheetFormatPr defaultColWidth="11.421875" defaultRowHeight="12.75"/>
  <cols>
    <col min="1" max="1" width="11.421875" style="22" customWidth="1"/>
    <col min="2" max="2" width="16.57421875" style="18" customWidth="1"/>
    <col min="3" max="3" width="18.140625" style="23" customWidth="1"/>
    <col min="4" max="4" width="17.421875" style="23" customWidth="1"/>
    <col min="5" max="5" width="15.7109375" style="23" customWidth="1"/>
    <col min="6" max="6" width="11.421875" style="18" customWidth="1"/>
    <col min="7" max="9" width="11.421875" style="18" hidden="1" customWidth="1"/>
    <col min="10" max="10" width="17.7109375" style="18" customWidth="1"/>
    <col min="11" max="11" width="17.57421875" style="19" customWidth="1"/>
    <col min="12" max="13" width="13.8515625" style="18" hidden="1" customWidth="1"/>
    <col min="14" max="14" width="15.140625" style="18" hidden="1" customWidth="1"/>
    <col min="15" max="15" width="13.421875" style="18" hidden="1" customWidth="1"/>
    <col min="16" max="16" width="11.421875" style="18" hidden="1" customWidth="1"/>
    <col min="17" max="17" width="15.8515625" style="18" hidden="1" customWidth="1"/>
    <col min="18" max="16384" width="11.421875" style="18" customWidth="1"/>
  </cols>
  <sheetData>
    <row r="1" spans="1:5" ht="12.75">
      <c r="A1" s="89"/>
      <c r="B1" s="89"/>
      <c r="C1" s="89"/>
      <c r="D1" s="89"/>
      <c r="E1" s="89"/>
    </row>
    <row r="2" spans="1:11" ht="17.25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32.25" customHeight="1">
      <c r="A3" s="91" t="s">
        <v>15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ht="61.5" customHeight="1">
      <c r="A4" s="90" t="s">
        <v>16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5" ht="12.75">
      <c r="A5" s="17"/>
      <c r="B5" s="20"/>
      <c r="C5" s="21"/>
      <c r="D5" s="21"/>
      <c r="E5" s="21"/>
    </row>
    <row r="6" ht="13.5" thickBot="1"/>
    <row r="7" spans="1:17" ht="24.75" customHeight="1" thickBot="1">
      <c r="A7" s="42" t="s">
        <v>21</v>
      </c>
      <c r="B7" s="43" t="s">
        <v>22</v>
      </c>
      <c r="C7" s="44" t="s">
        <v>23</v>
      </c>
      <c r="D7" s="44" t="s">
        <v>24</v>
      </c>
      <c r="E7" s="44" t="s">
        <v>25</v>
      </c>
      <c r="F7" s="45" t="s">
        <v>26</v>
      </c>
      <c r="G7" s="43" t="s">
        <v>27</v>
      </c>
      <c r="H7" s="43" t="s">
        <v>28</v>
      </c>
      <c r="I7" s="43" t="s">
        <v>29</v>
      </c>
      <c r="J7" s="43" t="s">
        <v>17</v>
      </c>
      <c r="K7" s="46" t="s">
        <v>18</v>
      </c>
      <c r="N7" s="80" t="s">
        <v>17</v>
      </c>
      <c r="O7" s="82"/>
      <c r="P7" s="82"/>
      <c r="Q7" s="81" t="s">
        <v>18</v>
      </c>
    </row>
    <row r="8" spans="1:17" ht="47.25" customHeight="1">
      <c r="A8" s="48">
        <v>1</v>
      </c>
      <c r="B8" s="57" t="s">
        <v>30</v>
      </c>
      <c r="C8" s="49" t="s">
        <v>31</v>
      </c>
      <c r="D8" s="49" t="s">
        <v>32</v>
      </c>
      <c r="E8" s="49" t="s">
        <v>33</v>
      </c>
      <c r="F8" s="50">
        <v>15</v>
      </c>
      <c r="G8" s="51">
        <v>35000</v>
      </c>
      <c r="H8" s="51">
        <f>G8*16%</f>
        <v>5600</v>
      </c>
      <c r="I8" s="51">
        <f aca="true" t="shared" si="0" ref="I8:I34">(G8+H8)*F8</f>
        <v>609000</v>
      </c>
      <c r="J8" s="55" t="s">
        <v>0</v>
      </c>
      <c r="K8" s="52" t="s">
        <v>0</v>
      </c>
      <c r="L8" s="79">
        <v>540000</v>
      </c>
      <c r="M8" s="79">
        <f>+L8*16%</f>
        <v>86400</v>
      </c>
      <c r="N8" s="83">
        <f>+L8+M8</f>
        <v>626400</v>
      </c>
      <c r="O8" s="84">
        <v>510000</v>
      </c>
      <c r="P8" s="84">
        <f>+O8*16%</f>
        <v>81600</v>
      </c>
      <c r="Q8" s="85">
        <f>+O8+P8</f>
        <v>591600</v>
      </c>
    </row>
    <row r="9" spans="1:17" ht="32.25" customHeight="1">
      <c r="A9" s="24">
        <v>2</v>
      </c>
      <c r="B9" s="58" t="s">
        <v>34</v>
      </c>
      <c r="C9" s="25" t="s">
        <v>35</v>
      </c>
      <c r="D9" s="59" t="s">
        <v>36</v>
      </c>
      <c r="E9" s="25" t="s">
        <v>37</v>
      </c>
      <c r="F9" s="26">
        <v>11</v>
      </c>
      <c r="G9" s="27">
        <v>950000</v>
      </c>
      <c r="H9" s="28">
        <f>G9*16%</f>
        <v>152000</v>
      </c>
      <c r="I9" s="28">
        <f t="shared" si="0"/>
        <v>12122000</v>
      </c>
      <c r="J9" s="47" t="s">
        <v>0</v>
      </c>
      <c r="K9" s="53" t="s">
        <v>0</v>
      </c>
      <c r="L9" s="79">
        <v>8250000</v>
      </c>
      <c r="M9" s="79">
        <f aca="true" t="shared" si="1" ref="M9:M34">+L9*16%</f>
        <v>1320000</v>
      </c>
      <c r="N9" s="83">
        <f aca="true" t="shared" si="2" ref="N9:N34">+L9+M9</f>
        <v>9570000</v>
      </c>
      <c r="O9" s="84">
        <v>8745000</v>
      </c>
      <c r="P9" s="84">
        <f aca="true" t="shared" si="3" ref="P9:P34">+O9*16%</f>
        <v>1399200</v>
      </c>
      <c r="Q9" s="85">
        <f aca="true" t="shared" si="4" ref="Q9:Q34">+O9+P9</f>
        <v>10144200</v>
      </c>
    </row>
    <row r="10" spans="1:17" ht="12.75">
      <c r="A10" s="24">
        <v>3</v>
      </c>
      <c r="B10" s="58" t="s">
        <v>34</v>
      </c>
      <c r="C10" s="25" t="s">
        <v>38</v>
      </c>
      <c r="D10" s="25"/>
      <c r="E10" s="61" t="s">
        <v>39</v>
      </c>
      <c r="F10" s="29">
        <v>1</v>
      </c>
      <c r="G10" s="28">
        <v>938000</v>
      </c>
      <c r="H10" s="28">
        <f>G10*16%</f>
        <v>150080</v>
      </c>
      <c r="I10" s="28">
        <f t="shared" si="0"/>
        <v>1088080</v>
      </c>
      <c r="J10" s="47" t="s">
        <v>0</v>
      </c>
      <c r="K10" s="53" t="s">
        <v>0</v>
      </c>
      <c r="L10" s="79">
        <v>800000</v>
      </c>
      <c r="M10" s="79">
        <f t="shared" si="1"/>
        <v>128000</v>
      </c>
      <c r="N10" s="83">
        <f t="shared" si="2"/>
        <v>928000</v>
      </c>
      <c r="O10" s="84">
        <v>860000</v>
      </c>
      <c r="P10" s="84">
        <f t="shared" si="3"/>
        <v>137600</v>
      </c>
      <c r="Q10" s="85">
        <f t="shared" si="4"/>
        <v>997600</v>
      </c>
    </row>
    <row r="11" spans="1:17" ht="12.75">
      <c r="A11" s="24">
        <v>4</v>
      </c>
      <c r="B11" s="58" t="s">
        <v>34</v>
      </c>
      <c r="C11" s="25" t="s">
        <v>40</v>
      </c>
      <c r="D11" s="25" t="s">
        <v>41</v>
      </c>
      <c r="E11" s="25" t="s">
        <v>42</v>
      </c>
      <c r="F11" s="26">
        <v>8</v>
      </c>
      <c r="G11" s="27">
        <v>950000</v>
      </c>
      <c r="H11" s="28">
        <f aca="true" t="shared" si="5" ref="H11:H34">G11*16%</f>
        <v>152000</v>
      </c>
      <c r="I11" s="28">
        <f t="shared" si="0"/>
        <v>8816000</v>
      </c>
      <c r="J11" s="47" t="s">
        <v>0</v>
      </c>
      <c r="K11" s="53" t="s">
        <v>0</v>
      </c>
      <c r="L11" s="79">
        <v>7200000</v>
      </c>
      <c r="M11" s="79">
        <f t="shared" si="1"/>
        <v>1152000</v>
      </c>
      <c r="N11" s="83">
        <f t="shared" si="2"/>
        <v>8352000</v>
      </c>
      <c r="O11" s="84">
        <v>7480000</v>
      </c>
      <c r="P11" s="84">
        <f t="shared" si="3"/>
        <v>1196800</v>
      </c>
      <c r="Q11" s="85">
        <f t="shared" si="4"/>
        <v>8676800</v>
      </c>
    </row>
    <row r="12" spans="1:17" ht="12.75">
      <c r="A12" s="24">
        <v>5</v>
      </c>
      <c r="B12" s="58" t="s">
        <v>34</v>
      </c>
      <c r="C12" s="25" t="s">
        <v>43</v>
      </c>
      <c r="D12" s="25" t="s">
        <v>44</v>
      </c>
      <c r="E12" s="61" t="s">
        <v>45</v>
      </c>
      <c r="F12" s="26">
        <v>1</v>
      </c>
      <c r="G12" s="28">
        <v>660000</v>
      </c>
      <c r="H12" s="28">
        <f t="shared" si="5"/>
        <v>105600</v>
      </c>
      <c r="I12" s="28">
        <f t="shared" si="0"/>
        <v>765600</v>
      </c>
      <c r="J12" s="47" t="s">
        <v>0</v>
      </c>
      <c r="K12" s="53" t="s">
        <v>0</v>
      </c>
      <c r="L12" s="79">
        <v>610000</v>
      </c>
      <c r="M12" s="79">
        <f t="shared" si="1"/>
        <v>97600</v>
      </c>
      <c r="N12" s="83">
        <f t="shared" si="2"/>
        <v>707600</v>
      </c>
      <c r="O12" s="84">
        <v>655000</v>
      </c>
      <c r="P12" s="84">
        <f t="shared" si="3"/>
        <v>104800</v>
      </c>
      <c r="Q12" s="85">
        <f t="shared" si="4"/>
        <v>759800</v>
      </c>
    </row>
    <row r="13" spans="1:17" ht="12.75">
      <c r="A13" s="24">
        <v>6</v>
      </c>
      <c r="B13" s="58" t="s">
        <v>34</v>
      </c>
      <c r="C13" s="25" t="s">
        <v>46</v>
      </c>
      <c r="D13" s="25" t="s">
        <v>47</v>
      </c>
      <c r="E13" s="25" t="s">
        <v>48</v>
      </c>
      <c r="F13" s="26">
        <v>1</v>
      </c>
      <c r="G13" s="28">
        <v>785000</v>
      </c>
      <c r="H13" s="28">
        <f t="shared" si="5"/>
        <v>125600</v>
      </c>
      <c r="I13" s="28">
        <f t="shared" si="0"/>
        <v>910600</v>
      </c>
      <c r="J13" s="47" t="s">
        <v>0</v>
      </c>
      <c r="K13" s="53" t="s">
        <v>0</v>
      </c>
      <c r="L13" s="79">
        <v>750000</v>
      </c>
      <c r="M13" s="79">
        <f t="shared" si="1"/>
        <v>120000</v>
      </c>
      <c r="N13" s="83">
        <f t="shared" si="2"/>
        <v>870000</v>
      </c>
      <c r="O13" s="84">
        <v>780000</v>
      </c>
      <c r="P13" s="84">
        <f t="shared" si="3"/>
        <v>124800</v>
      </c>
      <c r="Q13" s="85">
        <f t="shared" si="4"/>
        <v>904800</v>
      </c>
    </row>
    <row r="14" spans="1:17" ht="12.75">
      <c r="A14" s="24">
        <v>7</v>
      </c>
      <c r="B14" s="58" t="s">
        <v>34</v>
      </c>
      <c r="C14" s="25" t="s">
        <v>49</v>
      </c>
      <c r="D14" s="25" t="s">
        <v>50</v>
      </c>
      <c r="E14" s="25" t="s">
        <v>51</v>
      </c>
      <c r="F14" s="26">
        <v>1</v>
      </c>
      <c r="G14" s="28">
        <v>700000</v>
      </c>
      <c r="H14" s="28">
        <f t="shared" si="5"/>
        <v>112000</v>
      </c>
      <c r="I14" s="28">
        <f t="shared" si="0"/>
        <v>812000</v>
      </c>
      <c r="J14" s="47" t="s">
        <v>0</v>
      </c>
      <c r="K14" s="53" t="s">
        <v>0</v>
      </c>
      <c r="L14" s="79">
        <v>650000</v>
      </c>
      <c r="M14" s="79">
        <f t="shared" si="1"/>
        <v>104000</v>
      </c>
      <c r="N14" s="83">
        <f t="shared" si="2"/>
        <v>754000</v>
      </c>
      <c r="O14" s="84">
        <v>695000</v>
      </c>
      <c r="P14" s="84">
        <f t="shared" si="3"/>
        <v>111200</v>
      </c>
      <c r="Q14" s="85">
        <f t="shared" si="4"/>
        <v>806200</v>
      </c>
    </row>
    <row r="15" spans="1:17" ht="12.75">
      <c r="A15" s="24">
        <v>8</v>
      </c>
      <c r="B15" s="58" t="s">
        <v>34</v>
      </c>
      <c r="C15" s="25" t="s">
        <v>49</v>
      </c>
      <c r="D15" s="25" t="s">
        <v>52</v>
      </c>
      <c r="E15" s="25" t="s">
        <v>53</v>
      </c>
      <c r="F15" s="26">
        <v>2</v>
      </c>
      <c r="G15" s="27">
        <v>750000</v>
      </c>
      <c r="H15" s="28">
        <f t="shared" si="5"/>
        <v>120000</v>
      </c>
      <c r="I15" s="28">
        <f t="shared" si="0"/>
        <v>1740000</v>
      </c>
      <c r="J15" s="47" t="s">
        <v>0</v>
      </c>
      <c r="K15" s="53" t="s">
        <v>0</v>
      </c>
      <c r="L15" s="79">
        <v>1390000</v>
      </c>
      <c r="M15" s="79">
        <f t="shared" si="1"/>
        <v>222400</v>
      </c>
      <c r="N15" s="83">
        <f t="shared" si="2"/>
        <v>1612400</v>
      </c>
      <c r="O15" s="84">
        <v>1480000</v>
      </c>
      <c r="P15" s="84">
        <f t="shared" si="3"/>
        <v>236800</v>
      </c>
      <c r="Q15" s="85">
        <f t="shared" si="4"/>
        <v>1716800</v>
      </c>
    </row>
    <row r="16" spans="1:17" ht="25.5">
      <c r="A16" s="24">
        <v>9</v>
      </c>
      <c r="B16" s="59" t="s">
        <v>54</v>
      </c>
      <c r="C16" s="30" t="s">
        <v>55</v>
      </c>
      <c r="D16" s="25"/>
      <c r="E16" s="62" t="s">
        <v>56</v>
      </c>
      <c r="F16" s="26">
        <v>12</v>
      </c>
      <c r="G16" s="28">
        <v>85000</v>
      </c>
      <c r="H16" s="28">
        <f t="shared" si="5"/>
        <v>13600</v>
      </c>
      <c r="I16" s="28">
        <f t="shared" si="0"/>
        <v>1183200</v>
      </c>
      <c r="J16" s="47" t="s">
        <v>93</v>
      </c>
      <c r="K16" s="53" t="s">
        <v>93</v>
      </c>
      <c r="L16" s="79"/>
      <c r="M16" s="79">
        <f t="shared" si="1"/>
        <v>0</v>
      </c>
      <c r="N16" s="83">
        <f t="shared" si="2"/>
        <v>0</v>
      </c>
      <c r="O16" s="84"/>
      <c r="P16" s="84">
        <f t="shared" si="3"/>
        <v>0</v>
      </c>
      <c r="Q16" s="85">
        <f t="shared" si="4"/>
        <v>0</v>
      </c>
    </row>
    <row r="17" spans="1:17" ht="17.25" customHeight="1">
      <c r="A17" s="24">
        <v>10</v>
      </c>
      <c r="B17" s="58" t="s">
        <v>34</v>
      </c>
      <c r="C17" s="25" t="s">
        <v>43</v>
      </c>
      <c r="D17" s="25" t="s">
        <v>57</v>
      </c>
      <c r="E17" s="61" t="s">
        <v>58</v>
      </c>
      <c r="F17" s="26">
        <v>1</v>
      </c>
      <c r="G17" s="27">
        <v>815000</v>
      </c>
      <c r="H17" s="28">
        <f t="shared" si="5"/>
        <v>130400</v>
      </c>
      <c r="I17" s="28">
        <f t="shared" si="0"/>
        <v>945400</v>
      </c>
      <c r="J17" s="47" t="s">
        <v>0</v>
      </c>
      <c r="K17" s="53" t="s">
        <v>0</v>
      </c>
      <c r="L17" s="79">
        <v>720000</v>
      </c>
      <c r="M17" s="79">
        <f t="shared" si="1"/>
        <v>115200</v>
      </c>
      <c r="N17" s="83">
        <f t="shared" si="2"/>
        <v>835200</v>
      </c>
      <c r="O17" s="84">
        <v>740000</v>
      </c>
      <c r="P17" s="84">
        <f t="shared" si="3"/>
        <v>118400</v>
      </c>
      <c r="Q17" s="85">
        <f t="shared" si="4"/>
        <v>858400</v>
      </c>
    </row>
    <row r="18" spans="1:17" ht="17.25" customHeight="1">
      <c r="A18" s="24">
        <v>11</v>
      </c>
      <c r="B18" s="58" t="s">
        <v>34</v>
      </c>
      <c r="C18" s="25" t="s">
        <v>49</v>
      </c>
      <c r="D18" s="59" t="s">
        <v>59</v>
      </c>
      <c r="E18" s="61" t="s">
        <v>60</v>
      </c>
      <c r="F18" s="26">
        <v>1</v>
      </c>
      <c r="G18" s="27">
        <v>750000</v>
      </c>
      <c r="H18" s="28">
        <f t="shared" si="5"/>
        <v>120000</v>
      </c>
      <c r="I18" s="28">
        <f t="shared" si="0"/>
        <v>870000</v>
      </c>
      <c r="J18" s="47" t="s">
        <v>0</v>
      </c>
      <c r="K18" s="53" t="s">
        <v>0</v>
      </c>
      <c r="L18" s="79">
        <v>710000</v>
      </c>
      <c r="M18" s="79">
        <f t="shared" si="1"/>
        <v>113600</v>
      </c>
      <c r="N18" s="83">
        <f t="shared" si="2"/>
        <v>823600</v>
      </c>
      <c r="O18" s="84">
        <v>740000</v>
      </c>
      <c r="P18" s="84">
        <f t="shared" si="3"/>
        <v>118400</v>
      </c>
      <c r="Q18" s="85">
        <f t="shared" si="4"/>
        <v>858400</v>
      </c>
    </row>
    <row r="19" spans="1:17" ht="17.25" customHeight="1">
      <c r="A19" s="24">
        <v>12</v>
      </c>
      <c r="B19" s="58" t="s">
        <v>30</v>
      </c>
      <c r="C19" s="25" t="s">
        <v>61</v>
      </c>
      <c r="D19" s="25" t="s">
        <v>62</v>
      </c>
      <c r="E19" s="25" t="s">
        <v>63</v>
      </c>
      <c r="F19" s="26">
        <v>2</v>
      </c>
      <c r="G19" s="27">
        <v>42000</v>
      </c>
      <c r="H19" s="28">
        <f t="shared" si="5"/>
        <v>6720</v>
      </c>
      <c r="I19" s="28">
        <f t="shared" si="0"/>
        <v>97440</v>
      </c>
      <c r="J19" s="47" t="s">
        <v>0</v>
      </c>
      <c r="K19" s="53" t="s">
        <v>0</v>
      </c>
      <c r="L19" s="79">
        <v>68000</v>
      </c>
      <c r="M19" s="79">
        <f t="shared" si="1"/>
        <v>10880</v>
      </c>
      <c r="N19" s="83">
        <f t="shared" si="2"/>
        <v>78880</v>
      </c>
      <c r="O19" s="84">
        <v>70000</v>
      </c>
      <c r="P19" s="84">
        <f t="shared" si="3"/>
        <v>11200</v>
      </c>
      <c r="Q19" s="85">
        <f t="shared" si="4"/>
        <v>81200</v>
      </c>
    </row>
    <row r="20" spans="1:17" ht="33" customHeight="1">
      <c r="A20" s="24">
        <v>13</v>
      </c>
      <c r="B20" s="58" t="s">
        <v>34</v>
      </c>
      <c r="C20" s="25" t="s">
        <v>46</v>
      </c>
      <c r="D20" s="25" t="s">
        <v>64</v>
      </c>
      <c r="E20" s="61" t="s">
        <v>65</v>
      </c>
      <c r="F20" s="26">
        <v>3</v>
      </c>
      <c r="G20" s="27">
        <v>950000</v>
      </c>
      <c r="H20" s="28">
        <f t="shared" si="5"/>
        <v>152000</v>
      </c>
      <c r="I20" s="28">
        <f t="shared" si="0"/>
        <v>3306000</v>
      </c>
      <c r="J20" s="47" t="s">
        <v>0</v>
      </c>
      <c r="K20" s="53" t="s">
        <v>0</v>
      </c>
      <c r="L20" s="79">
        <v>2235000</v>
      </c>
      <c r="M20" s="79">
        <f t="shared" si="1"/>
        <v>357600</v>
      </c>
      <c r="N20" s="83">
        <f t="shared" si="2"/>
        <v>2592600</v>
      </c>
      <c r="O20" s="84">
        <v>2355000</v>
      </c>
      <c r="P20" s="84">
        <f t="shared" si="3"/>
        <v>376800</v>
      </c>
      <c r="Q20" s="85">
        <f t="shared" si="4"/>
        <v>2731800</v>
      </c>
    </row>
    <row r="21" spans="1:17" ht="12.75">
      <c r="A21" s="24">
        <v>14</v>
      </c>
      <c r="B21" s="58" t="s">
        <v>34</v>
      </c>
      <c r="C21" s="25" t="s">
        <v>43</v>
      </c>
      <c r="D21" s="25" t="s">
        <v>66</v>
      </c>
      <c r="E21" s="61" t="s">
        <v>67</v>
      </c>
      <c r="F21" s="26">
        <v>4</v>
      </c>
      <c r="G21" s="27">
        <v>695000</v>
      </c>
      <c r="H21" s="28">
        <f t="shared" si="5"/>
        <v>111200</v>
      </c>
      <c r="I21" s="28">
        <f t="shared" si="0"/>
        <v>3224800</v>
      </c>
      <c r="J21" s="47" t="s">
        <v>0</v>
      </c>
      <c r="K21" s="53" t="s">
        <v>0</v>
      </c>
      <c r="L21" s="79">
        <v>2620000</v>
      </c>
      <c r="M21" s="79">
        <f t="shared" si="1"/>
        <v>419200</v>
      </c>
      <c r="N21" s="83">
        <f t="shared" si="2"/>
        <v>3039200</v>
      </c>
      <c r="O21" s="84">
        <v>2760000</v>
      </c>
      <c r="P21" s="84">
        <f t="shared" si="3"/>
        <v>441600</v>
      </c>
      <c r="Q21" s="85">
        <f t="shared" si="4"/>
        <v>3201600</v>
      </c>
    </row>
    <row r="22" spans="1:17" ht="12.75">
      <c r="A22" s="24">
        <v>15</v>
      </c>
      <c r="B22" s="58" t="s">
        <v>34</v>
      </c>
      <c r="C22" s="25" t="s">
        <v>43</v>
      </c>
      <c r="D22" s="25" t="s">
        <v>68</v>
      </c>
      <c r="E22" s="25" t="s">
        <v>68</v>
      </c>
      <c r="F22" s="26">
        <v>7</v>
      </c>
      <c r="G22" s="27">
        <v>695000</v>
      </c>
      <c r="H22" s="28">
        <f t="shared" si="5"/>
        <v>111200</v>
      </c>
      <c r="I22" s="28">
        <f t="shared" si="0"/>
        <v>5643400</v>
      </c>
      <c r="J22" s="47" t="s">
        <v>0</v>
      </c>
      <c r="K22" s="53" t="s">
        <v>0</v>
      </c>
      <c r="L22" s="79">
        <v>4760000</v>
      </c>
      <c r="M22" s="79">
        <f t="shared" si="1"/>
        <v>761600</v>
      </c>
      <c r="N22" s="83">
        <f t="shared" si="2"/>
        <v>5521600</v>
      </c>
      <c r="O22" s="84">
        <v>4830000</v>
      </c>
      <c r="P22" s="84">
        <f t="shared" si="3"/>
        <v>772800</v>
      </c>
      <c r="Q22" s="85">
        <f t="shared" si="4"/>
        <v>5602800</v>
      </c>
    </row>
    <row r="23" spans="1:17" ht="25.5">
      <c r="A23" s="24">
        <v>16</v>
      </c>
      <c r="B23" s="59" t="s">
        <v>69</v>
      </c>
      <c r="C23" s="31" t="s">
        <v>70</v>
      </c>
      <c r="D23" s="31"/>
      <c r="E23" s="32" t="s">
        <v>71</v>
      </c>
      <c r="F23" s="33">
        <v>19</v>
      </c>
      <c r="G23" s="34">
        <v>30000</v>
      </c>
      <c r="H23" s="28">
        <f t="shared" si="5"/>
        <v>4800</v>
      </c>
      <c r="I23" s="28">
        <f t="shared" si="0"/>
        <v>661200</v>
      </c>
      <c r="J23" s="47" t="s">
        <v>0</v>
      </c>
      <c r="K23" s="53" t="s">
        <v>0</v>
      </c>
      <c r="L23" s="79">
        <v>551000</v>
      </c>
      <c r="M23" s="79">
        <f t="shared" si="1"/>
        <v>88160</v>
      </c>
      <c r="N23" s="83">
        <f t="shared" si="2"/>
        <v>639160</v>
      </c>
      <c r="O23" s="84">
        <v>532000</v>
      </c>
      <c r="P23" s="84">
        <f t="shared" si="3"/>
        <v>85120</v>
      </c>
      <c r="Q23" s="85">
        <f t="shared" si="4"/>
        <v>617120</v>
      </c>
    </row>
    <row r="24" spans="1:17" ht="25.5">
      <c r="A24" s="24">
        <v>17</v>
      </c>
      <c r="B24" s="59" t="s">
        <v>69</v>
      </c>
      <c r="C24" s="31" t="s">
        <v>70</v>
      </c>
      <c r="D24" s="31"/>
      <c r="E24" s="32" t="s">
        <v>72</v>
      </c>
      <c r="F24" s="33">
        <v>19</v>
      </c>
      <c r="G24" s="34">
        <v>40000</v>
      </c>
      <c r="H24" s="28">
        <f t="shared" si="5"/>
        <v>6400</v>
      </c>
      <c r="I24" s="28">
        <f t="shared" si="0"/>
        <v>881600</v>
      </c>
      <c r="J24" s="47" t="s">
        <v>0</v>
      </c>
      <c r="K24" s="53" t="s">
        <v>0</v>
      </c>
      <c r="L24" s="79">
        <v>760000</v>
      </c>
      <c r="M24" s="79">
        <f t="shared" si="1"/>
        <v>121600</v>
      </c>
      <c r="N24" s="83">
        <f t="shared" si="2"/>
        <v>881600</v>
      </c>
      <c r="O24" s="84">
        <v>722000</v>
      </c>
      <c r="P24" s="84">
        <f t="shared" si="3"/>
        <v>115520</v>
      </c>
      <c r="Q24" s="85">
        <f t="shared" si="4"/>
        <v>837520</v>
      </c>
    </row>
    <row r="25" spans="1:17" ht="25.5">
      <c r="A25" s="24">
        <v>18</v>
      </c>
      <c r="B25" s="59" t="s">
        <v>69</v>
      </c>
      <c r="C25" s="31" t="s">
        <v>70</v>
      </c>
      <c r="D25" s="31"/>
      <c r="E25" s="32" t="s">
        <v>73</v>
      </c>
      <c r="F25" s="33">
        <v>19</v>
      </c>
      <c r="G25" s="34">
        <v>48000</v>
      </c>
      <c r="H25" s="28">
        <f t="shared" si="5"/>
        <v>7680</v>
      </c>
      <c r="I25" s="28">
        <f t="shared" si="0"/>
        <v>1057920</v>
      </c>
      <c r="J25" s="47" t="s">
        <v>0</v>
      </c>
      <c r="K25" s="53" t="s">
        <v>0</v>
      </c>
      <c r="L25" s="79">
        <v>760000</v>
      </c>
      <c r="M25" s="79">
        <f t="shared" si="1"/>
        <v>121600</v>
      </c>
      <c r="N25" s="83">
        <f t="shared" si="2"/>
        <v>881600</v>
      </c>
      <c r="O25" s="84">
        <v>722000</v>
      </c>
      <c r="P25" s="84">
        <f t="shared" si="3"/>
        <v>115520</v>
      </c>
      <c r="Q25" s="85">
        <f t="shared" si="4"/>
        <v>837520</v>
      </c>
    </row>
    <row r="26" spans="1:17" ht="38.25">
      <c r="A26" s="24">
        <v>19</v>
      </c>
      <c r="B26" s="59" t="s">
        <v>74</v>
      </c>
      <c r="C26" s="31" t="s">
        <v>75</v>
      </c>
      <c r="D26" s="31" t="s">
        <v>76</v>
      </c>
      <c r="E26" s="32" t="s">
        <v>77</v>
      </c>
      <c r="F26" s="33">
        <v>20</v>
      </c>
      <c r="G26" s="34">
        <v>44000</v>
      </c>
      <c r="H26" s="28">
        <f t="shared" si="5"/>
        <v>7040</v>
      </c>
      <c r="I26" s="28">
        <f t="shared" si="0"/>
        <v>1020800</v>
      </c>
      <c r="J26" s="47" t="s">
        <v>0</v>
      </c>
      <c r="K26" s="53" t="s">
        <v>0</v>
      </c>
      <c r="L26" s="79">
        <v>800000</v>
      </c>
      <c r="M26" s="79">
        <f t="shared" si="1"/>
        <v>128000</v>
      </c>
      <c r="N26" s="83">
        <f t="shared" si="2"/>
        <v>928000</v>
      </c>
      <c r="O26" s="84">
        <v>850000</v>
      </c>
      <c r="P26" s="84">
        <f t="shared" si="3"/>
        <v>136000</v>
      </c>
      <c r="Q26" s="85">
        <f t="shared" si="4"/>
        <v>986000</v>
      </c>
    </row>
    <row r="27" spans="1:17" ht="38.25">
      <c r="A27" s="24">
        <v>20</v>
      </c>
      <c r="B27" s="58" t="s">
        <v>30</v>
      </c>
      <c r="C27" s="31" t="s">
        <v>78</v>
      </c>
      <c r="D27" s="31"/>
      <c r="E27" s="32" t="s">
        <v>79</v>
      </c>
      <c r="F27" s="33">
        <v>8</v>
      </c>
      <c r="G27" s="34">
        <v>57000</v>
      </c>
      <c r="H27" s="28">
        <f t="shared" si="5"/>
        <v>9120</v>
      </c>
      <c r="I27" s="28">
        <f t="shared" si="0"/>
        <v>528960</v>
      </c>
      <c r="J27" s="47" t="s">
        <v>0</v>
      </c>
      <c r="K27" s="53" t="s">
        <v>0</v>
      </c>
      <c r="L27" s="79">
        <v>416000</v>
      </c>
      <c r="M27" s="79">
        <f t="shared" si="1"/>
        <v>66560</v>
      </c>
      <c r="N27" s="83">
        <f t="shared" si="2"/>
        <v>482560</v>
      </c>
      <c r="O27" s="84">
        <v>440000</v>
      </c>
      <c r="P27" s="84">
        <f t="shared" si="3"/>
        <v>70400</v>
      </c>
      <c r="Q27" s="85">
        <f t="shared" si="4"/>
        <v>510400</v>
      </c>
    </row>
    <row r="28" spans="1:17" ht="63.75">
      <c r="A28" s="24">
        <v>21</v>
      </c>
      <c r="B28" s="59" t="s">
        <v>80</v>
      </c>
      <c r="C28" s="31" t="s">
        <v>81</v>
      </c>
      <c r="D28" s="31" t="s">
        <v>82</v>
      </c>
      <c r="E28" s="32" t="s">
        <v>83</v>
      </c>
      <c r="F28" s="33">
        <v>6</v>
      </c>
      <c r="G28" s="34">
        <v>57000</v>
      </c>
      <c r="H28" s="28">
        <f t="shared" si="5"/>
        <v>9120</v>
      </c>
      <c r="I28" s="28">
        <f t="shared" si="0"/>
        <v>396720</v>
      </c>
      <c r="J28" s="47" t="s">
        <v>93</v>
      </c>
      <c r="K28" s="53" t="s">
        <v>0</v>
      </c>
      <c r="L28" s="79"/>
      <c r="M28" s="79">
        <f t="shared" si="1"/>
        <v>0</v>
      </c>
      <c r="N28" s="83">
        <f t="shared" si="2"/>
        <v>0</v>
      </c>
      <c r="O28" s="84">
        <v>330000</v>
      </c>
      <c r="P28" s="84">
        <f t="shared" si="3"/>
        <v>52800</v>
      </c>
      <c r="Q28" s="85">
        <f t="shared" si="4"/>
        <v>382800</v>
      </c>
    </row>
    <row r="29" spans="1:17" ht="38.25">
      <c r="A29" s="24">
        <v>22</v>
      </c>
      <c r="B29" s="59" t="s">
        <v>80</v>
      </c>
      <c r="C29" s="31"/>
      <c r="D29" s="31"/>
      <c r="E29" s="32" t="s">
        <v>84</v>
      </c>
      <c r="F29" s="33">
        <v>8</v>
      </c>
      <c r="G29" s="34">
        <v>44000</v>
      </c>
      <c r="H29" s="28">
        <f t="shared" si="5"/>
        <v>7040</v>
      </c>
      <c r="I29" s="28">
        <f t="shared" si="0"/>
        <v>408320</v>
      </c>
      <c r="J29" s="47" t="s">
        <v>0</v>
      </c>
      <c r="K29" s="53" t="s">
        <v>0</v>
      </c>
      <c r="L29" s="79">
        <v>264000</v>
      </c>
      <c r="M29" s="79">
        <f t="shared" si="1"/>
        <v>42240</v>
      </c>
      <c r="N29" s="83">
        <f t="shared" si="2"/>
        <v>306240</v>
      </c>
      <c r="O29" s="84">
        <v>280000</v>
      </c>
      <c r="P29" s="84">
        <f t="shared" si="3"/>
        <v>44800</v>
      </c>
      <c r="Q29" s="85">
        <f t="shared" si="4"/>
        <v>324800</v>
      </c>
    </row>
    <row r="30" spans="1:17" ht="12.75">
      <c r="A30" s="24">
        <v>23</v>
      </c>
      <c r="B30" s="59" t="s">
        <v>34</v>
      </c>
      <c r="C30" s="31" t="s">
        <v>49</v>
      </c>
      <c r="D30" s="31" t="s">
        <v>85</v>
      </c>
      <c r="E30" s="32" t="s">
        <v>86</v>
      </c>
      <c r="F30" s="33">
        <v>1</v>
      </c>
      <c r="G30" s="34">
        <v>1200000</v>
      </c>
      <c r="H30" s="28">
        <f t="shared" si="5"/>
        <v>192000</v>
      </c>
      <c r="I30" s="28">
        <f t="shared" si="0"/>
        <v>1392000</v>
      </c>
      <c r="J30" s="47" t="s">
        <v>0</v>
      </c>
      <c r="K30" s="53" t="s">
        <v>0</v>
      </c>
      <c r="L30" s="79">
        <v>920000</v>
      </c>
      <c r="M30" s="79">
        <f t="shared" si="1"/>
        <v>147200</v>
      </c>
      <c r="N30" s="83">
        <f t="shared" si="2"/>
        <v>1067200</v>
      </c>
      <c r="O30" s="84">
        <v>985000</v>
      </c>
      <c r="P30" s="84">
        <f t="shared" si="3"/>
        <v>157600</v>
      </c>
      <c r="Q30" s="85">
        <f t="shared" si="4"/>
        <v>1142600</v>
      </c>
    </row>
    <row r="31" spans="1:17" ht="25.5">
      <c r="A31" s="24">
        <v>24</v>
      </c>
      <c r="B31" s="59" t="s">
        <v>87</v>
      </c>
      <c r="C31" s="31"/>
      <c r="D31" s="31"/>
      <c r="E31" s="32" t="s">
        <v>88</v>
      </c>
      <c r="F31" s="33">
        <v>15</v>
      </c>
      <c r="G31" s="34">
        <v>25000</v>
      </c>
      <c r="H31" s="28">
        <f t="shared" si="5"/>
        <v>4000</v>
      </c>
      <c r="I31" s="28">
        <f t="shared" si="0"/>
        <v>435000</v>
      </c>
      <c r="J31" s="47" t="s">
        <v>0</v>
      </c>
      <c r="K31" s="53" t="s">
        <v>0</v>
      </c>
      <c r="L31" s="79">
        <v>555000</v>
      </c>
      <c r="M31" s="79">
        <f t="shared" si="1"/>
        <v>88800</v>
      </c>
      <c r="N31" s="83">
        <f t="shared" si="2"/>
        <v>643800</v>
      </c>
      <c r="O31" s="84">
        <v>375000</v>
      </c>
      <c r="P31" s="84">
        <f t="shared" si="3"/>
        <v>60000</v>
      </c>
      <c r="Q31" s="85">
        <f t="shared" si="4"/>
        <v>435000</v>
      </c>
    </row>
    <row r="32" spans="1:17" ht="25.5">
      <c r="A32" s="24">
        <v>25</v>
      </c>
      <c r="B32" s="59" t="s">
        <v>87</v>
      </c>
      <c r="C32" s="31"/>
      <c r="D32" s="31"/>
      <c r="E32" s="32" t="s">
        <v>89</v>
      </c>
      <c r="F32" s="33">
        <v>15</v>
      </c>
      <c r="G32" s="34">
        <v>37000</v>
      </c>
      <c r="H32" s="28">
        <f t="shared" si="5"/>
        <v>5920</v>
      </c>
      <c r="I32" s="28">
        <f t="shared" si="0"/>
        <v>643800</v>
      </c>
      <c r="J32" s="47" t="s">
        <v>0</v>
      </c>
      <c r="K32" s="53" t="s">
        <v>0</v>
      </c>
      <c r="L32" s="79">
        <v>570000</v>
      </c>
      <c r="M32" s="79">
        <f t="shared" si="1"/>
        <v>91200</v>
      </c>
      <c r="N32" s="83">
        <f t="shared" si="2"/>
        <v>661200</v>
      </c>
      <c r="O32" s="84">
        <v>540000</v>
      </c>
      <c r="P32" s="84">
        <f t="shared" si="3"/>
        <v>86400</v>
      </c>
      <c r="Q32" s="85">
        <f t="shared" si="4"/>
        <v>626400</v>
      </c>
    </row>
    <row r="33" spans="1:17" ht="89.25">
      <c r="A33" s="24">
        <v>26</v>
      </c>
      <c r="B33" s="59" t="s">
        <v>90</v>
      </c>
      <c r="C33" s="31"/>
      <c r="D33" s="31"/>
      <c r="E33" s="35" t="s">
        <v>91</v>
      </c>
      <c r="F33" s="33">
        <v>50</v>
      </c>
      <c r="G33" s="34">
        <v>3500</v>
      </c>
      <c r="H33" s="28">
        <f t="shared" si="5"/>
        <v>560</v>
      </c>
      <c r="I33" s="28">
        <f t="shared" si="0"/>
        <v>203000</v>
      </c>
      <c r="J33" s="47" t="s">
        <v>0</v>
      </c>
      <c r="K33" s="53" t="s">
        <v>0</v>
      </c>
      <c r="L33" s="79">
        <v>225000</v>
      </c>
      <c r="M33" s="79">
        <f t="shared" si="1"/>
        <v>36000</v>
      </c>
      <c r="N33" s="83">
        <f t="shared" si="2"/>
        <v>261000</v>
      </c>
      <c r="O33" s="84">
        <v>175000</v>
      </c>
      <c r="P33" s="84">
        <f t="shared" si="3"/>
        <v>28000</v>
      </c>
      <c r="Q33" s="85">
        <f t="shared" si="4"/>
        <v>203000</v>
      </c>
    </row>
    <row r="34" spans="1:17" ht="90" thickBot="1">
      <c r="A34" s="54">
        <v>27</v>
      </c>
      <c r="B34" s="60" t="s">
        <v>90</v>
      </c>
      <c r="C34" s="36"/>
      <c r="D34" s="36"/>
      <c r="E34" s="37" t="s">
        <v>92</v>
      </c>
      <c r="F34" s="38">
        <v>25</v>
      </c>
      <c r="G34" s="39">
        <v>8000</v>
      </c>
      <c r="H34" s="40">
        <f t="shared" si="5"/>
        <v>1280</v>
      </c>
      <c r="I34" s="40">
        <f t="shared" si="0"/>
        <v>232000</v>
      </c>
      <c r="J34" s="56" t="s">
        <v>0</v>
      </c>
      <c r="K34" s="64" t="s">
        <v>93</v>
      </c>
      <c r="L34" s="79">
        <v>4125000</v>
      </c>
      <c r="M34" s="79">
        <f t="shared" si="1"/>
        <v>660000</v>
      </c>
      <c r="N34" s="86">
        <f t="shared" si="2"/>
        <v>4785000</v>
      </c>
      <c r="O34" s="87"/>
      <c r="P34" s="87">
        <f t="shared" si="3"/>
        <v>0</v>
      </c>
      <c r="Q34" s="88">
        <f t="shared" si="4"/>
        <v>0</v>
      </c>
    </row>
    <row r="35" spans="3:17" ht="12.75">
      <c r="C35" s="18"/>
      <c r="E35" s="63"/>
      <c r="I35" s="41">
        <f>SUM(I8:I34)</f>
        <v>49994840</v>
      </c>
      <c r="L35" s="79">
        <f>SUM(L8:L34)</f>
        <v>41249000</v>
      </c>
      <c r="M35" s="79"/>
      <c r="N35" s="79">
        <f>SUM(N8:N34)</f>
        <v>47848840</v>
      </c>
      <c r="O35" s="79"/>
      <c r="P35" s="79"/>
      <c r="Q35" s="79">
        <f>SUM(Q8:Q34)</f>
        <v>44835160</v>
      </c>
    </row>
    <row r="36" spans="15:17" ht="12.75">
      <c r="O36" s="79"/>
      <c r="P36" s="79"/>
      <c r="Q36" s="79"/>
    </row>
  </sheetData>
  <sheetProtection/>
  <autoFilter ref="A7:E35"/>
  <mergeCells count="4">
    <mergeCell ref="A1:E1"/>
    <mergeCell ref="A4:K4"/>
    <mergeCell ref="A3:K3"/>
    <mergeCell ref="A2:K2"/>
  </mergeCells>
  <printOptions/>
  <pageMargins left="0.8267716535433072" right="0.7480314960629921" top="0.984251968503937" bottom="0.984251968503937" header="0" footer="0"/>
  <pageSetup horizontalDpi="1200" verticalDpi="12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6"/>
  <sheetViews>
    <sheetView tabSelected="1" zoomScale="85" zoomScaleNormal="85" zoomScalePageLayoutView="0" workbookViewId="0" topLeftCell="A1">
      <selection activeCell="B11" sqref="B11"/>
    </sheetView>
  </sheetViews>
  <sheetFormatPr defaultColWidth="11.421875" defaultRowHeight="12.75"/>
  <cols>
    <col min="1" max="1" width="31.00390625" style="7" customWidth="1"/>
    <col min="2" max="2" width="17.8515625" style="0" customWidth="1"/>
    <col min="3" max="3" width="11.00390625" style="0" customWidth="1"/>
    <col min="4" max="4" width="15.57421875" style="0" customWidth="1"/>
    <col min="5" max="5" width="18.421875" style="0" customWidth="1"/>
    <col min="6" max="6" width="17.8515625" style="0" customWidth="1"/>
    <col min="8" max="8" width="14.421875" style="0" customWidth="1"/>
    <col min="9" max="9" width="18.00390625" style="0" customWidth="1"/>
  </cols>
  <sheetData>
    <row r="1" spans="1:9" ht="18">
      <c r="A1" s="111" t="s">
        <v>1</v>
      </c>
      <c r="B1" s="111"/>
      <c r="C1" s="111"/>
      <c r="D1" s="111"/>
      <c r="E1" s="111"/>
      <c r="F1" s="111"/>
      <c r="G1" s="111"/>
      <c r="H1" s="111"/>
      <c r="I1" s="111"/>
    </row>
    <row r="2" spans="1:9" ht="18">
      <c r="A2" s="110" t="s">
        <v>15</v>
      </c>
      <c r="B2" s="111"/>
      <c r="C2" s="111"/>
      <c r="D2" s="111"/>
      <c r="E2" s="111"/>
      <c r="F2" s="111"/>
      <c r="G2" s="111"/>
      <c r="H2" s="111"/>
      <c r="I2" s="111"/>
    </row>
    <row r="3" spans="1:9" ht="66.75" customHeight="1">
      <c r="A3" s="112" t="s">
        <v>16</v>
      </c>
      <c r="B3" s="113"/>
      <c r="C3" s="113"/>
      <c r="D3" s="113"/>
      <c r="E3" s="113"/>
      <c r="F3" s="113"/>
      <c r="G3" s="113"/>
      <c r="H3" s="113"/>
      <c r="I3" s="113"/>
    </row>
    <row r="5" spans="1:4" ht="12.75">
      <c r="A5" s="13"/>
      <c r="B5" s="13"/>
      <c r="C5" s="14"/>
      <c r="D5" s="13"/>
    </row>
    <row r="6" ht="13.5" thickBot="1"/>
    <row r="7" spans="1:9" ht="12.75" customHeight="1">
      <c r="A7" s="100" t="s">
        <v>2</v>
      </c>
      <c r="B7" s="102" t="s">
        <v>17</v>
      </c>
      <c r="C7" s="103"/>
      <c r="D7" s="103"/>
      <c r="E7" s="103"/>
      <c r="F7" s="102" t="s">
        <v>96</v>
      </c>
      <c r="G7" s="103"/>
      <c r="H7" s="103"/>
      <c r="I7" s="108"/>
    </row>
    <row r="8" spans="1:9" ht="25.5" customHeight="1" thickBot="1">
      <c r="A8" s="101"/>
      <c r="B8" s="104"/>
      <c r="C8" s="105"/>
      <c r="D8" s="105"/>
      <c r="E8" s="105"/>
      <c r="F8" s="104"/>
      <c r="G8" s="105"/>
      <c r="H8" s="105"/>
      <c r="I8" s="109"/>
    </row>
    <row r="9" spans="1:9" s="1" customFormat="1" ht="48.75" customHeight="1">
      <c r="A9" s="72" t="s">
        <v>11</v>
      </c>
      <c r="B9" s="73" t="s">
        <v>3</v>
      </c>
      <c r="C9" s="74" t="s">
        <v>7</v>
      </c>
      <c r="D9" s="74" t="s">
        <v>4</v>
      </c>
      <c r="E9" s="74" t="s">
        <v>5</v>
      </c>
      <c r="F9" s="73" t="s">
        <v>3</v>
      </c>
      <c r="G9" s="74" t="s">
        <v>7</v>
      </c>
      <c r="H9" s="74" t="s">
        <v>4</v>
      </c>
      <c r="I9" s="75" t="s">
        <v>5</v>
      </c>
    </row>
    <row r="10" spans="1:9" ht="66" customHeight="1">
      <c r="A10" s="11">
        <v>1</v>
      </c>
      <c r="B10" s="2" t="s">
        <v>19</v>
      </c>
      <c r="C10" s="5">
        <v>40429</v>
      </c>
      <c r="D10" s="3">
        <v>52980000</v>
      </c>
      <c r="E10" s="6" t="s">
        <v>0</v>
      </c>
      <c r="F10" s="2" t="s">
        <v>13</v>
      </c>
      <c r="G10" s="5">
        <v>40164</v>
      </c>
      <c r="H10" s="3">
        <v>33273440</v>
      </c>
      <c r="I10" s="76" t="s">
        <v>0</v>
      </c>
    </row>
    <row r="11" spans="1:9" ht="96.75" customHeight="1">
      <c r="A11" s="11">
        <v>2</v>
      </c>
      <c r="B11" s="2" t="s">
        <v>95</v>
      </c>
      <c r="C11" s="5">
        <v>40246</v>
      </c>
      <c r="D11" s="3">
        <v>62000000</v>
      </c>
      <c r="E11" s="6" t="s">
        <v>0</v>
      </c>
      <c r="F11" s="2" t="s">
        <v>13</v>
      </c>
      <c r="G11" s="5">
        <v>40511</v>
      </c>
      <c r="H11" s="3">
        <v>40481564</v>
      </c>
      <c r="I11" s="76" t="s">
        <v>0</v>
      </c>
    </row>
    <row r="12" spans="1:9" ht="21" customHeight="1">
      <c r="A12" s="11" t="s">
        <v>8</v>
      </c>
      <c r="B12" s="2"/>
      <c r="C12" s="65"/>
      <c r="D12" s="3">
        <f>SUM(D10:D11)</f>
        <v>114980000</v>
      </c>
      <c r="E12" s="3"/>
      <c r="F12" s="2"/>
      <c r="G12" s="65"/>
      <c r="H12" s="3">
        <f>SUM(H10:H11)</f>
        <v>73755004</v>
      </c>
      <c r="I12" s="77"/>
    </row>
    <row r="13" spans="1:9" ht="31.5" customHeight="1">
      <c r="A13" s="12" t="s">
        <v>9</v>
      </c>
      <c r="B13" s="106" t="s">
        <v>0</v>
      </c>
      <c r="C13" s="107"/>
      <c r="D13" s="107"/>
      <c r="E13" s="107"/>
      <c r="F13" s="106" t="s">
        <v>0</v>
      </c>
      <c r="G13" s="107"/>
      <c r="H13" s="107"/>
      <c r="I13" s="116"/>
    </row>
    <row r="14" spans="1:9" ht="31.5" customHeight="1">
      <c r="A14" s="12" t="s">
        <v>20</v>
      </c>
      <c r="B14" s="106" t="s">
        <v>10</v>
      </c>
      <c r="C14" s="107"/>
      <c r="D14" s="107"/>
      <c r="E14" s="107"/>
      <c r="F14" s="106" t="s">
        <v>0</v>
      </c>
      <c r="G14" s="107"/>
      <c r="H14" s="107"/>
      <c r="I14" s="116"/>
    </row>
    <row r="15" spans="1:9" ht="21" customHeight="1" thickBot="1">
      <c r="A15" s="78" t="s">
        <v>12</v>
      </c>
      <c r="B15" s="98" t="s">
        <v>0</v>
      </c>
      <c r="C15" s="99"/>
      <c r="D15" s="99"/>
      <c r="E15" s="99"/>
      <c r="F15" s="98" t="s">
        <v>0</v>
      </c>
      <c r="G15" s="99"/>
      <c r="H15" s="99"/>
      <c r="I15" s="115"/>
    </row>
    <row r="16" spans="1:9" s="4" customFormat="1" ht="22.5" customHeight="1" thickBot="1">
      <c r="A16" s="66" t="s">
        <v>6</v>
      </c>
      <c r="B16" s="96" t="s">
        <v>10</v>
      </c>
      <c r="C16" s="97"/>
      <c r="D16" s="97"/>
      <c r="E16" s="97"/>
      <c r="F16" s="96" t="s">
        <v>0</v>
      </c>
      <c r="G16" s="97"/>
      <c r="H16" s="97"/>
      <c r="I16" s="114"/>
    </row>
    <row r="17" spans="1:9" ht="13.5" thickBot="1">
      <c r="A17" s="67"/>
      <c r="B17" s="68"/>
      <c r="C17" s="68"/>
      <c r="D17" s="68"/>
      <c r="E17" s="68"/>
      <c r="F17" s="68"/>
      <c r="G17" s="68"/>
      <c r="H17" s="68"/>
      <c r="I17" s="68"/>
    </row>
    <row r="18" spans="1:9" ht="31.5" customHeight="1" thickBot="1">
      <c r="A18" s="69" t="s">
        <v>14</v>
      </c>
      <c r="B18" s="92">
        <v>47848840</v>
      </c>
      <c r="C18" s="92"/>
      <c r="D18" s="92"/>
      <c r="E18" s="92"/>
      <c r="F18" s="92">
        <v>44835160</v>
      </c>
      <c r="G18" s="92"/>
      <c r="H18" s="92"/>
      <c r="I18" s="93"/>
    </row>
    <row r="19" spans="1:9" ht="13.5" thickBot="1">
      <c r="A19" s="67"/>
      <c r="B19" s="68"/>
      <c r="C19" s="68"/>
      <c r="D19" s="70"/>
      <c r="E19" s="70"/>
      <c r="F19" s="68"/>
      <c r="G19" s="68"/>
      <c r="H19" s="68"/>
      <c r="I19" s="68"/>
    </row>
    <row r="20" spans="1:9" ht="22.5" customHeight="1" thickBot="1">
      <c r="A20" s="71" t="s">
        <v>94</v>
      </c>
      <c r="B20" s="94" t="s">
        <v>18</v>
      </c>
      <c r="C20" s="94"/>
      <c r="D20" s="94"/>
      <c r="E20" s="95"/>
      <c r="F20" s="68"/>
      <c r="G20" s="68"/>
      <c r="H20" s="68"/>
      <c r="I20" s="68"/>
    </row>
    <row r="21" spans="1:3" ht="12.75">
      <c r="A21" s="8"/>
      <c r="B21" s="9"/>
      <c r="C21" s="10"/>
    </row>
    <row r="22" spans="1:3" ht="12.75">
      <c r="A22" s="8"/>
      <c r="B22" s="10"/>
      <c r="C22" s="10"/>
    </row>
    <row r="122" ht="12.75">
      <c r="D122" s="15"/>
    </row>
    <row r="123" ht="12.75">
      <c r="D123" s="16"/>
    </row>
    <row r="186" ht="12.75">
      <c r="D186" s="16"/>
    </row>
  </sheetData>
  <sheetProtection/>
  <mergeCells count="17">
    <mergeCell ref="A2:I2"/>
    <mergeCell ref="A1:I1"/>
    <mergeCell ref="A3:I3"/>
    <mergeCell ref="B14:E14"/>
    <mergeCell ref="F16:I16"/>
    <mergeCell ref="F15:I15"/>
    <mergeCell ref="F14:I14"/>
    <mergeCell ref="F13:I13"/>
    <mergeCell ref="B18:E18"/>
    <mergeCell ref="F18:I18"/>
    <mergeCell ref="B20:E20"/>
    <mergeCell ref="B16:E16"/>
    <mergeCell ref="B15:E15"/>
    <mergeCell ref="A7:A8"/>
    <mergeCell ref="B7:E8"/>
    <mergeCell ref="B13:E13"/>
    <mergeCell ref="F7:I8"/>
  </mergeCells>
  <printOptions/>
  <pageMargins left="0.5118110236220472" right="0.7480314960629921" top="0.984251968503937" bottom="0.984251968503937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pviceacad3</dc:creator>
  <cp:keywords/>
  <dc:description/>
  <cp:lastModifiedBy>red udnet</cp:lastModifiedBy>
  <cp:lastPrinted>2011-10-31T17:02:35Z</cp:lastPrinted>
  <dcterms:created xsi:type="dcterms:W3CDTF">2009-09-01T17:33:54Z</dcterms:created>
  <dcterms:modified xsi:type="dcterms:W3CDTF">2011-11-15T21:17:33Z</dcterms:modified>
  <cp:category/>
  <cp:version/>
  <cp:contentType/>
  <cp:contentStatus/>
</cp:coreProperties>
</file>