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506" windowWidth="15480" windowHeight="9240" activeTab="1"/>
  </bookViews>
  <sheets>
    <sheet name="CALIFICACION ECONOMICA" sheetId="1" r:id="rId1"/>
    <sheet name="ADJUDICACION" sheetId="2" r:id="rId2"/>
  </sheets>
  <definedNames>
    <definedName name="_xlnm._FilterDatabase" localSheetId="0" hidden="1">'CALIFICACION ECONOMICA'!$A$9:$BN$176</definedName>
  </definedNames>
  <calcPr fullCalcOnLoad="1"/>
</workbook>
</file>

<file path=xl/sharedStrings.xml><?xml version="1.0" encoding="utf-8"?>
<sst xmlns="http://schemas.openxmlformats.org/spreadsheetml/2006/main" count="4221" uniqueCount="242">
  <si>
    <t>CUMPLE</t>
  </si>
  <si>
    <t>NO CUMPLE</t>
  </si>
  <si>
    <t>ELEMENTOS QUIMICOS</t>
  </si>
  <si>
    <t>VIDCOL</t>
  </si>
  <si>
    <t>UNIVERSIDAD DISTRITAL FRANCISCO JOSÉ DE CALDAS</t>
  </si>
  <si>
    <t>EVALUACIÓN ECONOMICA ITEM A ITEM</t>
  </si>
  <si>
    <t>EVALUACION JURIDICA Y TECNICA</t>
  </si>
  <si>
    <t>EVALUACION TECNICA ITEM A ITEM</t>
  </si>
  <si>
    <t>EVALUACION PROPUESTAS HABILITADAS TECNICAMENTE</t>
  </si>
  <si>
    <t>ITEM</t>
  </si>
  <si>
    <t>MATERIAL DE LABORATORIO</t>
  </si>
  <si>
    <t>PRESENTACION</t>
  </si>
  <si>
    <t>CANTIDAD</t>
  </si>
  <si>
    <t>VLR.TOTAL</t>
  </si>
  <si>
    <t>ADJUDICACION DEFINITIVA</t>
  </si>
  <si>
    <t>VALOR DE ADJUDICACION</t>
  </si>
  <si>
    <t>NC</t>
  </si>
  <si>
    <t>ADJUDICACION ITEM A ITEM POR OFERENTE</t>
  </si>
  <si>
    <t>TOTAL ADJUDICADO</t>
  </si>
  <si>
    <t>2,4-DINITROFENILHIDRAZINA</t>
  </si>
  <si>
    <t>FRASCOX100G</t>
  </si>
  <si>
    <t>2-BUTANOL</t>
  </si>
  <si>
    <t>FRASCOX1 L</t>
  </si>
  <si>
    <t>4-DIMETILAMINOBENZALDEHIDO (REACTIVO DE EHRLICH)</t>
  </si>
  <si>
    <t>FRASCOX25G</t>
  </si>
  <si>
    <t>ACEITE ULTRAGRADE 19, PARA BOMBA DE VACIO</t>
  </si>
  <si>
    <t>FRASCOX4L</t>
  </si>
  <si>
    <t>ACETONITRILO</t>
  </si>
  <si>
    <t>FRASCOX2,5L</t>
  </si>
  <si>
    <t>ACIDO ACETICO (GLACIAL) 100%</t>
  </si>
  <si>
    <t>FRASCOX1L</t>
  </si>
  <si>
    <t>ACIDO BENCENSULFONICO</t>
  </si>
  <si>
    <t>FRASCOX250 G</t>
  </si>
  <si>
    <t>ÁCIDO DIETILENTRIAMINOPENTAACÉTICO</t>
  </si>
  <si>
    <t>FRASCOX250G</t>
  </si>
  <si>
    <t>ACIDO DIPICONILICO</t>
  </si>
  <si>
    <t>ACIDO FOSFORICO 85%</t>
  </si>
  <si>
    <t>ACIDO SUCCINICO, SAL DISODICA</t>
  </si>
  <si>
    <t>FRASCOX2500G</t>
  </si>
  <si>
    <t>ACIDO SULFOSALICILICO</t>
  </si>
  <si>
    <t>FRASCOX1KG</t>
  </si>
  <si>
    <t>ACIDO SULFURICO 96-98%</t>
  </si>
  <si>
    <t>AGAR AGAR PURIFICADO</t>
  </si>
  <si>
    <t>AGAR ANTIBIOTICO No.11 (USP23)</t>
  </si>
  <si>
    <t>FRASCOX500G</t>
  </si>
  <si>
    <t>AGAR BACILLUS CEREUS</t>
  </si>
  <si>
    <t>AGAR BPLS MODIFICADO</t>
  </si>
  <si>
    <t>AGAR BPLS PARA SALMONELLA</t>
  </si>
  <si>
    <t>AGAR CASOY</t>
  </si>
  <si>
    <t>AGAR CEREBRO CORAZON</t>
  </si>
  <si>
    <t>AGAR CROMOGENIC PARA SALMONELLA SP</t>
  </si>
  <si>
    <t>AGAR EXTRACTO DE MALTA</t>
  </si>
  <si>
    <t>AGAR GELATINA DEV</t>
  </si>
  <si>
    <t>AGAR HEKTOEN PARA ENTEROBACT.</t>
  </si>
  <si>
    <t>AGAR KANAMICINA ESCULINA AZIDA</t>
  </si>
  <si>
    <t>AGAR KF PARA ESTREPTOCOCOS</t>
  </si>
  <si>
    <t>AGAR MALTOSA 4% SEGÚN SABOURAUD</t>
  </si>
  <si>
    <t>AGAR MANITA SAL COMUN ROJO DE FENOL</t>
  </si>
  <si>
    <t>AGAR MULLER HINTON</t>
  </si>
  <si>
    <t>AGAR NUTRITIVO</t>
  </si>
  <si>
    <t>AGAR PARA CLOSTRIDIOS (RCM)</t>
  </si>
  <si>
    <t>AGAR PATATA GLUCOSA (PDA)</t>
  </si>
  <si>
    <t>AGAR PLATE COUNT</t>
  </si>
  <si>
    <t>AGAR R2A</t>
  </si>
  <si>
    <t>AGAR ROGOSA (SELECTIVO PARA LACTOBACILLUS)</t>
  </si>
  <si>
    <t>AGAR SANGRE (BASE)</t>
  </si>
  <si>
    <t>AGAR XLD</t>
  </si>
  <si>
    <t>AGAR YCG</t>
  </si>
  <si>
    <t>AGUA DE PEPTONA (TAMPONADA)</t>
  </si>
  <si>
    <t>ALBUMINA FRACCION V (DE SUERO BOVINO)</t>
  </si>
  <si>
    <t>ALCOHOL BENCILICO</t>
  </si>
  <si>
    <t>ALCOHOL POLIVINILICO</t>
  </si>
  <si>
    <t>ALCOHOL POLIVINILICO 72000</t>
  </si>
  <si>
    <t>AMONIO HEPTAMOLIBDATO</t>
  </si>
  <si>
    <t>AMONIO SULFATO</t>
  </si>
  <si>
    <t>ANILINA</t>
  </si>
  <si>
    <t>ANTRAQUINONA</t>
  </si>
  <si>
    <t>ARENA NORMALIZADA, PARA TOMA DE DENSIDADES POR EL MÉTODO DEL CONO DE ARENA. REF:CN-501S.</t>
  </si>
  <si>
    <t>BULTOX10KG</t>
  </si>
  <si>
    <t>AZUL DE CRESILO BRILLANTE SAL DOBLE DE CLORURO DE CINC</t>
  </si>
  <si>
    <t>AZUL DE LACTOFENOL</t>
  </si>
  <si>
    <t>FRASCOX100ML</t>
  </si>
  <si>
    <t>AZUL DE METILTIMOL, SAL SODICA</t>
  </si>
  <si>
    <t>FRASCOX1G</t>
  </si>
  <si>
    <t>BALSAMO DEL CANADA</t>
  </si>
  <si>
    <t>BENCENSULFONILO</t>
  </si>
  <si>
    <t>FRASCOX500 ML</t>
  </si>
  <si>
    <t>BROMO LIQUIDO</t>
  </si>
  <si>
    <t>BUTANALDEHIDO</t>
  </si>
  <si>
    <t>FRASCOX800 ml</t>
  </si>
  <si>
    <t>CALCIO GRANULAR</t>
  </si>
  <si>
    <t>CALDO CLORURO SODICO-PEPTONA,</t>
  </si>
  <si>
    <t>CALDO DE ENRIQUECIMIENTO SELENITO-CISTINA</t>
  </si>
  <si>
    <t>CHAMBER BRITE (AUTOCLAVEE CLEANER)</t>
  </si>
  <si>
    <t>CAJAX10 SOBRES</t>
  </si>
  <si>
    <t>CICLOPENTANONA</t>
  </si>
  <si>
    <t>FRASCOX250ML</t>
  </si>
  <si>
    <t>CINC CLORURO ANHIDRO</t>
  </si>
  <si>
    <t>CINC LAMINAS</t>
  </si>
  <si>
    <t>CINC METALICO EN GRANALLA</t>
  </si>
  <si>
    <t>CINTAS DE CATALASA</t>
  </si>
  <si>
    <t>KITX50 TEST</t>
  </si>
  <si>
    <t>CINTAS DE OXIDASA</t>
  </si>
  <si>
    <t>COBRE (II) SULFATO PENTAHIDRATADO</t>
  </si>
  <si>
    <t>COBRE METALICO LAMINA</t>
  </si>
  <si>
    <t>CROMATOFOLIO TLC CELULOSA F. PLASTICOS DE 20X20CM</t>
  </si>
  <si>
    <t>CAJAX25</t>
  </si>
  <si>
    <t>CROMATOFOLIO TLC SILICA GEL 60 F254. ALUMINIO DE 20X20CM</t>
  </si>
  <si>
    <t>D(-)ARABINOSE</t>
  </si>
  <si>
    <t>D(-)-RIBOSA</t>
  </si>
  <si>
    <t>FRASCOX50G</t>
  </si>
  <si>
    <t>DETERGENTE DZ8050 SCHOTT</t>
  </si>
  <si>
    <t>DICLOROETANO</t>
  </si>
  <si>
    <t>DIMETILAMINA AL 40% EN SOLUCION</t>
  </si>
  <si>
    <t>DIMETILSULFOXIDO (DMSO)</t>
  </si>
  <si>
    <t>ENTELLAN</t>
  </si>
  <si>
    <t>FRASCO x 100 ml</t>
  </si>
  <si>
    <t>ESTANOSSO CLORURO DIHIDRATO</t>
  </si>
  <si>
    <t>ESTAÑO GRANALLA</t>
  </si>
  <si>
    <t>ESTRONCIO CLORURO HEXAHIDRATO</t>
  </si>
  <si>
    <t>ETANOL ABSOLUTO</t>
  </si>
  <si>
    <t>ETER ETILICO ANHIDRO</t>
  </si>
  <si>
    <t>EXTRACTO DE LEVADURA</t>
  </si>
  <si>
    <t>EXTRACTO DE MALTA</t>
  </si>
  <si>
    <t>EXTRAN NEUTRO</t>
  </si>
  <si>
    <t>GALONX5L</t>
  </si>
  <si>
    <t>FENOLFTALEINA</t>
  </si>
  <si>
    <t>FENOLFTALEINA AL 1% EN ETANOL</t>
  </si>
  <si>
    <t>FOSFORILO CLORURO</t>
  </si>
  <si>
    <t>GENTAMICINA EN SOLUCION 10mg/Ml</t>
  </si>
  <si>
    <t>FRASCOX10ML</t>
  </si>
  <si>
    <t>GLICERINA</t>
  </si>
  <si>
    <t>GLICERINA 87%</t>
  </si>
  <si>
    <t>HIDROGENO PEROXIDO 30%</t>
  </si>
  <si>
    <t>HIERRO III CLORURO</t>
  </si>
  <si>
    <t>HIERRO VIRUTA</t>
  </si>
  <si>
    <t>INDICADORES UNIVERSAL</t>
  </si>
  <si>
    <t>KIT ANTICUERPOS PARA RH (ANTI-A. ANTI-B. ANTI-D)</t>
  </si>
  <si>
    <t>KITX3</t>
  </si>
  <si>
    <t>Kit Aquamerck® Nitratos en agua dulce Método colorimétrico con tarjeta colorimétrica 10 - 25 - 50 - 75 - 100 - 125 - 150 mg/l NO3-</t>
  </si>
  <si>
    <t>KITX100 TEST</t>
  </si>
  <si>
    <t>L-ALANINA</t>
  </si>
  <si>
    <t>L-CISTEINA</t>
  </si>
  <si>
    <t>L-CISTINA</t>
  </si>
  <si>
    <t>L-FENILALANINA</t>
  </si>
  <si>
    <t>L-ISOLEUCINA</t>
  </si>
  <si>
    <t>LITIO CLORURO</t>
  </si>
  <si>
    <t>L-LEUCINA</t>
  </si>
  <si>
    <t>L-METIONINA</t>
  </si>
  <si>
    <t>LUGOL DE GRAM</t>
  </si>
  <si>
    <t>MAGNESIO CLORURO HEXAHIDRATO</t>
  </si>
  <si>
    <t>MAGNESIO EN CINTA 0,15 A</t>
  </si>
  <si>
    <t>1 PQ</t>
  </si>
  <si>
    <t>MAGNESIO OXIDO</t>
  </si>
  <si>
    <t>MANGANESO DIOXIDO</t>
  </si>
  <si>
    <t>MANGANESO OSO SULFATO MONOHIDRATO</t>
  </si>
  <si>
    <t>MEDIO DE CULTIVO LURIA-BERTANI LB</t>
  </si>
  <si>
    <t>MEDIO DE CULTIVO RCM CLOSTRIDIOS</t>
  </si>
  <si>
    <t>MEDIO DE CULTIVO SIM</t>
  </si>
  <si>
    <t>MEDIO DE CULTIVO TB</t>
  </si>
  <si>
    <t>MERCURIO ICO SULFATO ANHIDRO</t>
  </si>
  <si>
    <t>NAFTALINA EN ESFERAS</t>
  </si>
  <si>
    <t>NAFTORESORCINOL</t>
  </si>
  <si>
    <t>FRASCOX10G</t>
  </si>
  <si>
    <t>N-BUTANOL</t>
  </si>
  <si>
    <t>FRASCOX2,5 L</t>
  </si>
  <si>
    <t>N-HEXANO</t>
  </si>
  <si>
    <t>NIQUEL METALICO EN ESFERA</t>
  </si>
  <si>
    <t>NIQUEL(II) CLORURO HEXAHIDRATO</t>
  </si>
  <si>
    <t>NITROBENCENO</t>
  </si>
  <si>
    <t>PAPEL INDICADOR UNIVERSAL  pH 0 – 14</t>
  </si>
  <si>
    <t>CAJAX100TIRAS</t>
  </si>
  <si>
    <t>PAPEL TORNASOL AZUL EN CINTA</t>
  </si>
  <si>
    <t>PQTEX3ROLLOS</t>
  </si>
  <si>
    <t>PAPEL TORNASOL ROJO EN CINTA</t>
  </si>
  <si>
    <t>PARAFINA</t>
  </si>
  <si>
    <t>PQTEX1KG</t>
  </si>
  <si>
    <t>POTASIO ACETATO</t>
  </si>
  <si>
    <t>POTASIO BIFTALATO</t>
  </si>
  <si>
    <t>FRASCO x 250g</t>
  </si>
  <si>
    <t>POTASIO BROMURO</t>
  </si>
  <si>
    <t>POTASIO CLORURO 3.0 M, PARA ELECTRODOS</t>
  </si>
  <si>
    <t>POTASIO PERMANGANATO</t>
  </si>
  <si>
    <t>REACTIVO DE BARRIT A Y B</t>
  </si>
  <si>
    <t>REACTIVO DE SCHIFF</t>
  </si>
  <si>
    <t>FRASCOX500ML</t>
  </si>
  <si>
    <t>RESORCINOL</t>
  </si>
  <si>
    <t>ROJO DE FENOL</t>
  </si>
  <si>
    <t>FRASCOX5G</t>
  </si>
  <si>
    <t>SELENIO NEGRO 99+</t>
  </si>
  <si>
    <t>FRASCOX200G</t>
  </si>
  <si>
    <t>SILICAGEL 60 G CON INDICADOR DE FLUORESCENCIA 254nm PARA CROMATOGRAFIA  EN CAPA FINA</t>
  </si>
  <si>
    <t>SILICAGEL 60 G PARA CROMATOGRAFIA  EN CAPA FINA</t>
  </si>
  <si>
    <t>FRASCOX60G</t>
  </si>
  <si>
    <t>SODIO AZIDA</t>
  </si>
  <si>
    <t>FRASCOX250g</t>
  </si>
  <si>
    <t>FRASCOX100 g</t>
  </si>
  <si>
    <t>SODIO CARBONATO ANHIDRO</t>
  </si>
  <si>
    <t>SODIO CLORURO</t>
  </si>
  <si>
    <t>SODIO HEXAMETAFOSFATO</t>
  </si>
  <si>
    <t>SODIO HIDROXIDO EN LENTEJAS</t>
  </si>
  <si>
    <t>SODIO HIPOCLORITO 5%</t>
  </si>
  <si>
    <t>SODIO SULFATO ANHIDRO</t>
  </si>
  <si>
    <t>SODIO TIOSULFATO PENTAHIDRATADO</t>
  </si>
  <si>
    <t>SODIO TUNGSTATO</t>
  </si>
  <si>
    <t>SODIO YODURO</t>
  </si>
  <si>
    <t>SOLUCION TAMPON PH 10 AMARILLA</t>
  </si>
  <si>
    <t>SOLUCION TAMPON PH 4 ROJO</t>
  </si>
  <si>
    <t>TIONINA ACETATO C.I. 52000</t>
  </si>
  <si>
    <t>TIOUREA</t>
  </si>
  <si>
    <t>TITRISOL ACIDO CLORHIDRICO 1 N</t>
  </si>
  <si>
    <t>1 AMPOLLA</t>
  </si>
  <si>
    <t>TITRISOL ACIDO SULFURICO 1 N</t>
  </si>
  <si>
    <t>TITRISOL AMONIO Y HIERRO II</t>
  </si>
  <si>
    <t>TITRISOL SODIO HIDROXIDO 1 N</t>
  </si>
  <si>
    <t>TRIS BASE</t>
  </si>
  <si>
    <t>TRIZMA-HCL</t>
  </si>
  <si>
    <t>TWEEN 40</t>
  </si>
  <si>
    <t>VERDE DE BROMOCRESOL INDICADOR</t>
  </si>
  <si>
    <t>VERDE DE METILO SAL DOBLE DE CLORURO DE ZINC C.I. 42590</t>
  </si>
  <si>
    <t>VIOLETA DE GENCIANA</t>
  </si>
  <si>
    <t>XILENE CIANOL PARA ELECTROFORESIS</t>
  </si>
  <si>
    <t>YODO METALICO</t>
  </si>
  <si>
    <t>YODO MONOBROMURO</t>
  </si>
  <si>
    <t>YODOACETAMIDA</t>
  </si>
  <si>
    <t>DESCRIPCION</t>
  </si>
  <si>
    <t>PRESENTACIÓN</t>
  </si>
  <si>
    <t>MERCK</t>
  </si>
  <si>
    <t>QUIMIREL</t>
  </si>
  <si>
    <t>VORTEX</t>
  </si>
  <si>
    <t>EXIQUIM</t>
  </si>
  <si>
    <t>QUIMICOS FG</t>
  </si>
  <si>
    <t>ARTILAB</t>
  </si>
  <si>
    <t>AVANTIKA</t>
  </si>
  <si>
    <t>ANNAR DIAGNOSTICA</t>
  </si>
  <si>
    <t>ARTILAB S.A.S</t>
  </si>
  <si>
    <t>INVITACION DIRECTA No. 015 DE 2012</t>
  </si>
  <si>
    <t>NIO CUMPLE</t>
  </si>
  <si>
    <t>MENOR VALOR</t>
  </si>
  <si>
    <t>AHORRO</t>
  </si>
  <si>
    <t>TOTAL AHORRADO</t>
  </si>
  <si>
    <t>FORMULARIO DE ESPECIFICACIONES TÉCNICAS MÍNIMAS Y PROPUESTA ECONOMICA INVITACIÓN DIRECTA 015 DE 2012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</si>
</sst>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[$$-240A]\ #,##0"/>
    <numFmt numFmtId="189" formatCode="&quot;$&quot;\ #,##0"/>
    <numFmt numFmtId="190" formatCode="&quot;Sí&quot;;&quot;Sí&quot;;&quot;No&quot;"/>
    <numFmt numFmtId="191" formatCode="&quot;Verdadero&quot;;&quot;Verdadero&quot;;&quot;Falso&quot;"/>
    <numFmt numFmtId="192" formatCode="&quot;Activado&quot;;&quot;Activado&quot;;&quot;Desactivado&quot;"/>
    <numFmt numFmtId="193" formatCode="[$€-2]\ #,##0.00_);[Red]\([$€-2]\ #,##0.00\)"/>
    <numFmt numFmtId="194" formatCode="#,##0;[Red]#,##0"/>
    <numFmt numFmtId="195" formatCode="#,##0.00;[Red]#,##0.00"/>
    <numFmt numFmtId="196" formatCode="_-* #,##0.00\ _p_t_a_-;\-* #,##0.00\ _p_t_a_-;_-* &quot;-&quot;??\ _p_t_a_-;_-@_-"/>
    <numFmt numFmtId="197" formatCode="_-* #,##0\ _p_t_a_-;\-* #,##0\ _p_t_a_-;_-* &quot;-&quot;??\ _p_t_a_-;_-@_-"/>
    <numFmt numFmtId="198" formatCode="#,##0.0000"/>
    <numFmt numFmtId="199" formatCode="[$$-240A]\ #,##0.00"/>
    <numFmt numFmtId="200" formatCode="0.0000"/>
    <numFmt numFmtId="201" formatCode="#,##0\ &quot;€&quot;"/>
    <numFmt numFmtId="202" formatCode="[$$-240A]\ #,##0.0000"/>
    <numFmt numFmtId="203" formatCode="#,##0.000"/>
    <numFmt numFmtId="204" formatCode="0.000"/>
    <numFmt numFmtId="205" formatCode="0.0"/>
    <numFmt numFmtId="206" formatCode="0_);\(0\)"/>
    <numFmt numFmtId="207" formatCode="_(&quot;$&quot;\ * #,##0_);_(&quot;$&quot;\ * \(#,##0\);_(&quot;$&quot;\ * &quot;-&quot;??_);_(@_)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12"/>
      <name val="Arial"/>
      <family val="2"/>
    </font>
    <font>
      <sz val="9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b/>
      <sz val="10"/>
      <color indexed="10"/>
      <name val="Calibri"/>
      <family val="2"/>
    </font>
    <font>
      <sz val="14"/>
      <color indexed="8"/>
      <name val="Arial"/>
      <family val="2"/>
    </font>
    <font>
      <b/>
      <sz val="1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b/>
      <sz val="10"/>
      <color rgb="FFFF0000"/>
      <name val="Calibri"/>
      <family val="2"/>
    </font>
    <font>
      <sz val="14"/>
      <color theme="1"/>
      <name val="Arial"/>
      <family val="2"/>
    </font>
    <font>
      <b/>
      <sz val="18"/>
      <color rgb="FFFF0000"/>
      <name val="Calibri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9" fontId="39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39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8" fontId="39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86" fontId="39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0" borderId="0">
      <alignment vertical="center"/>
      <protection/>
    </xf>
    <xf numFmtId="0" fontId="3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66">
    <xf numFmtId="0" fontId="0" fillId="0" borderId="0" xfId="0" applyAlignment="1">
      <alignment/>
    </xf>
    <xf numFmtId="0" fontId="39" fillId="0" borderId="0" xfId="89" applyAlignment="1" applyProtection="1">
      <alignment vertical="center" wrapText="1"/>
      <protection/>
    </xf>
    <xf numFmtId="0" fontId="32" fillId="0" borderId="0" xfId="89" applyFont="1" applyFill="1" applyAlignment="1" applyProtection="1">
      <alignment vertical="center"/>
      <protection/>
    </xf>
    <xf numFmtId="0" fontId="32" fillId="0" borderId="0" xfId="89" applyFont="1" applyFill="1" applyAlignment="1" applyProtection="1">
      <alignment horizontal="center" vertical="center"/>
      <protection/>
    </xf>
    <xf numFmtId="0" fontId="0" fillId="0" borderId="0" xfId="89" applyFont="1" applyAlignment="1" applyProtection="1">
      <alignment horizontal="center" vertical="center" wrapText="1"/>
      <protection/>
    </xf>
    <xf numFmtId="0" fontId="0" fillId="0" borderId="0" xfId="89" applyFont="1" applyFill="1" applyAlignment="1" applyProtection="1">
      <alignment horizontal="left" vertical="center" wrapText="1"/>
      <protection/>
    </xf>
    <xf numFmtId="0" fontId="39" fillId="0" borderId="0" xfId="89" applyAlignment="1" applyProtection="1">
      <alignment horizontal="left" vertical="center" wrapText="1"/>
      <protection/>
    </xf>
    <xf numFmtId="0" fontId="7" fillId="0" borderId="0" xfId="89" applyFont="1" applyAlignment="1" applyProtection="1">
      <alignment vertical="center" wrapText="1"/>
      <protection/>
    </xf>
    <xf numFmtId="0" fontId="0" fillId="0" borderId="0" xfId="89" applyFont="1" applyFill="1" applyAlignment="1" applyProtection="1">
      <alignment vertical="center" wrapText="1"/>
      <protection/>
    </xf>
    <xf numFmtId="0" fontId="39" fillId="0" borderId="0" xfId="89" applyAlignment="1" applyProtection="1">
      <alignment horizontal="center" vertical="center" wrapText="1"/>
      <protection/>
    </xf>
    <xf numFmtId="0" fontId="39" fillId="0" borderId="0" xfId="89" applyBorder="1" applyAlignment="1" applyProtection="1">
      <alignment vertical="center" wrapText="1"/>
      <protection/>
    </xf>
    <xf numFmtId="0" fontId="55" fillId="0" borderId="0" xfId="89" applyFont="1" applyBorder="1" applyAlignment="1" applyProtection="1">
      <alignment horizontal="center" vertical="center" wrapText="1"/>
      <protection/>
    </xf>
    <xf numFmtId="0" fontId="55" fillId="0" borderId="0" xfId="89" applyFont="1" applyAlignment="1" applyProtection="1">
      <alignment vertical="center" wrapText="1"/>
      <protection/>
    </xf>
    <xf numFmtId="0" fontId="33" fillId="19" borderId="10" xfId="89" applyFont="1" applyFill="1" applyBorder="1" applyAlignment="1" applyProtection="1">
      <alignment horizontal="center" vertical="center" wrapText="1"/>
      <protection/>
    </xf>
    <xf numFmtId="0" fontId="32" fillId="0" borderId="0" xfId="89" applyFont="1" applyFill="1" applyAlignment="1" applyProtection="1">
      <alignment vertical="center" wrapText="1"/>
      <protection/>
    </xf>
    <xf numFmtId="0" fontId="32" fillId="0" borderId="0" xfId="89" applyFont="1" applyFill="1" applyAlignment="1" applyProtection="1">
      <alignment horizontal="center" vertical="center" wrapText="1"/>
      <protection/>
    </xf>
    <xf numFmtId="178" fontId="34" fillId="0" borderId="11" xfId="62" applyNumberFormat="1" applyFont="1" applyBorder="1" applyAlignment="1" applyProtection="1">
      <alignment horizontal="center" vertical="center" wrapText="1"/>
      <protection/>
    </xf>
    <xf numFmtId="199" fontId="32" fillId="33" borderId="12" xfId="89" applyNumberFormat="1" applyFont="1" applyFill="1" applyBorder="1" applyAlignment="1" applyProtection="1">
      <alignment horizontal="center" vertical="center" wrapText="1"/>
      <protection/>
    </xf>
    <xf numFmtId="0" fontId="32" fillId="0" borderId="12" xfId="89" applyFont="1" applyBorder="1" applyAlignment="1" applyProtection="1">
      <alignment horizontal="center" vertical="center" wrapText="1"/>
      <protection/>
    </xf>
    <xf numFmtId="0" fontId="56" fillId="0" borderId="0" xfId="77" applyFont="1" applyAlignment="1" applyProtection="1">
      <alignment vertical="center" wrapText="1"/>
      <protection/>
    </xf>
    <xf numFmtId="0" fontId="56" fillId="0" borderId="0" xfId="77" applyFont="1" applyAlignment="1" applyProtection="1">
      <alignment horizontal="center" vertical="center" wrapText="1"/>
      <protection/>
    </xf>
    <xf numFmtId="0" fontId="57" fillId="0" borderId="0" xfId="77" applyFont="1" applyAlignment="1" applyProtection="1">
      <alignment vertical="center" wrapText="1"/>
      <protection/>
    </xf>
    <xf numFmtId="0" fontId="12" fillId="0" borderId="0" xfId="77" applyFont="1" applyFill="1" applyAlignment="1" applyProtection="1">
      <alignment vertical="center"/>
      <protection/>
    </xf>
    <xf numFmtId="0" fontId="58" fillId="0" borderId="12" xfId="0" applyFont="1" applyBorder="1" applyAlignment="1">
      <alignment horizontal="center" vertical="center"/>
    </xf>
    <xf numFmtId="0" fontId="56" fillId="0" borderId="11" xfId="0" applyFont="1" applyBorder="1" applyAlignment="1">
      <alignment vertical="center"/>
    </xf>
    <xf numFmtId="0" fontId="58" fillId="0" borderId="11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8" fillId="0" borderId="11" xfId="0" applyFont="1" applyBorder="1" applyAlignment="1">
      <alignment vertical="center" wrapText="1"/>
    </xf>
    <xf numFmtId="0" fontId="58" fillId="34" borderId="11" xfId="0" applyFont="1" applyFill="1" applyBorder="1" applyAlignment="1">
      <alignment horizontal="center" vertical="center"/>
    </xf>
    <xf numFmtId="0" fontId="56" fillId="0" borderId="11" xfId="0" applyFont="1" applyBorder="1" applyAlignment="1">
      <alignment vertical="center" wrapText="1"/>
    </xf>
    <xf numFmtId="0" fontId="15" fillId="0" borderId="13" xfId="0" applyFont="1" applyFill="1" applyBorder="1" applyAlignment="1" applyProtection="1">
      <alignment vertical="center" wrapText="1"/>
      <protection/>
    </xf>
    <xf numFmtId="0" fontId="15" fillId="0" borderId="10" xfId="0" applyFont="1" applyFill="1" applyBorder="1" applyAlignment="1" applyProtection="1">
      <alignment horizontal="center" vertical="center" wrapText="1"/>
      <protection/>
    </xf>
    <xf numFmtId="0" fontId="32" fillId="0" borderId="11" xfId="50" applyNumberFormat="1" applyFont="1" applyFill="1" applyBorder="1" applyAlignment="1" applyProtection="1">
      <alignment horizontal="center" vertical="center"/>
      <protection/>
    </xf>
    <xf numFmtId="0" fontId="32" fillId="0" borderId="12" xfId="50" applyNumberFormat="1" applyFont="1" applyFill="1" applyBorder="1" applyAlignment="1" applyProtection="1">
      <alignment horizontal="center" vertical="center"/>
      <protection/>
    </xf>
    <xf numFmtId="0" fontId="32" fillId="0" borderId="14" xfId="50" applyNumberFormat="1" applyFont="1" applyFill="1" applyBorder="1" applyAlignment="1" applyProtection="1">
      <alignment horizontal="center" vertical="center"/>
      <protection/>
    </xf>
    <xf numFmtId="0" fontId="32" fillId="0" borderId="15" xfId="50" applyNumberFormat="1" applyFont="1" applyFill="1" applyBorder="1" applyAlignment="1" applyProtection="1">
      <alignment horizontal="center" vertical="center"/>
      <protection/>
    </xf>
    <xf numFmtId="0" fontId="32" fillId="0" borderId="16" xfId="50" applyNumberFormat="1" applyFont="1" applyFill="1" applyBorder="1" applyAlignment="1" applyProtection="1">
      <alignment horizontal="center" vertical="center"/>
      <protection/>
    </xf>
    <xf numFmtId="0" fontId="32" fillId="0" borderId="17" xfId="50" applyNumberFormat="1" applyFont="1" applyFill="1" applyBorder="1" applyAlignment="1" applyProtection="1">
      <alignment horizontal="center" vertical="center"/>
      <protection/>
    </xf>
    <xf numFmtId="0" fontId="33" fillId="19" borderId="18" xfId="89" applyFont="1" applyFill="1" applyBorder="1" applyAlignment="1" applyProtection="1">
      <alignment horizontal="center" vertical="center" wrapText="1"/>
      <protection/>
    </xf>
    <xf numFmtId="178" fontId="34" fillId="0" borderId="12" xfId="62" applyNumberFormat="1" applyFont="1" applyBorder="1" applyAlignment="1" applyProtection="1">
      <alignment horizontal="center" vertical="center" wrapText="1"/>
      <protection/>
    </xf>
    <xf numFmtId="178" fontId="34" fillId="0" borderId="14" xfId="62" applyNumberFormat="1" applyFont="1" applyBorder="1" applyAlignment="1" applyProtection="1">
      <alignment horizontal="center" vertical="center" wrapText="1"/>
      <protection/>
    </xf>
    <xf numFmtId="178" fontId="34" fillId="0" borderId="15" xfId="62" applyNumberFormat="1" applyFont="1" applyBorder="1" applyAlignment="1" applyProtection="1">
      <alignment horizontal="center" vertical="center" wrapText="1"/>
      <protection/>
    </xf>
    <xf numFmtId="178" fontId="34" fillId="0" borderId="16" xfId="62" applyNumberFormat="1" applyFont="1" applyBorder="1" applyAlignment="1" applyProtection="1">
      <alignment horizontal="center" vertical="center" wrapText="1"/>
      <protection/>
    </xf>
    <xf numFmtId="0" fontId="32" fillId="0" borderId="13" xfId="89" applyFont="1" applyBorder="1" applyAlignment="1" applyProtection="1">
      <alignment horizontal="center" vertical="center" wrapText="1"/>
      <protection/>
    </xf>
    <xf numFmtId="0" fontId="32" fillId="0" borderId="15" xfId="89" applyFont="1" applyBorder="1" applyAlignment="1" applyProtection="1">
      <alignment horizontal="center" vertical="center" wrapText="1"/>
      <protection/>
    </xf>
    <xf numFmtId="188" fontId="32" fillId="0" borderId="0" xfId="89" applyNumberFormat="1" applyFont="1" applyFill="1" applyAlignment="1" applyProtection="1">
      <alignment vertical="center"/>
      <protection/>
    </xf>
    <xf numFmtId="0" fontId="33" fillId="19" borderId="11" xfId="89" applyFont="1" applyFill="1" applyBorder="1" applyAlignment="1" applyProtection="1">
      <alignment horizontal="center" vertical="center" wrapText="1"/>
      <protection/>
    </xf>
    <xf numFmtId="0" fontId="59" fillId="19" borderId="11" xfId="89" applyFont="1" applyFill="1" applyBorder="1" applyAlignment="1" applyProtection="1">
      <alignment horizontal="center" vertical="center" wrapText="1"/>
      <protection/>
    </xf>
    <xf numFmtId="0" fontId="33" fillId="19" borderId="12" xfId="89" applyFont="1" applyFill="1" applyBorder="1" applyAlignment="1" applyProtection="1">
      <alignment horizontal="center" vertical="center" wrapText="1"/>
      <protection/>
    </xf>
    <xf numFmtId="0" fontId="59" fillId="19" borderId="14" xfId="89" applyFont="1" applyFill="1" applyBorder="1" applyAlignment="1" applyProtection="1">
      <alignment horizontal="center" vertical="center" wrapText="1"/>
      <protection/>
    </xf>
    <xf numFmtId="0" fontId="33" fillId="35" borderId="11" xfId="89" applyFont="1" applyFill="1" applyBorder="1" applyAlignment="1" applyProtection="1">
      <alignment horizontal="center" vertical="center" wrapText="1"/>
      <protection/>
    </xf>
    <xf numFmtId="0" fontId="33" fillId="35" borderId="12" xfId="89" applyFont="1" applyFill="1" applyBorder="1" applyAlignment="1" applyProtection="1">
      <alignment horizontal="center" vertical="center" wrapText="1"/>
      <protection/>
    </xf>
    <xf numFmtId="0" fontId="8" fillId="0" borderId="19" xfId="73" applyNumberFormat="1" applyFont="1" applyFill="1" applyBorder="1" applyAlignment="1" applyProtection="1">
      <alignment horizontal="center" vertical="center" wrapText="1"/>
      <protection/>
    </xf>
    <xf numFmtId="178" fontId="39" fillId="0" borderId="14" xfId="62" applyFont="1" applyBorder="1" applyAlignment="1" applyProtection="1">
      <alignment vertical="center" wrapText="1"/>
      <protection/>
    </xf>
    <xf numFmtId="0" fontId="58" fillId="0" borderId="15" xfId="0" applyFont="1" applyBorder="1" applyAlignment="1">
      <alignment horizontal="center" vertical="center"/>
    </xf>
    <xf numFmtId="0" fontId="56" fillId="0" borderId="16" xfId="0" applyFont="1" applyBorder="1" applyAlignment="1">
      <alignment vertical="center"/>
    </xf>
    <xf numFmtId="0" fontId="58" fillId="0" borderId="16" xfId="0" applyFont="1" applyBorder="1" applyAlignment="1">
      <alignment horizontal="center" vertical="center"/>
    </xf>
    <xf numFmtId="178" fontId="39" fillId="0" borderId="17" xfId="62" applyFont="1" applyBorder="1" applyAlignment="1" applyProtection="1">
      <alignment vertical="center" wrapText="1"/>
      <protection/>
    </xf>
    <xf numFmtId="207" fontId="4" fillId="0" borderId="11" xfId="62" applyNumberFormat="1" applyFont="1" applyBorder="1" applyAlignment="1" applyProtection="1">
      <alignment vertical="center" wrapText="1"/>
      <protection/>
    </xf>
    <xf numFmtId="178" fontId="12" fillId="0" borderId="11" xfId="62" applyFont="1" applyFill="1" applyBorder="1" applyAlignment="1" applyProtection="1">
      <alignment vertical="center"/>
      <protection/>
    </xf>
    <xf numFmtId="178" fontId="12" fillId="0" borderId="11" xfId="60" applyNumberFormat="1" applyFont="1" applyFill="1" applyBorder="1" applyAlignment="1" applyProtection="1">
      <alignment vertical="center"/>
      <protection/>
    </xf>
    <xf numFmtId="0" fontId="33" fillId="19" borderId="13" xfId="89" applyFont="1" applyFill="1" applyBorder="1" applyAlignment="1" applyProtection="1">
      <alignment horizontal="center" vertical="center" wrapText="1"/>
      <protection/>
    </xf>
    <xf numFmtId="0" fontId="33" fillId="19" borderId="19" xfId="89" applyFont="1" applyFill="1" applyBorder="1" applyAlignment="1" applyProtection="1">
      <alignment horizontal="center" vertical="center" wrapText="1"/>
      <protection/>
    </xf>
    <xf numFmtId="207" fontId="4" fillId="0" borderId="12" xfId="62" applyNumberFormat="1" applyFont="1" applyBorder="1" applyAlignment="1" applyProtection="1">
      <alignment vertical="center" wrapText="1"/>
      <protection/>
    </xf>
    <xf numFmtId="207" fontId="4" fillId="0" borderId="14" xfId="62" applyNumberFormat="1" applyFont="1" applyBorder="1" applyAlignment="1" applyProtection="1">
      <alignment vertical="center" wrapText="1"/>
      <protection/>
    </xf>
    <xf numFmtId="207" fontId="4" fillId="0" borderId="15" xfId="62" applyNumberFormat="1" applyFont="1" applyBorder="1" applyAlignment="1" applyProtection="1">
      <alignment vertical="center" wrapText="1"/>
      <protection/>
    </xf>
    <xf numFmtId="178" fontId="12" fillId="0" borderId="16" xfId="62" applyFont="1" applyFill="1" applyBorder="1" applyAlignment="1" applyProtection="1">
      <alignment vertical="center"/>
      <protection/>
    </xf>
    <xf numFmtId="207" fontId="4" fillId="0" borderId="16" xfId="62" applyNumberFormat="1" applyFont="1" applyBorder="1" applyAlignment="1" applyProtection="1">
      <alignment vertical="center" wrapText="1"/>
      <protection/>
    </xf>
    <xf numFmtId="178" fontId="12" fillId="0" borderId="16" xfId="60" applyNumberFormat="1" applyFont="1" applyFill="1" applyBorder="1" applyAlignment="1" applyProtection="1">
      <alignment vertical="center"/>
      <protection/>
    </xf>
    <xf numFmtId="207" fontId="4" fillId="0" borderId="17" xfId="62" applyNumberFormat="1" applyFont="1" applyBorder="1" applyAlignment="1" applyProtection="1">
      <alignment vertical="center" wrapText="1"/>
      <protection/>
    </xf>
    <xf numFmtId="199" fontId="32" fillId="33" borderId="11" xfId="89" applyNumberFormat="1" applyFont="1" applyFill="1" applyBorder="1" applyAlignment="1" applyProtection="1">
      <alignment horizontal="center" vertical="center" wrapText="1"/>
      <protection/>
    </xf>
    <xf numFmtId="0" fontId="33" fillId="19" borderId="14" xfId="89" applyFont="1" applyFill="1" applyBorder="1" applyAlignment="1" applyProtection="1">
      <alignment horizontal="center" vertical="center" wrapText="1"/>
      <protection/>
    </xf>
    <xf numFmtId="199" fontId="32" fillId="33" borderId="14" xfId="89" applyNumberFormat="1" applyFont="1" applyFill="1" applyBorder="1" applyAlignment="1" applyProtection="1">
      <alignment horizontal="center" vertical="center" wrapText="1"/>
      <protection/>
    </xf>
    <xf numFmtId="199" fontId="32" fillId="33" borderId="15" xfId="89" applyNumberFormat="1" applyFont="1" applyFill="1" applyBorder="1" applyAlignment="1" applyProtection="1">
      <alignment horizontal="center" vertical="center" wrapText="1"/>
      <protection/>
    </xf>
    <xf numFmtId="199" fontId="32" fillId="33" borderId="16" xfId="89" applyNumberFormat="1" applyFont="1" applyFill="1" applyBorder="1" applyAlignment="1" applyProtection="1">
      <alignment horizontal="center" vertical="center" wrapText="1"/>
      <protection/>
    </xf>
    <xf numFmtId="199" fontId="32" fillId="33" borderId="17" xfId="89" applyNumberFormat="1" applyFont="1" applyFill="1" applyBorder="1" applyAlignment="1" applyProtection="1">
      <alignment horizontal="center" vertical="center" wrapText="1"/>
      <protection/>
    </xf>
    <xf numFmtId="0" fontId="33" fillId="35" borderId="14" xfId="89" applyFont="1" applyFill="1" applyBorder="1" applyAlignment="1" applyProtection="1">
      <alignment horizontal="center" vertical="center" wrapText="1"/>
      <protection/>
    </xf>
    <xf numFmtId="0" fontId="32" fillId="0" borderId="20" xfId="89" applyFont="1" applyBorder="1" applyAlignment="1" applyProtection="1">
      <alignment horizontal="center" vertical="center" wrapText="1"/>
      <protection/>
    </xf>
    <xf numFmtId="199" fontId="32" fillId="0" borderId="21" xfId="62" applyNumberFormat="1" applyFont="1" applyFill="1" applyBorder="1" applyAlignment="1" applyProtection="1">
      <alignment horizontal="center" vertical="center"/>
      <protection/>
    </xf>
    <xf numFmtId="199" fontId="32" fillId="0" borderId="22" xfId="62" applyNumberFormat="1" applyFont="1" applyFill="1" applyBorder="1" applyAlignment="1" applyProtection="1">
      <alignment horizontal="center" vertical="center"/>
      <protection/>
    </xf>
    <xf numFmtId="188" fontId="32" fillId="0" borderId="21" xfId="89" applyNumberFormat="1" applyFont="1" applyFill="1" applyBorder="1" applyAlignment="1" applyProtection="1">
      <alignment vertical="center"/>
      <protection/>
    </xf>
    <xf numFmtId="0" fontId="32" fillId="0" borderId="21" xfId="89" applyFont="1" applyFill="1" applyBorder="1" applyAlignment="1" applyProtection="1">
      <alignment vertical="center"/>
      <protection/>
    </xf>
    <xf numFmtId="188" fontId="32" fillId="0" borderId="22" xfId="89" applyNumberFormat="1" applyFont="1" applyFill="1" applyBorder="1" applyAlignment="1" applyProtection="1">
      <alignment vertical="center"/>
      <protection/>
    </xf>
    <xf numFmtId="0" fontId="0" fillId="0" borderId="0" xfId="72">
      <alignment/>
      <protection/>
    </xf>
    <xf numFmtId="0" fontId="56" fillId="0" borderId="0" xfId="77" applyFont="1" applyAlignment="1" applyProtection="1">
      <alignment vertical="center" wrapText="1"/>
      <protection/>
    </xf>
    <xf numFmtId="0" fontId="12" fillId="0" borderId="0" xfId="77" applyFont="1" applyAlignment="1" applyProtection="1">
      <alignment horizontal="center" vertical="center" wrapText="1"/>
      <protection/>
    </xf>
    <xf numFmtId="0" fontId="12" fillId="0" borderId="0" xfId="77" applyFont="1" applyFill="1" applyAlignment="1" applyProtection="1">
      <alignment horizontal="left" vertical="center" wrapText="1"/>
      <protection/>
    </xf>
    <xf numFmtId="0" fontId="56" fillId="0" borderId="0" xfId="77" applyFont="1" applyAlignment="1" applyProtection="1">
      <alignment horizontal="center" vertical="center" wrapText="1"/>
      <protection/>
    </xf>
    <xf numFmtId="0" fontId="60" fillId="0" borderId="0" xfId="77" applyFont="1" applyAlignment="1" applyProtection="1">
      <alignment vertical="center" wrapText="1"/>
      <protection/>
    </xf>
    <xf numFmtId="0" fontId="60" fillId="0" borderId="0" xfId="77" applyFont="1" applyAlignment="1" applyProtection="1">
      <alignment horizontal="left" vertical="center" wrapText="1"/>
      <protection/>
    </xf>
    <xf numFmtId="0" fontId="14" fillId="0" borderId="0" xfId="77" applyFont="1" applyAlignment="1" applyProtection="1">
      <alignment vertical="center" wrapText="1"/>
      <protection/>
    </xf>
    <xf numFmtId="0" fontId="12" fillId="0" borderId="0" xfId="77" applyFont="1" applyFill="1" applyAlignment="1" applyProtection="1">
      <alignment vertical="center" wrapText="1"/>
      <protection/>
    </xf>
    <xf numFmtId="0" fontId="15" fillId="19" borderId="10" xfId="77" applyFont="1" applyFill="1" applyBorder="1" applyAlignment="1" applyProtection="1">
      <alignment horizontal="center" vertical="center" wrapText="1"/>
      <protection/>
    </xf>
    <xf numFmtId="0" fontId="15" fillId="19" borderId="19" xfId="77" applyFont="1" applyFill="1" applyBorder="1" applyAlignment="1" applyProtection="1">
      <alignment horizontal="center" vertical="center" wrapText="1"/>
      <protection/>
    </xf>
    <xf numFmtId="0" fontId="57" fillId="0" borderId="0" xfId="77" applyFont="1" applyAlignment="1" applyProtection="1">
      <alignment vertical="center" wrapText="1"/>
      <protection/>
    </xf>
    <xf numFmtId="0" fontId="32" fillId="0" borderId="12" xfId="77" applyFont="1" applyBorder="1" applyAlignment="1" applyProtection="1">
      <alignment horizontal="center" vertical="center" wrapText="1"/>
      <protection/>
    </xf>
    <xf numFmtId="188" fontId="57" fillId="0" borderId="23" xfId="77" applyNumberFormat="1" applyFont="1" applyBorder="1" applyAlignment="1" applyProtection="1">
      <alignment vertical="center" wrapText="1"/>
      <protection/>
    </xf>
    <xf numFmtId="0" fontId="8" fillId="0" borderId="0" xfId="77" applyFont="1" applyFill="1" applyBorder="1" applyAlignment="1" applyProtection="1">
      <alignment vertical="center" wrapText="1"/>
      <protection/>
    </xf>
    <xf numFmtId="0" fontId="15" fillId="19" borderId="24" xfId="77" applyFont="1" applyFill="1" applyBorder="1" applyAlignment="1" applyProtection="1">
      <alignment horizontal="center" vertical="center" wrapText="1"/>
      <protection/>
    </xf>
    <xf numFmtId="0" fontId="15" fillId="19" borderId="25" xfId="77" applyFont="1" applyFill="1" applyBorder="1" applyAlignment="1" applyProtection="1">
      <alignment horizontal="center" vertical="center" wrapText="1"/>
      <protection/>
    </xf>
    <xf numFmtId="0" fontId="32" fillId="0" borderId="13" xfId="77" applyFont="1" applyBorder="1" applyAlignment="1" applyProtection="1">
      <alignment horizontal="center" vertical="center" wrapText="1"/>
      <protection/>
    </xf>
    <xf numFmtId="0" fontId="32" fillId="0" borderId="15" xfId="77" applyFont="1" applyBorder="1" applyAlignment="1" applyProtection="1">
      <alignment horizontal="center" vertical="center" wrapText="1"/>
      <protection/>
    </xf>
    <xf numFmtId="188" fontId="57" fillId="0" borderId="26" xfId="77" applyNumberFormat="1" applyFont="1" applyBorder="1" applyAlignment="1" applyProtection="1">
      <alignment vertical="center" wrapText="1"/>
      <protection/>
    </xf>
    <xf numFmtId="0" fontId="58" fillId="0" borderId="12" xfId="72" applyFont="1" applyBorder="1" applyAlignment="1">
      <alignment horizontal="center" vertical="center"/>
      <protection/>
    </xf>
    <xf numFmtId="0" fontId="56" fillId="0" borderId="11" xfId="72" applyFont="1" applyBorder="1" applyAlignment="1">
      <alignment vertical="center"/>
      <protection/>
    </xf>
    <xf numFmtId="0" fontId="58" fillId="0" borderId="11" xfId="72" applyFont="1" applyBorder="1" applyAlignment="1">
      <alignment horizontal="center" vertical="center"/>
      <protection/>
    </xf>
    <xf numFmtId="0" fontId="56" fillId="0" borderId="11" xfId="72" applyFont="1" applyBorder="1" applyAlignment="1">
      <alignment horizontal="center" vertical="center"/>
      <protection/>
    </xf>
    <xf numFmtId="0" fontId="58" fillId="0" borderId="11" xfId="72" applyFont="1" applyBorder="1" applyAlignment="1">
      <alignment vertical="center" wrapText="1"/>
      <protection/>
    </xf>
    <xf numFmtId="0" fontId="56" fillId="0" borderId="11" xfId="72" applyFont="1" applyBorder="1" applyAlignment="1">
      <alignment vertical="center" wrapText="1"/>
      <protection/>
    </xf>
    <xf numFmtId="0" fontId="9" fillId="0" borderId="27" xfId="103" applyNumberFormat="1" applyFont="1" applyFill="1" applyBorder="1" applyAlignment="1" applyProtection="1">
      <alignment horizontal="center"/>
      <protection/>
    </xf>
    <xf numFmtId="0" fontId="9" fillId="0" borderId="0" xfId="103" applyNumberFormat="1" applyFont="1" applyFill="1" applyBorder="1" applyAlignment="1" applyProtection="1">
      <alignment wrapText="1"/>
      <protection/>
    </xf>
    <xf numFmtId="0" fontId="9" fillId="0" borderId="0" xfId="103" applyNumberFormat="1" applyFont="1" applyFill="1" applyBorder="1" applyAlignment="1" applyProtection="1">
      <alignment horizontal="center" vertical="center"/>
      <protection/>
    </xf>
    <xf numFmtId="206" fontId="10" fillId="0" borderId="0" xfId="50" applyNumberFormat="1" applyFont="1" applyFill="1" applyBorder="1" applyAlignment="1" applyProtection="1">
      <alignment horizontal="center" vertical="center" wrapText="1"/>
      <protection/>
    </xf>
    <xf numFmtId="0" fontId="32" fillId="0" borderId="0" xfId="77" applyFont="1" applyBorder="1" applyAlignment="1" applyProtection="1">
      <alignment horizontal="center" vertical="center" wrapText="1"/>
      <protection/>
    </xf>
    <xf numFmtId="188" fontId="32" fillId="0" borderId="28" xfId="77" applyNumberFormat="1" applyFont="1" applyBorder="1" applyAlignment="1" applyProtection="1">
      <alignment horizontal="center" vertical="center"/>
      <protection/>
    </xf>
    <xf numFmtId="0" fontId="56" fillId="0" borderId="11" xfId="72" applyFont="1" applyBorder="1" applyAlignment="1">
      <alignment horizontal="left" vertical="center" wrapText="1"/>
      <protection/>
    </xf>
    <xf numFmtId="188" fontId="32" fillId="0" borderId="14" xfId="89" applyNumberFormat="1" applyFont="1" applyBorder="1" applyAlignment="1" applyProtection="1">
      <alignment horizontal="right" vertical="center"/>
      <protection/>
    </xf>
    <xf numFmtId="0" fontId="58" fillId="0" borderId="29" xfId="72" applyFont="1" applyBorder="1" applyAlignment="1">
      <alignment horizontal="center" vertical="center"/>
      <protection/>
    </xf>
    <xf numFmtId="0" fontId="56" fillId="0" borderId="30" xfId="72" applyFont="1" applyBorder="1" applyAlignment="1">
      <alignment vertical="center"/>
      <protection/>
    </xf>
    <xf numFmtId="0" fontId="58" fillId="0" borderId="30" xfId="72" applyFont="1" applyBorder="1" applyAlignment="1">
      <alignment horizontal="center" vertical="center"/>
      <protection/>
    </xf>
    <xf numFmtId="0" fontId="32" fillId="0" borderId="29" xfId="77" applyFont="1" applyBorder="1" applyAlignment="1" applyProtection="1">
      <alignment horizontal="center" vertical="center" wrapText="1"/>
      <protection/>
    </xf>
    <xf numFmtId="0" fontId="15" fillId="19" borderId="31" xfId="77" applyFont="1" applyFill="1" applyBorder="1" applyAlignment="1" applyProtection="1">
      <alignment horizontal="center" vertical="center" wrapText="1"/>
      <protection/>
    </xf>
    <xf numFmtId="0" fontId="15" fillId="19" borderId="32" xfId="77" applyFont="1" applyFill="1" applyBorder="1" applyAlignment="1" applyProtection="1">
      <alignment horizontal="center" vertical="center" wrapText="1"/>
      <protection/>
    </xf>
    <xf numFmtId="0" fontId="15" fillId="19" borderId="23" xfId="77" applyFont="1" applyFill="1" applyBorder="1" applyAlignment="1" applyProtection="1">
      <alignment horizontal="center" vertical="center" wrapText="1"/>
      <protection/>
    </xf>
    <xf numFmtId="188" fontId="32" fillId="0" borderId="33" xfId="89" applyNumberFormat="1" applyFont="1" applyBorder="1" applyAlignment="1" applyProtection="1">
      <alignment horizontal="right" vertical="center"/>
      <protection/>
    </xf>
    <xf numFmtId="0" fontId="58" fillId="0" borderId="13" xfId="72" applyFont="1" applyBorder="1" applyAlignment="1">
      <alignment horizontal="center" vertical="center"/>
      <protection/>
    </xf>
    <xf numFmtId="0" fontId="56" fillId="0" borderId="10" xfId="72" applyFont="1" applyBorder="1" applyAlignment="1">
      <alignment vertical="center"/>
      <protection/>
    </xf>
    <xf numFmtId="0" fontId="58" fillId="0" borderId="10" xfId="72" applyFont="1" applyBorder="1" applyAlignment="1">
      <alignment horizontal="center" vertical="center"/>
      <protection/>
    </xf>
    <xf numFmtId="188" fontId="32" fillId="0" borderId="19" xfId="89" applyNumberFormat="1" applyFont="1" applyBorder="1" applyAlignment="1" applyProtection="1">
      <alignment horizontal="right" vertical="center"/>
      <protection/>
    </xf>
    <xf numFmtId="0" fontId="58" fillId="0" borderId="15" xfId="72" applyFont="1" applyBorder="1" applyAlignment="1">
      <alignment horizontal="center" vertical="center"/>
      <protection/>
    </xf>
    <xf numFmtId="0" fontId="56" fillId="0" borderId="16" xfId="72" applyFont="1" applyBorder="1" applyAlignment="1">
      <alignment vertical="center"/>
      <protection/>
    </xf>
    <xf numFmtId="0" fontId="58" fillId="0" borderId="16" xfId="72" applyFont="1" applyBorder="1" applyAlignment="1">
      <alignment horizontal="center" vertical="center"/>
      <protection/>
    </xf>
    <xf numFmtId="188" fontId="32" fillId="0" borderId="17" xfId="89" applyNumberFormat="1" applyFont="1" applyBorder="1" applyAlignment="1" applyProtection="1">
      <alignment horizontal="right" vertical="center"/>
      <protection/>
    </xf>
    <xf numFmtId="0" fontId="56" fillId="0" borderId="30" xfId="72" applyFont="1" applyBorder="1" applyAlignment="1">
      <alignment vertical="center" wrapText="1"/>
      <protection/>
    </xf>
    <xf numFmtId="0" fontId="58" fillId="0" borderId="11" xfId="72" applyFont="1" applyFill="1" applyBorder="1" applyAlignment="1">
      <alignment horizontal="center" vertical="center"/>
      <protection/>
    </xf>
    <xf numFmtId="0" fontId="9" fillId="0" borderId="0" xfId="103" applyNumberFormat="1" applyFont="1" applyFill="1" applyBorder="1" applyAlignment="1" applyProtection="1">
      <alignment horizontal="center"/>
      <protection/>
    </xf>
    <xf numFmtId="188" fontId="32" fillId="0" borderId="0" xfId="77" applyNumberFormat="1" applyFont="1" applyBorder="1" applyAlignment="1" applyProtection="1">
      <alignment horizontal="center" vertical="center"/>
      <protection/>
    </xf>
    <xf numFmtId="0" fontId="56" fillId="0" borderId="0" xfId="77" applyFont="1" applyBorder="1" applyAlignment="1" applyProtection="1">
      <alignment vertical="center" wrapText="1"/>
      <protection/>
    </xf>
    <xf numFmtId="0" fontId="58" fillId="0" borderId="34" xfId="72" applyFont="1" applyBorder="1" applyAlignment="1">
      <alignment horizontal="center" vertical="center"/>
      <protection/>
    </xf>
    <xf numFmtId="0" fontId="32" fillId="0" borderId="35" xfId="77" applyFont="1" applyBorder="1" applyAlignment="1" applyProtection="1">
      <alignment horizontal="center" vertical="center" wrapText="1"/>
      <protection/>
    </xf>
    <xf numFmtId="188" fontId="32" fillId="0" borderId="36" xfId="89" applyNumberFormat="1" applyFont="1" applyBorder="1" applyAlignment="1" applyProtection="1">
      <alignment horizontal="right" vertical="center"/>
      <protection/>
    </xf>
    <xf numFmtId="0" fontId="56" fillId="0" borderId="20" xfId="77" applyFont="1" applyBorder="1" applyAlignment="1" applyProtection="1">
      <alignment vertical="center" wrapText="1"/>
      <protection/>
    </xf>
    <xf numFmtId="0" fontId="33" fillId="0" borderId="13" xfId="89" applyFont="1" applyFill="1" applyBorder="1" applyAlignment="1" applyProtection="1">
      <alignment horizontal="center" vertical="center"/>
      <protection/>
    </xf>
    <xf numFmtId="0" fontId="33" fillId="0" borderId="10" xfId="89" applyFont="1" applyFill="1" applyBorder="1" applyAlignment="1" applyProtection="1">
      <alignment horizontal="center" vertical="center"/>
      <protection/>
    </xf>
    <xf numFmtId="0" fontId="33" fillId="0" borderId="19" xfId="89" applyFont="1" applyFill="1" applyBorder="1" applyAlignment="1" applyProtection="1">
      <alignment horizontal="center" vertical="center"/>
      <protection/>
    </xf>
    <xf numFmtId="0" fontId="5" fillId="0" borderId="0" xfId="89" applyFont="1" applyAlignment="1" applyProtection="1">
      <alignment horizontal="center" vertical="center" wrapText="1"/>
      <protection/>
    </xf>
    <xf numFmtId="0" fontId="3" fillId="0" borderId="0" xfId="89" applyFont="1" applyAlignment="1" applyProtection="1">
      <alignment horizontal="center" vertical="center" wrapText="1"/>
      <protection/>
    </xf>
    <xf numFmtId="0" fontId="6" fillId="0" borderId="0" xfId="89" applyFont="1" applyAlignment="1" applyProtection="1">
      <alignment horizontal="center" vertical="center" wrapText="1"/>
      <protection/>
    </xf>
    <xf numFmtId="0" fontId="61" fillId="0" borderId="0" xfId="89" applyFont="1" applyAlignment="1" applyProtection="1">
      <alignment horizontal="center" vertical="center" wrapText="1"/>
      <protection/>
    </xf>
    <xf numFmtId="0" fontId="11" fillId="0" borderId="0" xfId="77" applyFont="1" applyAlignment="1" applyProtection="1">
      <alignment horizontal="center" vertical="center" wrapText="1"/>
      <protection/>
    </xf>
    <xf numFmtId="0" fontId="3" fillId="0" borderId="0" xfId="77" applyFont="1" applyAlignment="1" applyProtection="1">
      <alignment horizontal="center" vertical="center" wrapText="1"/>
      <protection/>
    </xf>
    <xf numFmtId="0" fontId="6" fillId="0" borderId="0" xfId="77" applyFont="1" applyAlignment="1" applyProtection="1">
      <alignment horizontal="center" vertical="center" wrapText="1"/>
      <protection/>
    </xf>
    <xf numFmtId="0" fontId="13" fillId="0" borderId="37" xfId="77" applyFont="1" applyBorder="1" applyAlignment="1" applyProtection="1">
      <alignment horizontal="center" vertical="center" wrapText="1"/>
      <protection/>
    </xf>
    <xf numFmtId="0" fontId="13" fillId="0" borderId="38" xfId="77" applyFont="1" applyBorder="1" applyAlignment="1" applyProtection="1">
      <alignment horizontal="center" vertical="center" wrapText="1"/>
      <protection/>
    </xf>
    <xf numFmtId="0" fontId="13" fillId="0" borderId="39" xfId="77" applyFont="1" applyBorder="1" applyAlignment="1" applyProtection="1">
      <alignment horizontal="center" vertical="center" wrapText="1"/>
      <protection/>
    </xf>
    <xf numFmtId="0" fontId="57" fillId="0" borderId="40" xfId="77" applyFont="1" applyBorder="1" applyAlignment="1" applyProtection="1">
      <alignment horizontal="center" vertical="center" wrapText="1"/>
      <protection/>
    </xf>
    <xf numFmtId="0" fontId="57" fillId="0" borderId="41" xfId="77" applyFont="1" applyBorder="1" applyAlignment="1" applyProtection="1">
      <alignment horizontal="center" vertical="center" wrapText="1"/>
      <protection/>
    </xf>
    <xf numFmtId="178" fontId="57" fillId="0" borderId="0" xfId="62" applyFont="1" applyAlignment="1" applyProtection="1">
      <alignment horizontal="center" vertical="center" wrapText="1"/>
      <protection/>
    </xf>
    <xf numFmtId="0" fontId="62" fillId="0" borderId="0" xfId="77" applyFont="1" applyAlignment="1" applyProtection="1">
      <alignment horizontal="center" vertical="center" wrapText="1"/>
      <protection/>
    </xf>
    <xf numFmtId="188" fontId="62" fillId="0" borderId="0" xfId="77" applyNumberFormat="1" applyFont="1" applyAlignment="1" applyProtection="1">
      <alignment horizontal="center" vertical="center" wrapText="1"/>
      <protection/>
    </xf>
    <xf numFmtId="0" fontId="57" fillId="0" borderId="31" xfId="77" applyFont="1" applyBorder="1" applyAlignment="1" applyProtection="1">
      <alignment horizontal="center" vertical="center" wrapText="1"/>
      <protection/>
    </xf>
    <xf numFmtId="0" fontId="57" fillId="0" borderId="32" xfId="77" applyFont="1" applyBorder="1" applyAlignment="1" applyProtection="1">
      <alignment horizontal="center" vertical="center" wrapText="1"/>
      <protection/>
    </xf>
    <xf numFmtId="0" fontId="33" fillId="19" borderId="25" xfId="89" applyFont="1" applyFill="1" applyBorder="1" applyAlignment="1" applyProtection="1">
      <alignment horizontal="center" vertical="center" wrapText="1"/>
      <protection/>
    </xf>
    <xf numFmtId="188" fontId="32" fillId="0" borderId="19" xfId="89" applyNumberFormat="1" applyFont="1" applyBorder="1" applyAlignment="1" applyProtection="1">
      <alignment horizontal="center" vertical="center"/>
      <protection/>
    </xf>
    <xf numFmtId="188" fontId="32" fillId="0" borderId="14" xfId="89" applyNumberFormat="1" applyFont="1" applyBorder="1" applyAlignment="1" applyProtection="1">
      <alignment horizontal="center" vertical="center"/>
      <protection/>
    </xf>
    <xf numFmtId="188" fontId="32" fillId="0" borderId="17" xfId="89" applyNumberFormat="1" applyFont="1" applyBorder="1" applyAlignment="1" applyProtection="1">
      <alignment horizontal="center" vertical="center"/>
      <protection/>
    </xf>
  </cellXfs>
  <cellStyles count="10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2 2 2" xfId="52"/>
    <cellStyle name="Millares 2 2 3" xfId="53"/>
    <cellStyle name="Millares 2 3" xfId="54"/>
    <cellStyle name="Millares 2 3 2" xfId="55"/>
    <cellStyle name="Millares 2 3 3" xfId="56"/>
    <cellStyle name="Millares 2 4" xfId="57"/>
    <cellStyle name="Millares 2 5" xfId="58"/>
    <cellStyle name="Millares 3" xfId="59"/>
    <cellStyle name="Currency" xfId="60"/>
    <cellStyle name="Currency [0]" xfId="61"/>
    <cellStyle name="Moneda 2" xfId="62"/>
    <cellStyle name="Moneda 2 2" xfId="63"/>
    <cellStyle name="Moneda 2 3" xfId="64"/>
    <cellStyle name="Moneda 2 4" xfId="65"/>
    <cellStyle name="Moneda 2 5" xfId="66"/>
    <cellStyle name="Moneda 3" xfId="67"/>
    <cellStyle name="Moneda 3 2" xfId="68"/>
    <cellStyle name="Moneda 3 3" xfId="69"/>
    <cellStyle name="Moneda 4" xfId="70"/>
    <cellStyle name="Neutral" xfId="71"/>
    <cellStyle name="Normal 10" xfId="72"/>
    <cellStyle name="Normal 13" xfId="73"/>
    <cellStyle name="Normal 2" xfId="74"/>
    <cellStyle name="Normal 2 14" xfId="75"/>
    <cellStyle name="Normal 2 2" xfId="76"/>
    <cellStyle name="Normal 2 2 2" xfId="77"/>
    <cellStyle name="Normal 2 2 2 2" xfId="78"/>
    <cellStyle name="Normal 2 2 2 3" xfId="79"/>
    <cellStyle name="Normal 2 2 3" xfId="80"/>
    <cellStyle name="Normal 2 2 4" xfId="81"/>
    <cellStyle name="Normal 2 3" xfId="82"/>
    <cellStyle name="Normal 2 3 2" xfId="83"/>
    <cellStyle name="Normal 2 3 3" xfId="84"/>
    <cellStyle name="Normal 2 37" xfId="85"/>
    <cellStyle name="Normal 2 4" xfId="86"/>
    <cellStyle name="Normal 2 5" xfId="87"/>
    <cellStyle name="Normal 20" xfId="88"/>
    <cellStyle name="Normal 3" xfId="89"/>
    <cellStyle name="Normal 3 2" xfId="90"/>
    <cellStyle name="Normal 3 3" xfId="91"/>
    <cellStyle name="Normal 4" xfId="92"/>
    <cellStyle name="Normal 5" xfId="93"/>
    <cellStyle name="Normal 5 2" xfId="94"/>
    <cellStyle name="Normal 5 3" xfId="95"/>
    <cellStyle name="Normal 6" xfId="96"/>
    <cellStyle name="Normal 7" xfId="97"/>
    <cellStyle name="Normal 7 2" xfId="98"/>
    <cellStyle name="Normal 7 2 2" xfId="99"/>
    <cellStyle name="Normal 7 2 3" xfId="100"/>
    <cellStyle name="Normal 7 3" xfId="101"/>
    <cellStyle name="Normal 7 4" xfId="102"/>
    <cellStyle name="Normal 8" xfId="103"/>
    <cellStyle name="Normal 9" xfId="104"/>
    <cellStyle name="Notas" xfId="105"/>
    <cellStyle name="Percent" xfId="106"/>
    <cellStyle name="Salida" xfId="107"/>
    <cellStyle name="Texto de advertencia" xfId="108"/>
    <cellStyle name="Texto explicativo" xfId="109"/>
    <cellStyle name="Título" xfId="110"/>
    <cellStyle name="Título 1" xfId="111"/>
    <cellStyle name="Título 2" xfId="112"/>
    <cellStyle name="Título 3" xfId="113"/>
    <cellStyle name="Total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BN177"/>
  <sheetViews>
    <sheetView zoomScale="95" zoomScaleNormal="95" zoomScalePageLayoutView="0" workbookViewId="0" topLeftCell="J7">
      <selection activeCell="J21" sqref="J21"/>
    </sheetView>
  </sheetViews>
  <sheetFormatPr defaultColWidth="11.421875" defaultRowHeight="12.75"/>
  <cols>
    <col min="1" max="1" width="5.421875" style="1" bestFit="1" customWidth="1"/>
    <col min="2" max="2" width="48.7109375" style="1" customWidth="1"/>
    <col min="3" max="3" width="21.421875" style="1" customWidth="1"/>
    <col min="4" max="4" width="14.57421875" style="1" customWidth="1"/>
    <col min="5" max="5" width="19.7109375" style="1" customWidth="1"/>
    <col min="6" max="6" width="12.00390625" style="1" customWidth="1"/>
    <col min="7" max="7" width="15.00390625" style="1" customWidth="1"/>
    <col min="8" max="8" width="15.421875" style="1" customWidth="1"/>
    <col min="9" max="14" width="16.421875" style="1" customWidth="1"/>
    <col min="15" max="15" width="15.7109375" style="1" customWidth="1"/>
    <col min="16" max="16" width="16.421875" style="1" customWidth="1"/>
    <col min="17" max="17" width="11.421875" style="1" customWidth="1"/>
    <col min="18" max="18" width="14.8515625" style="2" customWidth="1"/>
    <col min="19" max="19" width="13.8515625" style="2" customWidth="1"/>
    <col min="20" max="22" width="14.7109375" style="2" customWidth="1"/>
    <col min="23" max="23" width="11.421875" style="2" customWidth="1"/>
    <col min="24" max="24" width="14.8515625" style="2" customWidth="1"/>
    <col min="25" max="25" width="13.8515625" style="2" customWidth="1"/>
    <col min="26" max="26" width="14.7109375" style="2" customWidth="1"/>
    <col min="27" max="27" width="13.28125" style="2" customWidth="1"/>
    <col min="28" max="28" width="4.28125" style="2" customWidth="1"/>
    <col min="29" max="29" width="15.57421875" style="2" customWidth="1"/>
    <col min="30" max="30" width="13.421875" style="2" customWidth="1"/>
    <col min="31" max="31" width="14.57421875" style="2" customWidth="1"/>
    <col min="32" max="32" width="13.421875" style="2" customWidth="1"/>
    <col min="33" max="33" width="14.57421875" style="2" customWidth="1"/>
    <col min="34" max="34" width="11.421875" style="2" customWidth="1"/>
    <col min="35" max="35" width="15.57421875" style="2" customWidth="1"/>
    <col min="36" max="36" width="13.421875" style="2" customWidth="1"/>
    <col min="37" max="37" width="14.57421875" style="2" customWidth="1"/>
    <col min="38" max="38" width="13.28125" style="2" customWidth="1"/>
    <col min="39" max="39" width="3.7109375" style="2" customWidth="1"/>
    <col min="40" max="40" width="14.421875" style="2" customWidth="1"/>
    <col min="41" max="41" width="13.28125" style="2" customWidth="1"/>
    <col min="42" max="42" width="13.421875" style="2" customWidth="1"/>
    <col min="43" max="43" width="13.28125" style="2" customWidth="1"/>
    <col min="44" max="44" width="13.421875" style="2" customWidth="1"/>
    <col min="45" max="45" width="14.140625" style="2" customWidth="1"/>
    <col min="46" max="46" width="14.421875" style="2" customWidth="1"/>
    <col min="47" max="47" width="13.28125" style="2" customWidth="1"/>
    <col min="48" max="48" width="13.421875" style="2" customWidth="1"/>
    <col min="49" max="49" width="14.140625" style="2" customWidth="1"/>
    <col min="50" max="50" width="3.7109375" style="2" customWidth="1"/>
    <col min="51" max="51" width="14.28125" style="3" customWidth="1"/>
    <col min="52" max="52" width="12.421875" style="3" hidden="1" customWidth="1"/>
    <col min="53" max="53" width="11.8515625" style="3" hidden="1" customWidth="1"/>
    <col min="54" max="54" width="4.421875" style="2" customWidth="1"/>
    <col min="55" max="55" width="13.57421875" style="2" customWidth="1"/>
    <col min="56" max="56" width="16.57421875" style="2" customWidth="1"/>
    <col min="57" max="57" width="11.8515625" style="2" hidden="1" customWidth="1"/>
    <col min="58" max="16384" width="11.421875" style="1" customWidth="1"/>
  </cols>
  <sheetData>
    <row r="1" spans="1:7" ht="23.25" customHeight="1">
      <c r="A1" s="145" t="s">
        <v>4</v>
      </c>
      <c r="B1" s="145"/>
      <c r="C1" s="145"/>
      <c r="D1" s="145"/>
      <c r="E1" s="145"/>
      <c r="F1" s="145"/>
      <c r="G1" s="145"/>
    </row>
    <row r="2" spans="1:4" ht="15">
      <c r="A2" s="4"/>
      <c r="B2" s="5"/>
      <c r="C2" s="4"/>
      <c r="D2" s="4"/>
    </row>
    <row r="3" spans="1:7" ht="18" customHeight="1">
      <c r="A3" s="146"/>
      <c r="B3" s="146"/>
      <c r="C3" s="146"/>
      <c r="D3" s="146"/>
      <c r="E3" s="146"/>
      <c r="F3" s="146"/>
      <c r="G3" s="146"/>
    </row>
    <row r="4" spans="1:7" ht="36.75" customHeight="1">
      <c r="A4" s="147" t="s">
        <v>241</v>
      </c>
      <c r="B4" s="147"/>
      <c r="C4" s="147"/>
      <c r="D4" s="147"/>
      <c r="E4" s="147"/>
      <c r="F4" s="147"/>
      <c r="G4" s="147"/>
    </row>
    <row r="5" ht="15">
      <c r="B5" s="6"/>
    </row>
    <row r="6" spans="1:7" ht="45" customHeight="1">
      <c r="A6" s="148" t="s">
        <v>5</v>
      </c>
      <c r="B6" s="148"/>
      <c r="C6" s="148"/>
      <c r="D6" s="148"/>
      <c r="E6" s="148"/>
      <c r="F6" s="148"/>
      <c r="G6" s="148"/>
    </row>
    <row r="7" spans="1:16" ht="15.75" customHeight="1" thickBot="1">
      <c r="A7" s="7"/>
      <c r="B7" s="8"/>
      <c r="C7" s="9"/>
      <c r="D7" s="9"/>
      <c r="G7" s="10"/>
      <c r="H7" s="11"/>
      <c r="I7" s="11"/>
      <c r="J7" s="11"/>
      <c r="K7" s="11"/>
      <c r="L7" s="11"/>
      <c r="M7" s="11"/>
      <c r="N7" s="11"/>
      <c r="O7" s="11"/>
      <c r="P7" s="11"/>
    </row>
    <row r="8" spans="18:49" ht="35.25" customHeight="1" thickBot="1">
      <c r="R8" s="142" t="s">
        <v>6</v>
      </c>
      <c r="S8" s="143"/>
      <c r="T8" s="143"/>
      <c r="U8" s="143"/>
      <c r="V8" s="143"/>
      <c r="W8" s="143"/>
      <c r="X8" s="143"/>
      <c r="Y8" s="143"/>
      <c r="Z8" s="143"/>
      <c r="AA8" s="144"/>
      <c r="AC8" s="142" t="s">
        <v>7</v>
      </c>
      <c r="AD8" s="143"/>
      <c r="AE8" s="143"/>
      <c r="AF8" s="143"/>
      <c r="AG8" s="143"/>
      <c r="AH8" s="143"/>
      <c r="AI8" s="143"/>
      <c r="AJ8" s="143"/>
      <c r="AK8" s="143"/>
      <c r="AL8" s="144"/>
      <c r="AN8" s="142" t="s">
        <v>8</v>
      </c>
      <c r="AO8" s="143"/>
      <c r="AP8" s="143"/>
      <c r="AQ8" s="143"/>
      <c r="AR8" s="143"/>
      <c r="AS8" s="143"/>
      <c r="AT8" s="143"/>
      <c r="AU8" s="143"/>
      <c r="AV8" s="143"/>
      <c r="AW8" s="144"/>
    </row>
    <row r="9" spans="1:66" s="12" customFormat="1" ht="26.25" thickBot="1">
      <c r="A9" s="30" t="s">
        <v>9</v>
      </c>
      <c r="B9" s="31" t="s">
        <v>225</v>
      </c>
      <c r="C9" s="31" t="s">
        <v>226</v>
      </c>
      <c r="D9" s="31" t="s">
        <v>12</v>
      </c>
      <c r="E9" s="52" t="s">
        <v>13</v>
      </c>
      <c r="G9" s="61" t="s">
        <v>227</v>
      </c>
      <c r="H9" s="13" t="s">
        <v>228</v>
      </c>
      <c r="I9" s="13" t="s">
        <v>229</v>
      </c>
      <c r="J9" s="13" t="s">
        <v>230</v>
      </c>
      <c r="K9" s="13" t="s">
        <v>231</v>
      </c>
      <c r="L9" s="13" t="s">
        <v>3</v>
      </c>
      <c r="M9" s="13" t="s">
        <v>232</v>
      </c>
      <c r="N9" s="13" t="s">
        <v>233</v>
      </c>
      <c r="O9" s="13" t="s">
        <v>2</v>
      </c>
      <c r="P9" s="62" t="s">
        <v>234</v>
      </c>
      <c r="R9" s="48" t="str">
        <f>G9</f>
        <v>MERCK</v>
      </c>
      <c r="S9" s="46" t="str">
        <f aca="true" t="shared" si="0" ref="S9:AA9">H9</f>
        <v>QUIMIREL</v>
      </c>
      <c r="T9" s="47" t="str">
        <f t="shared" si="0"/>
        <v>VORTEX</v>
      </c>
      <c r="U9" s="46" t="str">
        <f t="shared" si="0"/>
        <v>EXIQUIM</v>
      </c>
      <c r="V9" s="47" t="str">
        <f t="shared" si="0"/>
        <v>QUIMICOS FG</v>
      </c>
      <c r="W9" s="47" t="str">
        <f t="shared" si="0"/>
        <v>VIDCOL</v>
      </c>
      <c r="X9" s="46" t="str">
        <f t="shared" si="0"/>
        <v>ARTILAB</v>
      </c>
      <c r="Y9" s="47" t="str">
        <f t="shared" si="0"/>
        <v>AVANTIKA</v>
      </c>
      <c r="Z9" s="46" t="str">
        <f t="shared" si="0"/>
        <v>ELEMENTOS QUIMICOS</v>
      </c>
      <c r="AA9" s="49" t="str">
        <f t="shared" si="0"/>
        <v>ANNAR DIAGNOSTICA</v>
      </c>
      <c r="AB9" s="14"/>
      <c r="AC9" s="51" t="str">
        <f aca="true" t="shared" si="1" ref="AC9:AL9">R9</f>
        <v>MERCK</v>
      </c>
      <c r="AD9" s="50" t="str">
        <f t="shared" si="1"/>
        <v>QUIMIREL</v>
      </c>
      <c r="AE9" s="50" t="str">
        <f t="shared" si="1"/>
        <v>VORTEX</v>
      </c>
      <c r="AF9" s="50" t="str">
        <f t="shared" si="1"/>
        <v>EXIQUIM</v>
      </c>
      <c r="AG9" s="50" t="str">
        <f t="shared" si="1"/>
        <v>QUIMICOS FG</v>
      </c>
      <c r="AH9" s="50" t="str">
        <f t="shared" si="1"/>
        <v>VIDCOL</v>
      </c>
      <c r="AI9" s="50" t="str">
        <f t="shared" si="1"/>
        <v>ARTILAB</v>
      </c>
      <c r="AJ9" s="50" t="str">
        <f t="shared" si="1"/>
        <v>AVANTIKA</v>
      </c>
      <c r="AK9" s="50" t="str">
        <f t="shared" si="1"/>
        <v>ELEMENTOS QUIMICOS</v>
      </c>
      <c r="AL9" s="76" t="str">
        <f t="shared" si="1"/>
        <v>ANNAR DIAGNOSTICA</v>
      </c>
      <c r="AM9" s="14"/>
      <c r="AN9" s="48" t="str">
        <f aca="true" t="shared" si="2" ref="AN9:AW9">AC9</f>
        <v>MERCK</v>
      </c>
      <c r="AO9" s="46" t="str">
        <f t="shared" si="2"/>
        <v>QUIMIREL</v>
      </c>
      <c r="AP9" s="46" t="str">
        <f t="shared" si="2"/>
        <v>VORTEX</v>
      </c>
      <c r="AQ9" s="46" t="str">
        <f t="shared" si="2"/>
        <v>EXIQUIM</v>
      </c>
      <c r="AR9" s="46" t="str">
        <f t="shared" si="2"/>
        <v>QUIMICOS FG</v>
      </c>
      <c r="AS9" s="46" t="str">
        <f t="shared" si="2"/>
        <v>VIDCOL</v>
      </c>
      <c r="AT9" s="46" t="str">
        <f t="shared" si="2"/>
        <v>ARTILAB</v>
      </c>
      <c r="AU9" s="46" t="str">
        <f t="shared" si="2"/>
        <v>AVANTIKA</v>
      </c>
      <c r="AV9" s="46" t="str">
        <f t="shared" si="2"/>
        <v>ELEMENTOS QUIMICOS</v>
      </c>
      <c r="AW9" s="71" t="str">
        <f t="shared" si="2"/>
        <v>ANNAR DIAGNOSTICA</v>
      </c>
      <c r="AX9" s="14"/>
      <c r="AY9" s="38" t="s">
        <v>238</v>
      </c>
      <c r="AZ9" s="15"/>
      <c r="BA9" s="15"/>
      <c r="BB9" s="14"/>
      <c r="BC9" s="38" t="s">
        <v>14</v>
      </c>
      <c r="BD9" s="162" t="s">
        <v>15</v>
      </c>
      <c r="BE9" s="38" t="s">
        <v>239</v>
      </c>
      <c r="BF9" s="1"/>
      <c r="BG9" s="1"/>
      <c r="BH9" s="1"/>
      <c r="BI9" s="1"/>
      <c r="BJ9" s="1"/>
      <c r="BK9" s="1"/>
      <c r="BL9" s="1"/>
      <c r="BM9" s="1"/>
      <c r="BN9" s="1"/>
    </row>
    <row r="10" spans="1:66" ht="15">
      <c r="A10" s="23">
        <v>1</v>
      </c>
      <c r="B10" s="24" t="s">
        <v>19</v>
      </c>
      <c r="C10" s="25" t="s">
        <v>20</v>
      </c>
      <c r="D10" s="25">
        <v>1</v>
      </c>
      <c r="E10" s="53">
        <v>808520</v>
      </c>
      <c r="G10" s="63">
        <v>0</v>
      </c>
      <c r="H10" s="59">
        <v>696000</v>
      </c>
      <c r="I10" s="58">
        <v>0</v>
      </c>
      <c r="J10" s="58">
        <v>806200</v>
      </c>
      <c r="K10" s="58">
        <v>580000</v>
      </c>
      <c r="L10" s="58">
        <v>0</v>
      </c>
      <c r="M10" s="58">
        <v>0</v>
      </c>
      <c r="N10" s="58">
        <v>0</v>
      </c>
      <c r="O10" s="60">
        <v>772560</v>
      </c>
      <c r="P10" s="64">
        <v>0</v>
      </c>
      <c r="R10" s="33" t="s">
        <v>16</v>
      </c>
      <c r="S10" s="32" t="s">
        <v>0</v>
      </c>
      <c r="T10" s="32" t="s">
        <v>16</v>
      </c>
      <c r="U10" s="32" t="s">
        <v>0</v>
      </c>
      <c r="V10" s="32" t="s">
        <v>16</v>
      </c>
      <c r="W10" s="32" t="s">
        <v>16</v>
      </c>
      <c r="X10" s="32" t="s">
        <v>16</v>
      </c>
      <c r="Y10" s="32" t="s">
        <v>16</v>
      </c>
      <c r="Z10" s="32" t="s">
        <v>0</v>
      </c>
      <c r="AA10" s="34" t="s">
        <v>16</v>
      </c>
      <c r="AC10" s="39" t="s">
        <v>16</v>
      </c>
      <c r="AD10" s="16" t="s">
        <v>0</v>
      </c>
      <c r="AE10" s="16" t="s">
        <v>16</v>
      </c>
      <c r="AF10" s="16" t="s">
        <v>0</v>
      </c>
      <c r="AG10" s="16" t="s">
        <v>0</v>
      </c>
      <c r="AH10" s="16" t="s">
        <v>16</v>
      </c>
      <c r="AI10" s="16" t="s">
        <v>16</v>
      </c>
      <c r="AJ10" s="32" t="s">
        <v>16</v>
      </c>
      <c r="AK10" s="16" t="s">
        <v>0</v>
      </c>
      <c r="AL10" s="34" t="s">
        <v>16</v>
      </c>
      <c r="AN10" s="17">
        <f>IF(R10="NO CUMPLE","",IF(R10="NC","",IF(AC10="NO CUMPLE","",IF(AC10="NC","",IF(AC10="CUMPLE",G10)))))</f>
      </c>
      <c r="AO10" s="70">
        <f aca="true" t="shared" si="3" ref="AO10:AW10">IF(S10="NO CUMPLE","",IF(S10="NC","",IF(AD10="NO CUMPLE","",IF(AD10="NC","",IF(AD10="CUMPLE",H10)))))</f>
        <v>696000</v>
      </c>
      <c r="AP10" s="70">
        <f t="shared" si="3"/>
      </c>
      <c r="AQ10" s="70">
        <f t="shared" si="3"/>
        <v>806200</v>
      </c>
      <c r="AR10" s="70">
        <f t="shared" si="3"/>
      </c>
      <c r="AS10" s="70">
        <f t="shared" si="3"/>
      </c>
      <c r="AT10" s="70">
        <f t="shared" si="3"/>
      </c>
      <c r="AU10" s="70">
        <f t="shared" si="3"/>
      </c>
      <c r="AV10" s="70">
        <f t="shared" si="3"/>
        <v>772560</v>
      </c>
      <c r="AW10" s="72">
        <f t="shared" si="3"/>
      </c>
      <c r="AY10" s="78">
        <f>MIN(AN10:AW10)</f>
        <v>696000</v>
      </c>
      <c r="AZ10" s="77" t="str">
        <f>IF($AY10=AN10,$AN$9,IF($AY10=AO10,$AO$9,IF($AY10=AP10,$AP$9,IF($AY10=AQ10,$AQ$9,IF($AY10=AR10,$AR$9,"")))))</f>
        <v>QUIMIREL</v>
      </c>
      <c r="BA10" s="18">
        <f>IF($AY10=AS10,$AS$9,IF($AY10=AT10,$AT$9,IF($AY10=AU10,$AU$9,IF($AY10=AV10,$AV$9,IF($AY10=AW10,$AW$9,"")))))</f>
      </c>
      <c r="BC10" s="43" t="str">
        <f>CONCATENATE(AZ10,BA10)</f>
        <v>QUIMIREL</v>
      </c>
      <c r="BD10" s="163">
        <f>AY10</f>
        <v>696000</v>
      </c>
      <c r="BE10" s="80">
        <f>+E10-BD10</f>
        <v>112520</v>
      </c>
      <c r="BF10" s="12"/>
      <c r="BG10" s="12"/>
      <c r="BH10" s="12"/>
      <c r="BI10" s="12"/>
      <c r="BJ10" s="12"/>
      <c r="BK10" s="12"/>
      <c r="BL10" s="12"/>
      <c r="BM10" s="12"/>
      <c r="BN10" s="12"/>
    </row>
    <row r="11" spans="1:57" ht="15">
      <c r="A11" s="23">
        <v>2</v>
      </c>
      <c r="B11" s="24" t="s">
        <v>21</v>
      </c>
      <c r="C11" s="25" t="s">
        <v>22</v>
      </c>
      <c r="D11" s="25">
        <v>1</v>
      </c>
      <c r="E11" s="53">
        <v>359600</v>
      </c>
      <c r="G11" s="63">
        <v>75400</v>
      </c>
      <c r="H11" s="59">
        <v>324800</v>
      </c>
      <c r="I11" s="58">
        <v>320716.8</v>
      </c>
      <c r="J11" s="58">
        <v>145000</v>
      </c>
      <c r="K11" s="58">
        <v>194880</v>
      </c>
      <c r="L11" s="58">
        <v>83520</v>
      </c>
      <c r="M11" s="58">
        <v>85550</v>
      </c>
      <c r="N11" s="58">
        <v>0</v>
      </c>
      <c r="O11" s="60">
        <v>171680</v>
      </c>
      <c r="P11" s="64">
        <v>132124</v>
      </c>
      <c r="R11" s="33" t="s">
        <v>0</v>
      </c>
      <c r="S11" s="32" t="s">
        <v>0</v>
      </c>
      <c r="T11" s="32" t="s">
        <v>1</v>
      </c>
      <c r="U11" s="32" t="s">
        <v>0</v>
      </c>
      <c r="V11" s="32" t="s">
        <v>1</v>
      </c>
      <c r="W11" s="32" t="s">
        <v>1</v>
      </c>
      <c r="X11" s="32" t="s">
        <v>0</v>
      </c>
      <c r="Y11" s="32" t="s">
        <v>16</v>
      </c>
      <c r="Z11" s="32" t="s">
        <v>0</v>
      </c>
      <c r="AA11" s="34" t="s">
        <v>1</v>
      </c>
      <c r="AC11" s="39" t="s">
        <v>0</v>
      </c>
      <c r="AD11" s="16" t="s">
        <v>0</v>
      </c>
      <c r="AE11" s="16" t="s">
        <v>0</v>
      </c>
      <c r="AF11" s="16" t="s">
        <v>0</v>
      </c>
      <c r="AG11" s="16" t="s">
        <v>0</v>
      </c>
      <c r="AH11" s="16" t="s">
        <v>0</v>
      </c>
      <c r="AI11" s="16" t="s">
        <v>0</v>
      </c>
      <c r="AJ11" s="32" t="s">
        <v>16</v>
      </c>
      <c r="AK11" s="16" t="s">
        <v>0</v>
      </c>
      <c r="AL11" s="40" t="s">
        <v>0</v>
      </c>
      <c r="AN11" s="17">
        <f aca="true" t="shared" si="4" ref="AN11:AN74">IF(R11="NO CUMPLE","",IF(R11="NC","",IF(AC11="NO CUMPLE","",IF(AC11="NC","",IF(AC11="CUMPLE",G11)))))</f>
        <v>75400</v>
      </c>
      <c r="AO11" s="70">
        <f aca="true" t="shared" si="5" ref="AO11:AO74">IF(S11="NO CUMPLE","",IF(S11="NC","",IF(AD11="NO CUMPLE","",IF(AD11="NC","",IF(AD11="CUMPLE",H11)))))</f>
        <v>324800</v>
      </c>
      <c r="AP11" s="70">
        <f aca="true" t="shared" si="6" ref="AP11:AP74">IF(T11="NO CUMPLE","",IF(T11="NC","",IF(AE11="NO CUMPLE","",IF(AE11="NC","",IF(AE11="CUMPLE",I11)))))</f>
      </c>
      <c r="AQ11" s="70">
        <f aca="true" t="shared" si="7" ref="AQ11:AQ74">IF(U11="NO CUMPLE","",IF(U11="NC","",IF(AF11="NO CUMPLE","",IF(AF11="NC","",IF(AF11="CUMPLE",J11)))))</f>
        <v>145000</v>
      </c>
      <c r="AR11" s="70">
        <f aca="true" t="shared" si="8" ref="AR11:AR74">IF(V11="NO CUMPLE","",IF(V11="NC","",IF(AG11="NO CUMPLE","",IF(AG11="NC","",IF(AG11="CUMPLE",K11)))))</f>
      </c>
      <c r="AS11" s="70">
        <f aca="true" t="shared" si="9" ref="AS11:AS74">IF(W11="NO CUMPLE","",IF(W11="NC","",IF(AH11="NO CUMPLE","",IF(AH11="NC","",IF(AH11="CUMPLE",L11)))))</f>
      </c>
      <c r="AT11" s="70">
        <f aca="true" t="shared" si="10" ref="AT11:AT74">IF(X11="NO CUMPLE","",IF(X11="NC","",IF(AI11="NO CUMPLE","",IF(AI11="NC","",IF(AI11="CUMPLE",M11)))))</f>
        <v>85550</v>
      </c>
      <c r="AU11" s="70">
        <f aca="true" t="shared" si="11" ref="AU11:AU74">IF(Y11="NO CUMPLE","",IF(Y11="NC","",IF(AJ11="NO CUMPLE","",IF(AJ11="NC","",IF(AJ11="CUMPLE",N11)))))</f>
      </c>
      <c r="AV11" s="70">
        <f aca="true" t="shared" si="12" ref="AV11:AV74">IF(Z11="NO CUMPLE","",IF(Z11="NC","",IF(AK11="NO CUMPLE","",IF(AK11="NC","",IF(AK11="CUMPLE",O11)))))</f>
        <v>171680</v>
      </c>
      <c r="AW11" s="72">
        <f aca="true" t="shared" si="13" ref="AW11:AW74">IF(AA11="NO CUMPLE","",IF(AA11="NC","",IF(AL11="NO CUMPLE","",IF(AL11="NC","",IF(AL11="CUMPLE",P11)))))</f>
      </c>
      <c r="AY11" s="78">
        <f aca="true" t="shared" si="14" ref="AY11:AY74">MIN(AN11:AW11)</f>
        <v>75400</v>
      </c>
      <c r="AZ11" s="77" t="str">
        <f aca="true" t="shared" si="15" ref="AZ11:AZ74">IF($AY11=AN11,$AN$9,IF($AY11=AO11,$AO$9,IF($AY11=AP11,$AP$9,IF($AY11=AQ11,$AQ$9,IF($AY11=AR11,$AR$9,"")))))</f>
        <v>MERCK</v>
      </c>
      <c r="BA11" s="18">
        <f aca="true" t="shared" si="16" ref="BA11:BA74">IF($AY11=AS11,$AS$9,IF($AY11=AT11,$AT$9,IF($AY11=AU11,$AU$9,IF($AY11=AV11,$AV$9,IF($AY11=AW11,$AW$9,"")))))</f>
      </c>
      <c r="BC11" s="18" t="str">
        <f aca="true" t="shared" si="17" ref="BC11:BC74">CONCATENATE(AZ11,BA11)</f>
        <v>MERCK</v>
      </c>
      <c r="BD11" s="164">
        <f aca="true" t="shared" si="18" ref="BD11:BD74">AY11</f>
        <v>75400</v>
      </c>
      <c r="BE11" s="80">
        <f>+E11-BD11</f>
        <v>284200</v>
      </c>
    </row>
    <row r="12" spans="1:57" ht="15">
      <c r="A12" s="23">
        <v>3</v>
      </c>
      <c r="B12" s="24" t="s">
        <v>23</v>
      </c>
      <c r="C12" s="25" t="s">
        <v>24</v>
      </c>
      <c r="D12" s="25">
        <v>4</v>
      </c>
      <c r="E12" s="53">
        <v>918720</v>
      </c>
      <c r="G12" s="63">
        <v>452446.4</v>
      </c>
      <c r="H12" s="59">
        <v>696000</v>
      </c>
      <c r="I12" s="58">
        <v>532300.8</v>
      </c>
      <c r="J12" s="58">
        <v>904800</v>
      </c>
      <c r="K12" s="58">
        <v>417600</v>
      </c>
      <c r="L12" s="58">
        <v>533600</v>
      </c>
      <c r="M12" s="58">
        <v>544782.4</v>
      </c>
      <c r="N12" s="58">
        <v>598560</v>
      </c>
      <c r="O12" s="60">
        <v>691360</v>
      </c>
      <c r="P12" s="64">
        <v>0</v>
      </c>
      <c r="R12" s="33" t="s">
        <v>0</v>
      </c>
      <c r="S12" s="32" t="s">
        <v>1</v>
      </c>
      <c r="T12" s="32" t="s">
        <v>1</v>
      </c>
      <c r="U12" s="32" t="s">
        <v>0</v>
      </c>
      <c r="V12" s="32" t="s">
        <v>1</v>
      </c>
      <c r="W12" s="32" t="s">
        <v>1</v>
      </c>
      <c r="X12" s="32" t="s">
        <v>0</v>
      </c>
      <c r="Y12" s="32" t="s">
        <v>1</v>
      </c>
      <c r="Z12" s="32" t="s">
        <v>0</v>
      </c>
      <c r="AA12" s="34" t="s">
        <v>16</v>
      </c>
      <c r="AC12" s="39" t="s">
        <v>0</v>
      </c>
      <c r="AD12" s="16" t="s">
        <v>0</v>
      </c>
      <c r="AE12" s="16" t="s">
        <v>0</v>
      </c>
      <c r="AF12" s="16" t="s">
        <v>0</v>
      </c>
      <c r="AG12" s="16" t="s">
        <v>0</v>
      </c>
      <c r="AH12" s="16" t="s">
        <v>0</v>
      </c>
      <c r="AI12" s="16" t="s">
        <v>0</v>
      </c>
      <c r="AJ12" s="16" t="s">
        <v>0</v>
      </c>
      <c r="AK12" s="16" t="s">
        <v>1</v>
      </c>
      <c r="AL12" s="34" t="s">
        <v>16</v>
      </c>
      <c r="AN12" s="17">
        <f t="shared" si="4"/>
        <v>452446.4</v>
      </c>
      <c r="AO12" s="70">
        <f t="shared" si="5"/>
      </c>
      <c r="AP12" s="70">
        <f t="shared" si="6"/>
      </c>
      <c r="AQ12" s="70">
        <f t="shared" si="7"/>
        <v>904800</v>
      </c>
      <c r="AR12" s="70">
        <f t="shared" si="8"/>
      </c>
      <c r="AS12" s="70">
        <f t="shared" si="9"/>
      </c>
      <c r="AT12" s="70">
        <f t="shared" si="10"/>
        <v>544782.4</v>
      </c>
      <c r="AU12" s="70">
        <f t="shared" si="11"/>
      </c>
      <c r="AV12" s="70">
        <f t="shared" si="12"/>
      </c>
      <c r="AW12" s="72">
        <f t="shared" si="13"/>
      </c>
      <c r="AY12" s="78">
        <f t="shared" si="14"/>
        <v>452446.4</v>
      </c>
      <c r="AZ12" s="77" t="str">
        <f t="shared" si="15"/>
        <v>MERCK</v>
      </c>
      <c r="BA12" s="18">
        <f t="shared" si="16"/>
      </c>
      <c r="BC12" s="18" t="str">
        <f t="shared" si="17"/>
        <v>MERCK</v>
      </c>
      <c r="BD12" s="164">
        <f t="shared" si="18"/>
        <v>452446.4</v>
      </c>
      <c r="BE12" s="80">
        <f>+E12-BD12</f>
        <v>466273.6</v>
      </c>
    </row>
    <row r="13" spans="1:57" ht="15">
      <c r="A13" s="23">
        <v>4</v>
      </c>
      <c r="B13" s="24" t="s">
        <v>25</v>
      </c>
      <c r="C13" s="26" t="s">
        <v>26</v>
      </c>
      <c r="D13" s="25">
        <v>1</v>
      </c>
      <c r="E13" s="53">
        <v>538240</v>
      </c>
      <c r="G13" s="63">
        <v>0</v>
      </c>
      <c r="H13" s="59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60">
        <v>0</v>
      </c>
      <c r="P13" s="64">
        <v>0</v>
      </c>
      <c r="R13" s="33" t="s">
        <v>16</v>
      </c>
      <c r="S13" s="32" t="s">
        <v>16</v>
      </c>
      <c r="T13" s="32" t="s">
        <v>16</v>
      </c>
      <c r="U13" s="32" t="s">
        <v>0</v>
      </c>
      <c r="V13" s="32" t="s">
        <v>16</v>
      </c>
      <c r="W13" s="32" t="s">
        <v>16</v>
      </c>
      <c r="X13" s="32" t="s">
        <v>16</v>
      </c>
      <c r="Y13" s="32" t="s">
        <v>16</v>
      </c>
      <c r="Z13" s="32" t="s">
        <v>16</v>
      </c>
      <c r="AA13" s="34" t="s">
        <v>16</v>
      </c>
      <c r="AC13" s="39" t="s">
        <v>16</v>
      </c>
      <c r="AD13" s="16" t="s">
        <v>16</v>
      </c>
      <c r="AE13" s="16" t="s">
        <v>16</v>
      </c>
      <c r="AF13" s="16" t="s">
        <v>16</v>
      </c>
      <c r="AG13" s="16" t="s">
        <v>16</v>
      </c>
      <c r="AH13" s="16" t="s">
        <v>16</v>
      </c>
      <c r="AI13" s="16" t="s">
        <v>16</v>
      </c>
      <c r="AJ13" s="32" t="s">
        <v>16</v>
      </c>
      <c r="AK13" s="16" t="s">
        <v>16</v>
      </c>
      <c r="AL13" s="34" t="s">
        <v>16</v>
      </c>
      <c r="AN13" s="17">
        <f t="shared" si="4"/>
      </c>
      <c r="AO13" s="70">
        <f t="shared" si="5"/>
      </c>
      <c r="AP13" s="70">
        <f t="shared" si="6"/>
      </c>
      <c r="AQ13" s="70">
        <f t="shared" si="7"/>
      </c>
      <c r="AR13" s="70">
        <f t="shared" si="8"/>
      </c>
      <c r="AS13" s="70">
        <f t="shared" si="9"/>
      </c>
      <c r="AT13" s="70">
        <f t="shared" si="10"/>
      </c>
      <c r="AU13" s="70">
        <f t="shared" si="11"/>
      </c>
      <c r="AV13" s="70">
        <f t="shared" si="12"/>
      </c>
      <c r="AW13" s="72">
        <f t="shared" si="13"/>
      </c>
      <c r="AY13" s="78">
        <f t="shared" si="14"/>
        <v>0</v>
      </c>
      <c r="AZ13" s="77">
        <f t="shared" si="15"/>
      </c>
      <c r="BA13" s="18">
        <f t="shared" si="16"/>
      </c>
      <c r="BC13" s="18">
        <f t="shared" si="17"/>
      </c>
      <c r="BD13" s="164">
        <f t="shared" si="18"/>
        <v>0</v>
      </c>
      <c r="BE13" s="81"/>
    </row>
    <row r="14" spans="1:57" ht="15">
      <c r="A14" s="23">
        <v>5</v>
      </c>
      <c r="B14" s="24" t="s">
        <v>27</v>
      </c>
      <c r="C14" s="25" t="s">
        <v>28</v>
      </c>
      <c r="D14" s="25">
        <v>1</v>
      </c>
      <c r="E14" s="53">
        <v>162400</v>
      </c>
      <c r="G14" s="63">
        <v>84448</v>
      </c>
      <c r="H14" s="59">
        <v>185020</v>
      </c>
      <c r="I14" s="58">
        <v>0</v>
      </c>
      <c r="J14" s="58">
        <v>156600</v>
      </c>
      <c r="K14" s="58">
        <v>139200</v>
      </c>
      <c r="L14" s="58">
        <v>97440</v>
      </c>
      <c r="M14" s="58">
        <v>95816</v>
      </c>
      <c r="N14" s="58">
        <v>204160</v>
      </c>
      <c r="O14" s="60">
        <v>139200</v>
      </c>
      <c r="P14" s="64">
        <v>116000</v>
      </c>
      <c r="R14" s="33" t="s">
        <v>0</v>
      </c>
      <c r="S14" s="32" t="s">
        <v>0</v>
      </c>
      <c r="T14" s="32" t="s">
        <v>16</v>
      </c>
      <c r="U14" s="32" t="s">
        <v>0</v>
      </c>
      <c r="V14" s="32" t="s">
        <v>16</v>
      </c>
      <c r="W14" s="32" t="s">
        <v>1</v>
      </c>
      <c r="X14" s="32" t="s">
        <v>0</v>
      </c>
      <c r="Y14" s="32" t="s">
        <v>1</v>
      </c>
      <c r="Z14" s="32" t="s">
        <v>0</v>
      </c>
      <c r="AA14" s="34" t="s">
        <v>1</v>
      </c>
      <c r="AC14" s="39" t="s">
        <v>0</v>
      </c>
      <c r="AD14" s="16" t="s">
        <v>0</v>
      </c>
      <c r="AE14" s="16" t="s">
        <v>16</v>
      </c>
      <c r="AF14" s="16" t="s">
        <v>0</v>
      </c>
      <c r="AG14" s="16" t="s">
        <v>0</v>
      </c>
      <c r="AH14" s="16" t="s">
        <v>0</v>
      </c>
      <c r="AI14" s="16" t="s">
        <v>0</v>
      </c>
      <c r="AJ14" s="16" t="s">
        <v>0</v>
      </c>
      <c r="AK14" s="16" t="s">
        <v>0</v>
      </c>
      <c r="AL14" s="40" t="s">
        <v>1</v>
      </c>
      <c r="AN14" s="17">
        <f t="shared" si="4"/>
        <v>84448</v>
      </c>
      <c r="AO14" s="70">
        <f t="shared" si="5"/>
        <v>185020</v>
      </c>
      <c r="AP14" s="70">
        <f t="shared" si="6"/>
      </c>
      <c r="AQ14" s="70">
        <f t="shared" si="7"/>
        <v>156600</v>
      </c>
      <c r="AR14" s="70">
        <f t="shared" si="8"/>
      </c>
      <c r="AS14" s="70">
        <f t="shared" si="9"/>
      </c>
      <c r="AT14" s="70">
        <f t="shared" si="10"/>
        <v>95816</v>
      </c>
      <c r="AU14" s="70">
        <f t="shared" si="11"/>
      </c>
      <c r="AV14" s="70">
        <f t="shared" si="12"/>
        <v>139200</v>
      </c>
      <c r="AW14" s="72">
        <f t="shared" si="13"/>
      </c>
      <c r="AY14" s="78">
        <f t="shared" si="14"/>
        <v>84448</v>
      </c>
      <c r="AZ14" s="77" t="str">
        <f t="shared" si="15"/>
        <v>MERCK</v>
      </c>
      <c r="BA14" s="18">
        <f t="shared" si="16"/>
      </c>
      <c r="BC14" s="18" t="str">
        <f t="shared" si="17"/>
        <v>MERCK</v>
      </c>
      <c r="BD14" s="164">
        <f t="shared" si="18"/>
        <v>84448</v>
      </c>
      <c r="BE14" s="80">
        <f aca="true" t="shared" si="19" ref="BE14:BE51">+E14-BD14</f>
        <v>77952</v>
      </c>
    </row>
    <row r="15" spans="1:57" ht="15">
      <c r="A15" s="23">
        <v>6</v>
      </c>
      <c r="B15" s="24" t="s">
        <v>29</v>
      </c>
      <c r="C15" s="25" t="s">
        <v>30</v>
      </c>
      <c r="D15" s="25">
        <v>1</v>
      </c>
      <c r="E15" s="53">
        <v>118320</v>
      </c>
      <c r="G15" s="63">
        <v>61526.4</v>
      </c>
      <c r="H15" s="59">
        <v>68440</v>
      </c>
      <c r="I15" s="58">
        <v>0</v>
      </c>
      <c r="J15" s="58">
        <v>113680</v>
      </c>
      <c r="K15" s="58">
        <v>56840</v>
      </c>
      <c r="L15" s="58">
        <v>68440</v>
      </c>
      <c r="M15" s="58">
        <v>69808.8</v>
      </c>
      <c r="N15" s="58">
        <v>25520</v>
      </c>
      <c r="O15" s="60">
        <v>69600</v>
      </c>
      <c r="P15" s="64">
        <v>37468</v>
      </c>
      <c r="R15" s="33" t="s">
        <v>0</v>
      </c>
      <c r="S15" s="32" t="s">
        <v>0</v>
      </c>
      <c r="T15" s="32" t="s">
        <v>16</v>
      </c>
      <c r="U15" s="32" t="s">
        <v>0</v>
      </c>
      <c r="V15" s="32" t="s">
        <v>16</v>
      </c>
      <c r="W15" s="32" t="s">
        <v>1</v>
      </c>
      <c r="X15" s="32" t="s">
        <v>0</v>
      </c>
      <c r="Y15" s="32" t="s">
        <v>1</v>
      </c>
      <c r="Z15" s="32" t="s">
        <v>0</v>
      </c>
      <c r="AA15" s="34" t="s">
        <v>1</v>
      </c>
      <c r="AC15" s="39" t="s">
        <v>0</v>
      </c>
      <c r="AD15" s="16" t="s">
        <v>0</v>
      </c>
      <c r="AE15" s="16" t="s">
        <v>16</v>
      </c>
      <c r="AF15" s="16" t="s">
        <v>0</v>
      </c>
      <c r="AG15" s="16" t="s">
        <v>0</v>
      </c>
      <c r="AH15" s="16" t="s">
        <v>0</v>
      </c>
      <c r="AI15" s="16" t="s">
        <v>0</v>
      </c>
      <c r="AJ15" s="16" t="s">
        <v>1</v>
      </c>
      <c r="AK15" s="16" t="s">
        <v>1</v>
      </c>
      <c r="AL15" s="40" t="s">
        <v>0</v>
      </c>
      <c r="AN15" s="17">
        <f t="shared" si="4"/>
        <v>61526.4</v>
      </c>
      <c r="AO15" s="70">
        <f t="shared" si="5"/>
        <v>68440</v>
      </c>
      <c r="AP15" s="70">
        <f t="shared" si="6"/>
      </c>
      <c r="AQ15" s="70">
        <f t="shared" si="7"/>
        <v>113680</v>
      </c>
      <c r="AR15" s="70">
        <f t="shared" si="8"/>
      </c>
      <c r="AS15" s="70">
        <f t="shared" si="9"/>
      </c>
      <c r="AT15" s="70">
        <f t="shared" si="10"/>
        <v>69808.8</v>
      </c>
      <c r="AU15" s="70">
        <f t="shared" si="11"/>
      </c>
      <c r="AV15" s="70">
        <f t="shared" si="12"/>
      </c>
      <c r="AW15" s="72">
        <f t="shared" si="13"/>
      </c>
      <c r="AY15" s="78">
        <f t="shared" si="14"/>
        <v>61526.4</v>
      </c>
      <c r="AZ15" s="77" t="str">
        <f t="shared" si="15"/>
        <v>MERCK</v>
      </c>
      <c r="BA15" s="18">
        <f t="shared" si="16"/>
      </c>
      <c r="BC15" s="18" t="str">
        <f t="shared" si="17"/>
        <v>MERCK</v>
      </c>
      <c r="BD15" s="164">
        <f t="shared" si="18"/>
        <v>61526.4</v>
      </c>
      <c r="BE15" s="80">
        <f t="shared" si="19"/>
        <v>56793.6</v>
      </c>
    </row>
    <row r="16" spans="1:57" ht="15">
      <c r="A16" s="23">
        <v>7</v>
      </c>
      <c r="B16" s="24" t="s">
        <v>31</v>
      </c>
      <c r="C16" s="25" t="s">
        <v>32</v>
      </c>
      <c r="D16" s="25">
        <v>1</v>
      </c>
      <c r="E16" s="53">
        <v>406000</v>
      </c>
      <c r="G16" s="63">
        <v>211120</v>
      </c>
      <c r="H16" s="59">
        <v>381640</v>
      </c>
      <c r="I16" s="58">
        <v>287308.8</v>
      </c>
      <c r="J16" s="58">
        <v>394400</v>
      </c>
      <c r="K16" s="58">
        <v>417600</v>
      </c>
      <c r="L16" s="58">
        <v>0</v>
      </c>
      <c r="M16" s="58">
        <v>239540</v>
      </c>
      <c r="N16" s="58">
        <v>0</v>
      </c>
      <c r="O16" s="60">
        <v>401360</v>
      </c>
      <c r="P16" s="64">
        <v>0</v>
      </c>
      <c r="R16" s="33" t="s">
        <v>0</v>
      </c>
      <c r="S16" s="32" t="s">
        <v>1</v>
      </c>
      <c r="T16" s="32" t="s">
        <v>1</v>
      </c>
      <c r="U16" s="32" t="s">
        <v>0</v>
      </c>
      <c r="V16" s="32" t="s">
        <v>1</v>
      </c>
      <c r="W16" s="32" t="s">
        <v>16</v>
      </c>
      <c r="X16" s="32" t="s">
        <v>0</v>
      </c>
      <c r="Y16" s="32" t="s">
        <v>16</v>
      </c>
      <c r="Z16" s="32" t="s">
        <v>0</v>
      </c>
      <c r="AA16" s="34" t="s">
        <v>16</v>
      </c>
      <c r="AC16" s="39" t="s">
        <v>0</v>
      </c>
      <c r="AD16" s="16" t="s">
        <v>1</v>
      </c>
      <c r="AE16" s="16" t="s">
        <v>0</v>
      </c>
      <c r="AF16" s="16" t="s">
        <v>0</v>
      </c>
      <c r="AG16" s="16" t="s">
        <v>0</v>
      </c>
      <c r="AH16" s="16" t="s">
        <v>16</v>
      </c>
      <c r="AI16" s="16" t="s">
        <v>0</v>
      </c>
      <c r="AJ16" s="32" t="s">
        <v>16</v>
      </c>
      <c r="AK16" s="16" t="s">
        <v>0</v>
      </c>
      <c r="AL16" s="34" t="s">
        <v>16</v>
      </c>
      <c r="AN16" s="17">
        <f t="shared" si="4"/>
        <v>211120</v>
      </c>
      <c r="AO16" s="70">
        <f t="shared" si="5"/>
      </c>
      <c r="AP16" s="70">
        <f t="shared" si="6"/>
      </c>
      <c r="AQ16" s="70">
        <f t="shared" si="7"/>
        <v>394400</v>
      </c>
      <c r="AR16" s="70">
        <f t="shared" si="8"/>
      </c>
      <c r="AS16" s="70">
        <f t="shared" si="9"/>
      </c>
      <c r="AT16" s="70">
        <f t="shared" si="10"/>
        <v>239540</v>
      </c>
      <c r="AU16" s="70">
        <f t="shared" si="11"/>
      </c>
      <c r="AV16" s="70">
        <f t="shared" si="12"/>
        <v>401360</v>
      </c>
      <c r="AW16" s="72">
        <f t="shared" si="13"/>
      </c>
      <c r="AY16" s="78">
        <f t="shared" si="14"/>
        <v>211120</v>
      </c>
      <c r="AZ16" s="77" t="str">
        <f t="shared" si="15"/>
        <v>MERCK</v>
      </c>
      <c r="BA16" s="18">
        <f t="shared" si="16"/>
      </c>
      <c r="BC16" s="18" t="str">
        <f t="shared" si="17"/>
        <v>MERCK</v>
      </c>
      <c r="BD16" s="164">
        <f t="shared" si="18"/>
        <v>211120</v>
      </c>
      <c r="BE16" s="80">
        <f t="shared" si="19"/>
        <v>194880</v>
      </c>
    </row>
    <row r="17" spans="1:57" ht="15">
      <c r="A17" s="23">
        <v>8</v>
      </c>
      <c r="B17" s="24" t="s">
        <v>33</v>
      </c>
      <c r="C17" s="26" t="s">
        <v>34</v>
      </c>
      <c r="D17" s="25">
        <v>1</v>
      </c>
      <c r="E17" s="53">
        <v>676280</v>
      </c>
      <c r="G17" s="63">
        <v>212929.6</v>
      </c>
      <c r="H17" s="59">
        <v>382800</v>
      </c>
      <c r="I17" s="58">
        <v>189312</v>
      </c>
      <c r="J17" s="58">
        <v>676280</v>
      </c>
      <c r="K17" s="58">
        <v>580000</v>
      </c>
      <c r="L17" s="58">
        <v>236640</v>
      </c>
      <c r="M17" s="58">
        <v>241593.2</v>
      </c>
      <c r="N17" s="58">
        <v>825920</v>
      </c>
      <c r="O17" s="60">
        <v>522000</v>
      </c>
      <c r="P17" s="64">
        <v>131138</v>
      </c>
      <c r="R17" s="33" t="s">
        <v>0</v>
      </c>
      <c r="S17" s="32" t="s">
        <v>0</v>
      </c>
      <c r="T17" s="32" t="s">
        <v>1</v>
      </c>
      <c r="U17" s="32" t="s">
        <v>0</v>
      </c>
      <c r="V17" s="32" t="s">
        <v>1</v>
      </c>
      <c r="W17" s="32" t="s">
        <v>1</v>
      </c>
      <c r="X17" s="32" t="s">
        <v>0</v>
      </c>
      <c r="Y17" s="32" t="s">
        <v>1</v>
      </c>
      <c r="Z17" s="32" t="s">
        <v>0</v>
      </c>
      <c r="AA17" s="34" t="s">
        <v>1</v>
      </c>
      <c r="AC17" s="39" t="s">
        <v>0</v>
      </c>
      <c r="AD17" s="16" t="s">
        <v>0</v>
      </c>
      <c r="AE17" s="16" t="s">
        <v>0</v>
      </c>
      <c r="AF17" s="16" t="s">
        <v>0</v>
      </c>
      <c r="AG17" s="16" t="s">
        <v>0</v>
      </c>
      <c r="AH17" s="16" t="s">
        <v>0</v>
      </c>
      <c r="AI17" s="16" t="s">
        <v>0</v>
      </c>
      <c r="AJ17" s="16" t="s">
        <v>0</v>
      </c>
      <c r="AK17" s="16" t="s">
        <v>0</v>
      </c>
      <c r="AL17" s="40" t="s">
        <v>0</v>
      </c>
      <c r="AN17" s="17">
        <f t="shared" si="4"/>
        <v>212929.6</v>
      </c>
      <c r="AO17" s="70">
        <f t="shared" si="5"/>
        <v>382800</v>
      </c>
      <c r="AP17" s="70">
        <f t="shared" si="6"/>
      </c>
      <c r="AQ17" s="70">
        <f t="shared" si="7"/>
        <v>676280</v>
      </c>
      <c r="AR17" s="70">
        <f t="shared" si="8"/>
      </c>
      <c r="AS17" s="70">
        <f t="shared" si="9"/>
      </c>
      <c r="AT17" s="70">
        <f t="shared" si="10"/>
        <v>241593.2</v>
      </c>
      <c r="AU17" s="70">
        <f t="shared" si="11"/>
      </c>
      <c r="AV17" s="70">
        <f t="shared" si="12"/>
        <v>522000</v>
      </c>
      <c r="AW17" s="72">
        <f t="shared" si="13"/>
      </c>
      <c r="AY17" s="78">
        <f t="shared" si="14"/>
        <v>212929.6</v>
      </c>
      <c r="AZ17" s="77" t="str">
        <f t="shared" si="15"/>
        <v>MERCK</v>
      </c>
      <c r="BA17" s="18">
        <f t="shared" si="16"/>
      </c>
      <c r="BC17" s="18" t="str">
        <f t="shared" si="17"/>
        <v>MERCK</v>
      </c>
      <c r="BD17" s="164">
        <f t="shared" si="18"/>
        <v>212929.6</v>
      </c>
      <c r="BE17" s="80">
        <f t="shared" si="19"/>
        <v>463350.4</v>
      </c>
    </row>
    <row r="18" spans="1:57" ht="15">
      <c r="A18" s="23">
        <v>9</v>
      </c>
      <c r="B18" s="24" t="s">
        <v>35</v>
      </c>
      <c r="C18" s="25" t="s">
        <v>20</v>
      </c>
      <c r="D18" s="25">
        <v>1</v>
      </c>
      <c r="E18" s="53">
        <v>370040</v>
      </c>
      <c r="G18" s="63">
        <v>192420.8</v>
      </c>
      <c r="H18" s="59">
        <v>348000</v>
      </c>
      <c r="I18" s="58">
        <v>326284.8</v>
      </c>
      <c r="J18" s="58">
        <v>365400</v>
      </c>
      <c r="K18" s="58">
        <v>469800</v>
      </c>
      <c r="L18" s="58">
        <v>0</v>
      </c>
      <c r="M18" s="58">
        <v>0</v>
      </c>
      <c r="N18" s="58">
        <v>0</v>
      </c>
      <c r="O18" s="60">
        <v>319000</v>
      </c>
      <c r="P18" s="64">
        <v>0</v>
      </c>
      <c r="R18" s="33" t="s">
        <v>0</v>
      </c>
      <c r="S18" s="32" t="s">
        <v>1</v>
      </c>
      <c r="T18" s="32" t="s">
        <v>1</v>
      </c>
      <c r="U18" s="32" t="s">
        <v>0</v>
      </c>
      <c r="V18" s="32" t="s">
        <v>1</v>
      </c>
      <c r="W18" s="32" t="s">
        <v>16</v>
      </c>
      <c r="X18" s="32" t="s">
        <v>16</v>
      </c>
      <c r="Y18" s="32" t="s">
        <v>16</v>
      </c>
      <c r="Z18" s="32" t="s">
        <v>0</v>
      </c>
      <c r="AA18" s="34" t="s">
        <v>16</v>
      </c>
      <c r="AC18" s="39" t="s">
        <v>0</v>
      </c>
      <c r="AD18" s="16" t="s">
        <v>1</v>
      </c>
      <c r="AE18" s="16" t="s">
        <v>0</v>
      </c>
      <c r="AF18" s="16" t="s">
        <v>0</v>
      </c>
      <c r="AG18" s="16" t="s">
        <v>0</v>
      </c>
      <c r="AH18" s="16" t="s">
        <v>16</v>
      </c>
      <c r="AI18" s="16" t="s">
        <v>16</v>
      </c>
      <c r="AJ18" s="32" t="s">
        <v>16</v>
      </c>
      <c r="AK18" s="16" t="s">
        <v>0</v>
      </c>
      <c r="AL18" s="34" t="s">
        <v>16</v>
      </c>
      <c r="AN18" s="17">
        <f t="shared" si="4"/>
        <v>192420.8</v>
      </c>
      <c r="AO18" s="70">
        <f t="shared" si="5"/>
      </c>
      <c r="AP18" s="70">
        <f t="shared" si="6"/>
      </c>
      <c r="AQ18" s="70">
        <f t="shared" si="7"/>
        <v>365400</v>
      </c>
      <c r="AR18" s="70">
        <f t="shared" si="8"/>
      </c>
      <c r="AS18" s="70">
        <f t="shared" si="9"/>
      </c>
      <c r="AT18" s="70">
        <f t="shared" si="10"/>
      </c>
      <c r="AU18" s="70">
        <f t="shared" si="11"/>
      </c>
      <c r="AV18" s="70">
        <f t="shared" si="12"/>
        <v>319000</v>
      </c>
      <c r="AW18" s="72">
        <f t="shared" si="13"/>
      </c>
      <c r="AY18" s="78">
        <f t="shared" si="14"/>
        <v>192420.8</v>
      </c>
      <c r="AZ18" s="77" t="str">
        <f t="shared" si="15"/>
        <v>MERCK</v>
      </c>
      <c r="BA18" s="18">
        <f t="shared" si="16"/>
      </c>
      <c r="BC18" s="18" t="str">
        <f t="shared" si="17"/>
        <v>MERCK</v>
      </c>
      <c r="BD18" s="164">
        <f t="shared" si="18"/>
        <v>192420.8</v>
      </c>
      <c r="BE18" s="80">
        <f t="shared" si="19"/>
        <v>177619.2</v>
      </c>
    </row>
    <row r="19" spans="1:57" ht="25.5">
      <c r="A19" s="23">
        <v>10</v>
      </c>
      <c r="B19" s="24" t="s">
        <v>36</v>
      </c>
      <c r="C19" s="25" t="s">
        <v>28</v>
      </c>
      <c r="D19" s="25">
        <v>2</v>
      </c>
      <c r="E19" s="53">
        <v>841464</v>
      </c>
      <c r="G19" s="63">
        <v>634334.4</v>
      </c>
      <c r="H19" s="59">
        <v>730800</v>
      </c>
      <c r="I19" s="58">
        <v>1211596.8</v>
      </c>
      <c r="J19" s="58">
        <v>835200</v>
      </c>
      <c r="K19" s="58">
        <v>626400</v>
      </c>
      <c r="L19" s="58">
        <v>749360</v>
      </c>
      <c r="M19" s="58">
        <v>763790.4</v>
      </c>
      <c r="N19" s="58">
        <v>185600</v>
      </c>
      <c r="O19" s="60">
        <v>487200</v>
      </c>
      <c r="P19" s="64">
        <v>325380</v>
      </c>
      <c r="R19" s="33" t="s">
        <v>0</v>
      </c>
      <c r="S19" s="32" t="s">
        <v>0</v>
      </c>
      <c r="T19" s="32" t="s">
        <v>1</v>
      </c>
      <c r="U19" s="32" t="s">
        <v>0</v>
      </c>
      <c r="V19" s="32" t="s">
        <v>1</v>
      </c>
      <c r="W19" s="32" t="s">
        <v>1</v>
      </c>
      <c r="X19" s="32" t="s">
        <v>0</v>
      </c>
      <c r="Y19" s="32" t="s">
        <v>1</v>
      </c>
      <c r="Z19" s="32" t="s">
        <v>0</v>
      </c>
      <c r="AA19" s="34" t="s">
        <v>1</v>
      </c>
      <c r="AC19" s="39" t="s">
        <v>0</v>
      </c>
      <c r="AD19" s="16" t="s">
        <v>0</v>
      </c>
      <c r="AE19" s="16" t="s">
        <v>0</v>
      </c>
      <c r="AF19" s="16" t="s">
        <v>0</v>
      </c>
      <c r="AG19" s="16" t="s">
        <v>0</v>
      </c>
      <c r="AH19" s="16" t="s">
        <v>0</v>
      </c>
      <c r="AI19" s="16" t="s">
        <v>0</v>
      </c>
      <c r="AJ19" s="16" t="s">
        <v>1</v>
      </c>
      <c r="AK19" s="16" t="s">
        <v>0</v>
      </c>
      <c r="AL19" s="40" t="s">
        <v>0</v>
      </c>
      <c r="AN19" s="17">
        <f t="shared" si="4"/>
        <v>634334.4</v>
      </c>
      <c r="AO19" s="70">
        <f t="shared" si="5"/>
        <v>730800</v>
      </c>
      <c r="AP19" s="70">
        <f t="shared" si="6"/>
      </c>
      <c r="AQ19" s="70">
        <f t="shared" si="7"/>
        <v>835200</v>
      </c>
      <c r="AR19" s="70">
        <f t="shared" si="8"/>
      </c>
      <c r="AS19" s="70">
        <f t="shared" si="9"/>
      </c>
      <c r="AT19" s="70">
        <f t="shared" si="10"/>
        <v>763790.4</v>
      </c>
      <c r="AU19" s="70">
        <f t="shared" si="11"/>
      </c>
      <c r="AV19" s="70">
        <f t="shared" si="12"/>
        <v>487200</v>
      </c>
      <c r="AW19" s="72">
        <f t="shared" si="13"/>
      </c>
      <c r="AY19" s="78">
        <f t="shared" si="14"/>
        <v>487200</v>
      </c>
      <c r="AZ19" s="77">
        <f t="shared" si="15"/>
      </c>
      <c r="BA19" s="18" t="str">
        <f t="shared" si="16"/>
        <v>ELEMENTOS QUIMICOS</v>
      </c>
      <c r="BC19" s="18" t="str">
        <f t="shared" si="17"/>
        <v>ELEMENTOS QUIMICOS</v>
      </c>
      <c r="BD19" s="164">
        <f t="shared" si="18"/>
        <v>487200</v>
      </c>
      <c r="BE19" s="80">
        <f t="shared" si="19"/>
        <v>354264</v>
      </c>
    </row>
    <row r="20" spans="1:57" ht="15">
      <c r="A20" s="23">
        <v>11</v>
      </c>
      <c r="B20" s="24" t="s">
        <v>37</v>
      </c>
      <c r="C20" s="25" t="s">
        <v>38</v>
      </c>
      <c r="D20" s="25">
        <v>1</v>
      </c>
      <c r="E20" s="53">
        <v>336400</v>
      </c>
      <c r="G20" s="63">
        <v>738920</v>
      </c>
      <c r="H20" s="59">
        <v>0</v>
      </c>
      <c r="I20" s="58">
        <v>737203.2</v>
      </c>
      <c r="J20" s="58">
        <v>2598400</v>
      </c>
      <c r="K20" s="58">
        <v>4640000</v>
      </c>
      <c r="L20" s="58">
        <v>317840</v>
      </c>
      <c r="M20" s="58">
        <v>0</v>
      </c>
      <c r="N20" s="58">
        <v>2180800</v>
      </c>
      <c r="O20" s="60">
        <v>1624000</v>
      </c>
      <c r="P20" s="64">
        <v>165648</v>
      </c>
      <c r="R20" s="33" t="s">
        <v>0</v>
      </c>
      <c r="S20" s="32" t="s">
        <v>16</v>
      </c>
      <c r="T20" s="32" t="s">
        <v>1</v>
      </c>
      <c r="U20" s="32" t="s">
        <v>0</v>
      </c>
      <c r="V20" s="32" t="s">
        <v>1</v>
      </c>
      <c r="W20" s="32" t="s">
        <v>1</v>
      </c>
      <c r="X20" s="32" t="s">
        <v>16</v>
      </c>
      <c r="Y20" s="32" t="s">
        <v>1</v>
      </c>
      <c r="Z20" s="32" t="s">
        <v>0</v>
      </c>
      <c r="AA20" s="34" t="s">
        <v>1</v>
      </c>
      <c r="AC20" s="39" t="s">
        <v>1</v>
      </c>
      <c r="AD20" s="16" t="s">
        <v>16</v>
      </c>
      <c r="AE20" s="16" t="s">
        <v>0</v>
      </c>
      <c r="AF20" s="16" t="s">
        <v>0</v>
      </c>
      <c r="AG20" s="16" t="s">
        <v>0</v>
      </c>
      <c r="AH20" s="16" t="s">
        <v>0</v>
      </c>
      <c r="AI20" s="16" t="s">
        <v>16</v>
      </c>
      <c r="AJ20" s="16" t="s">
        <v>0</v>
      </c>
      <c r="AK20" s="16" t="s">
        <v>1</v>
      </c>
      <c r="AL20" s="40" t="s">
        <v>1</v>
      </c>
      <c r="AN20" s="17">
        <f t="shared" si="4"/>
      </c>
      <c r="AO20" s="70">
        <f t="shared" si="5"/>
      </c>
      <c r="AP20" s="70">
        <f t="shared" si="6"/>
      </c>
      <c r="AQ20" s="70">
        <f t="shared" si="7"/>
        <v>2598400</v>
      </c>
      <c r="AR20" s="70">
        <f t="shared" si="8"/>
      </c>
      <c r="AS20" s="70">
        <f t="shared" si="9"/>
      </c>
      <c r="AT20" s="70">
        <f t="shared" si="10"/>
      </c>
      <c r="AU20" s="70">
        <f t="shared" si="11"/>
      </c>
      <c r="AV20" s="70">
        <f t="shared" si="12"/>
      </c>
      <c r="AW20" s="72">
        <f t="shared" si="13"/>
      </c>
      <c r="AY20" s="78">
        <f t="shared" si="14"/>
        <v>2598400</v>
      </c>
      <c r="AZ20" s="77" t="str">
        <f t="shared" si="15"/>
        <v>EXIQUIM</v>
      </c>
      <c r="BA20" s="18">
        <f t="shared" si="16"/>
      </c>
      <c r="BC20" s="18" t="str">
        <f t="shared" si="17"/>
        <v>EXIQUIM</v>
      </c>
      <c r="BD20" s="164">
        <f t="shared" si="18"/>
        <v>2598400</v>
      </c>
      <c r="BE20" s="80">
        <f t="shared" si="19"/>
        <v>-2262000</v>
      </c>
    </row>
    <row r="21" spans="1:57" ht="15">
      <c r="A21" s="23">
        <v>12</v>
      </c>
      <c r="B21" s="24" t="s">
        <v>39</v>
      </c>
      <c r="C21" s="25" t="s">
        <v>40</v>
      </c>
      <c r="D21" s="25">
        <v>1</v>
      </c>
      <c r="E21" s="53">
        <v>718040</v>
      </c>
      <c r="G21" s="63">
        <v>351839.6</v>
      </c>
      <c r="H21" s="59">
        <v>675120</v>
      </c>
      <c r="I21" s="58">
        <v>637536</v>
      </c>
      <c r="J21" s="58">
        <v>707600</v>
      </c>
      <c r="K21" s="58">
        <v>696000</v>
      </c>
      <c r="L21" s="58">
        <v>416440</v>
      </c>
      <c r="M21" s="58">
        <v>423643.6</v>
      </c>
      <c r="N21" s="58">
        <v>921040</v>
      </c>
      <c r="O21" s="60">
        <v>290000</v>
      </c>
      <c r="P21" s="64">
        <v>1069810</v>
      </c>
      <c r="R21" s="33" t="s">
        <v>0</v>
      </c>
      <c r="S21" s="32" t="s">
        <v>1</v>
      </c>
      <c r="T21" s="32" t="s">
        <v>1</v>
      </c>
      <c r="U21" s="32" t="s">
        <v>0</v>
      </c>
      <c r="V21" s="32" t="s">
        <v>1</v>
      </c>
      <c r="W21" s="32" t="s">
        <v>1</v>
      </c>
      <c r="X21" s="32" t="s">
        <v>0</v>
      </c>
      <c r="Y21" s="32" t="s">
        <v>1</v>
      </c>
      <c r="Z21" s="32" t="s">
        <v>0</v>
      </c>
      <c r="AA21" s="34" t="s">
        <v>1</v>
      </c>
      <c r="AC21" s="39" t="s">
        <v>0</v>
      </c>
      <c r="AD21" s="16" t="s">
        <v>1</v>
      </c>
      <c r="AE21" s="16" t="s">
        <v>0</v>
      </c>
      <c r="AF21" s="16" t="s">
        <v>0</v>
      </c>
      <c r="AG21" s="16" t="s">
        <v>0</v>
      </c>
      <c r="AH21" s="16" t="s">
        <v>0</v>
      </c>
      <c r="AI21" s="16" t="s">
        <v>0</v>
      </c>
      <c r="AJ21" s="16" t="s">
        <v>1</v>
      </c>
      <c r="AK21" s="16" t="s">
        <v>1</v>
      </c>
      <c r="AL21" s="40" t="s">
        <v>0</v>
      </c>
      <c r="AN21" s="17">
        <f t="shared" si="4"/>
        <v>351839.6</v>
      </c>
      <c r="AO21" s="70">
        <f t="shared" si="5"/>
      </c>
      <c r="AP21" s="70">
        <f t="shared" si="6"/>
      </c>
      <c r="AQ21" s="70">
        <f t="shared" si="7"/>
        <v>707600</v>
      </c>
      <c r="AR21" s="70">
        <f t="shared" si="8"/>
      </c>
      <c r="AS21" s="70">
        <f t="shared" si="9"/>
      </c>
      <c r="AT21" s="70">
        <f t="shared" si="10"/>
        <v>423643.6</v>
      </c>
      <c r="AU21" s="70">
        <f t="shared" si="11"/>
      </c>
      <c r="AV21" s="70">
        <f t="shared" si="12"/>
      </c>
      <c r="AW21" s="72">
        <f t="shared" si="13"/>
      </c>
      <c r="AY21" s="78">
        <f t="shared" si="14"/>
        <v>351839.6</v>
      </c>
      <c r="AZ21" s="77" t="str">
        <f t="shared" si="15"/>
        <v>MERCK</v>
      </c>
      <c r="BA21" s="18">
        <f t="shared" si="16"/>
      </c>
      <c r="BC21" s="18" t="str">
        <f t="shared" si="17"/>
        <v>MERCK</v>
      </c>
      <c r="BD21" s="164">
        <f t="shared" si="18"/>
        <v>351839.6</v>
      </c>
      <c r="BE21" s="80">
        <f t="shared" si="19"/>
        <v>366200.4</v>
      </c>
    </row>
    <row r="22" spans="1:57" ht="15">
      <c r="A22" s="23">
        <v>13</v>
      </c>
      <c r="B22" s="24" t="s">
        <v>41</v>
      </c>
      <c r="C22" s="25" t="s">
        <v>30</v>
      </c>
      <c r="D22" s="25">
        <v>3</v>
      </c>
      <c r="E22" s="53">
        <v>236640</v>
      </c>
      <c r="G22" s="63">
        <v>0</v>
      </c>
      <c r="H22" s="59">
        <v>201144</v>
      </c>
      <c r="I22" s="58">
        <v>0</v>
      </c>
      <c r="J22" s="58">
        <v>309720</v>
      </c>
      <c r="K22" s="58">
        <v>261000</v>
      </c>
      <c r="L22" s="58">
        <v>452400</v>
      </c>
      <c r="M22" s="58">
        <v>234064.80000000002</v>
      </c>
      <c r="N22" s="58">
        <v>87000</v>
      </c>
      <c r="O22" s="60">
        <v>229680</v>
      </c>
      <c r="P22" s="64">
        <v>218892</v>
      </c>
      <c r="R22" s="33" t="s">
        <v>16</v>
      </c>
      <c r="S22" s="32" t="s">
        <v>0</v>
      </c>
      <c r="T22" s="32" t="s">
        <v>16</v>
      </c>
      <c r="U22" s="32" t="s">
        <v>0</v>
      </c>
      <c r="V22" s="32" t="s">
        <v>16</v>
      </c>
      <c r="W22" s="32" t="s">
        <v>1</v>
      </c>
      <c r="X22" s="32" t="s">
        <v>0</v>
      </c>
      <c r="Y22" s="32" t="s">
        <v>1</v>
      </c>
      <c r="Z22" s="32" t="s">
        <v>0</v>
      </c>
      <c r="AA22" s="34" t="s">
        <v>1</v>
      </c>
      <c r="AC22" s="39" t="s">
        <v>16</v>
      </c>
      <c r="AD22" s="16" t="s">
        <v>0</v>
      </c>
      <c r="AE22" s="16" t="s">
        <v>16</v>
      </c>
      <c r="AF22" s="16" t="s">
        <v>0</v>
      </c>
      <c r="AG22" s="16" t="s">
        <v>0</v>
      </c>
      <c r="AH22" s="16" t="s">
        <v>0</v>
      </c>
      <c r="AI22" s="16" t="s">
        <v>0</v>
      </c>
      <c r="AJ22" s="16" t="s">
        <v>1</v>
      </c>
      <c r="AK22" s="16" t="s">
        <v>1</v>
      </c>
      <c r="AL22" s="40" t="s">
        <v>0</v>
      </c>
      <c r="AN22" s="17">
        <f t="shared" si="4"/>
      </c>
      <c r="AO22" s="70">
        <f t="shared" si="5"/>
        <v>201144</v>
      </c>
      <c r="AP22" s="70">
        <f t="shared" si="6"/>
      </c>
      <c r="AQ22" s="70">
        <f t="shared" si="7"/>
        <v>309720</v>
      </c>
      <c r="AR22" s="70">
        <f t="shared" si="8"/>
      </c>
      <c r="AS22" s="70">
        <f t="shared" si="9"/>
      </c>
      <c r="AT22" s="70">
        <f t="shared" si="10"/>
        <v>234064.80000000002</v>
      </c>
      <c r="AU22" s="70">
        <f t="shared" si="11"/>
      </c>
      <c r="AV22" s="70">
        <f t="shared" si="12"/>
      </c>
      <c r="AW22" s="72">
        <f t="shared" si="13"/>
      </c>
      <c r="AY22" s="78">
        <f t="shared" si="14"/>
        <v>201144</v>
      </c>
      <c r="AZ22" s="77" t="str">
        <f t="shared" si="15"/>
        <v>QUIMIREL</v>
      </c>
      <c r="BA22" s="18">
        <f t="shared" si="16"/>
      </c>
      <c r="BC22" s="18" t="str">
        <f t="shared" si="17"/>
        <v>QUIMIREL</v>
      </c>
      <c r="BD22" s="164">
        <f t="shared" si="18"/>
        <v>201144</v>
      </c>
      <c r="BE22" s="80">
        <f t="shared" si="19"/>
        <v>35496</v>
      </c>
    </row>
    <row r="23" spans="1:57" ht="15">
      <c r="A23" s="23">
        <v>14</v>
      </c>
      <c r="B23" s="24" t="s">
        <v>42</v>
      </c>
      <c r="C23" s="25" t="s">
        <v>40</v>
      </c>
      <c r="D23" s="25">
        <v>1</v>
      </c>
      <c r="E23" s="53">
        <v>1193640</v>
      </c>
      <c r="G23" s="63">
        <v>549074.3999999999</v>
      </c>
      <c r="H23" s="59">
        <v>974400</v>
      </c>
      <c r="I23" s="58">
        <v>0</v>
      </c>
      <c r="J23" s="58">
        <v>1013840</v>
      </c>
      <c r="K23" s="58">
        <v>226200</v>
      </c>
      <c r="L23" s="58">
        <v>692520</v>
      </c>
      <c r="M23" s="58">
        <v>704247.6</v>
      </c>
      <c r="N23" s="58">
        <v>353800</v>
      </c>
      <c r="O23" s="60">
        <v>498800</v>
      </c>
      <c r="P23" s="64">
        <v>175392</v>
      </c>
      <c r="R23" s="33" t="s">
        <v>0</v>
      </c>
      <c r="S23" s="32" t="s">
        <v>1</v>
      </c>
      <c r="T23" s="32" t="s">
        <v>16</v>
      </c>
      <c r="U23" s="32" t="s">
        <v>0</v>
      </c>
      <c r="V23" s="32" t="s">
        <v>16</v>
      </c>
      <c r="W23" s="32" t="s">
        <v>1</v>
      </c>
      <c r="X23" s="32" t="s">
        <v>0</v>
      </c>
      <c r="Y23" s="32" t="s">
        <v>1</v>
      </c>
      <c r="Z23" s="32" t="s">
        <v>0</v>
      </c>
      <c r="AA23" s="34" t="s">
        <v>1</v>
      </c>
      <c r="AC23" s="39" t="s">
        <v>0</v>
      </c>
      <c r="AD23" s="16" t="s">
        <v>1</v>
      </c>
      <c r="AE23" s="16" t="s">
        <v>16</v>
      </c>
      <c r="AF23" s="16" t="s">
        <v>0</v>
      </c>
      <c r="AG23" s="16" t="s">
        <v>0</v>
      </c>
      <c r="AH23" s="16" t="s">
        <v>0</v>
      </c>
      <c r="AI23" s="16" t="s">
        <v>0</v>
      </c>
      <c r="AJ23" s="16" t="s">
        <v>1</v>
      </c>
      <c r="AK23" s="16" t="s">
        <v>1</v>
      </c>
      <c r="AL23" s="40" t="s">
        <v>1</v>
      </c>
      <c r="AN23" s="17">
        <f t="shared" si="4"/>
        <v>549074.3999999999</v>
      </c>
      <c r="AO23" s="70">
        <f t="shared" si="5"/>
      </c>
      <c r="AP23" s="70">
        <f t="shared" si="6"/>
      </c>
      <c r="AQ23" s="70">
        <f t="shared" si="7"/>
        <v>1013840</v>
      </c>
      <c r="AR23" s="70">
        <f t="shared" si="8"/>
      </c>
      <c r="AS23" s="70">
        <f t="shared" si="9"/>
      </c>
      <c r="AT23" s="70">
        <f t="shared" si="10"/>
        <v>704247.6</v>
      </c>
      <c r="AU23" s="70">
        <f t="shared" si="11"/>
      </c>
      <c r="AV23" s="70">
        <f t="shared" si="12"/>
      </c>
      <c r="AW23" s="72">
        <f t="shared" si="13"/>
      </c>
      <c r="AY23" s="78">
        <f t="shared" si="14"/>
        <v>549074.3999999999</v>
      </c>
      <c r="AZ23" s="77" t="str">
        <f t="shared" si="15"/>
        <v>MERCK</v>
      </c>
      <c r="BA23" s="18">
        <f t="shared" si="16"/>
      </c>
      <c r="BC23" s="18" t="str">
        <f t="shared" si="17"/>
        <v>MERCK</v>
      </c>
      <c r="BD23" s="164">
        <f t="shared" si="18"/>
        <v>549074.3999999999</v>
      </c>
      <c r="BE23" s="80">
        <f t="shared" si="19"/>
        <v>644565.6000000001</v>
      </c>
    </row>
    <row r="24" spans="1:57" ht="25.5">
      <c r="A24" s="23">
        <v>15</v>
      </c>
      <c r="B24" s="24" t="s">
        <v>43</v>
      </c>
      <c r="C24" s="25" t="s">
        <v>44</v>
      </c>
      <c r="D24" s="25">
        <v>1</v>
      </c>
      <c r="E24" s="53">
        <v>958160</v>
      </c>
      <c r="G24" s="63">
        <v>440753.5999999999</v>
      </c>
      <c r="H24" s="59">
        <v>900670.4</v>
      </c>
      <c r="I24" s="58">
        <v>0</v>
      </c>
      <c r="J24" s="58">
        <v>814320</v>
      </c>
      <c r="K24" s="58">
        <v>336400</v>
      </c>
      <c r="L24" s="58">
        <v>555640</v>
      </c>
      <c r="M24" s="58">
        <v>0</v>
      </c>
      <c r="N24" s="58">
        <v>165880</v>
      </c>
      <c r="O24" s="60">
        <v>429200</v>
      </c>
      <c r="P24" s="64">
        <v>253692</v>
      </c>
      <c r="R24" s="33" t="s">
        <v>0</v>
      </c>
      <c r="S24" s="32" t="s">
        <v>1</v>
      </c>
      <c r="T24" s="32" t="s">
        <v>16</v>
      </c>
      <c r="U24" s="32" t="s">
        <v>0</v>
      </c>
      <c r="V24" s="32" t="s">
        <v>16</v>
      </c>
      <c r="W24" s="32" t="s">
        <v>1</v>
      </c>
      <c r="X24" s="32" t="s">
        <v>16</v>
      </c>
      <c r="Y24" s="32" t="s">
        <v>1</v>
      </c>
      <c r="Z24" s="32" t="s">
        <v>0</v>
      </c>
      <c r="AA24" s="34" t="s">
        <v>1</v>
      </c>
      <c r="AC24" s="39" t="s">
        <v>0</v>
      </c>
      <c r="AD24" s="16" t="s">
        <v>1</v>
      </c>
      <c r="AE24" s="16" t="s">
        <v>16</v>
      </c>
      <c r="AF24" s="16" t="s">
        <v>0</v>
      </c>
      <c r="AG24" s="16" t="s">
        <v>1</v>
      </c>
      <c r="AH24" s="16" t="s">
        <v>0</v>
      </c>
      <c r="AI24" s="16" t="s">
        <v>16</v>
      </c>
      <c r="AJ24" s="16" t="s">
        <v>0</v>
      </c>
      <c r="AK24" s="16" t="s">
        <v>0</v>
      </c>
      <c r="AL24" s="40" t="s">
        <v>0</v>
      </c>
      <c r="AN24" s="17">
        <f t="shared" si="4"/>
        <v>440753.5999999999</v>
      </c>
      <c r="AO24" s="70">
        <f t="shared" si="5"/>
      </c>
      <c r="AP24" s="70">
        <f t="shared" si="6"/>
      </c>
      <c r="AQ24" s="70">
        <f t="shared" si="7"/>
        <v>814320</v>
      </c>
      <c r="AR24" s="70">
        <f t="shared" si="8"/>
      </c>
      <c r="AS24" s="70">
        <f t="shared" si="9"/>
      </c>
      <c r="AT24" s="70">
        <f t="shared" si="10"/>
      </c>
      <c r="AU24" s="70">
        <f t="shared" si="11"/>
      </c>
      <c r="AV24" s="70">
        <f t="shared" si="12"/>
        <v>429200</v>
      </c>
      <c r="AW24" s="72">
        <f t="shared" si="13"/>
      </c>
      <c r="AY24" s="78">
        <f t="shared" si="14"/>
        <v>429200</v>
      </c>
      <c r="AZ24" s="77">
        <f t="shared" si="15"/>
      </c>
      <c r="BA24" s="18" t="str">
        <f t="shared" si="16"/>
        <v>ELEMENTOS QUIMICOS</v>
      </c>
      <c r="BC24" s="18" t="str">
        <f t="shared" si="17"/>
        <v>ELEMENTOS QUIMICOS</v>
      </c>
      <c r="BD24" s="164">
        <f t="shared" si="18"/>
        <v>429200</v>
      </c>
      <c r="BE24" s="80">
        <f t="shared" si="19"/>
        <v>528960</v>
      </c>
    </row>
    <row r="25" spans="1:57" ht="25.5">
      <c r="A25" s="23">
        <v>16</v>
      </c>
      <c r="B25" s="24" t="s">
        <v>45</v>
      </c>
      <c r="C25" s="25" t="s">
        <v>44</v>
      </c>
      <c r="D25" s="25">
        <v>1</v>
      </c>
      <c r="E25" s="53">
        <v>604360</v>
      </c>
      <c r="G25" s="63">
        <v>366583.2</v>
      </c>
      <c r="H25" s="59">
        <v>562716</v>
      </c>
      <c r="I25" s="58">
        <v>0</v>
      </c>
      <c r="J25" s="58">
        <v>603200</v>
      </c>
      <c r="K25" s="58">
        <v>696000</v>
      </c>
      <c r="L25" s="58">
        <v>462840</v>
      </c>
      <c r="M25" s="58">
        <v>470182.8</v>
      </c>
      <c r="N25" s="58">
        <v>0</v>
      </c>
      <c r="O25" s="60">
        <v>185600</v>
      </c>
      <c r="P25" s="64">
        <v>261000</v>
      </c>
      <c r="R25" s="33" t="s">
        <v>0</v>
      </c>
      <c r="S25" s="32" t="s">
        <v>0</v>
      </c>
      <c r="T25" s="32" t="s">
        <v>16</v>
      </c>
      <c r="U25" s="32" t="s">
        <v>0</v>
      </c>
      <c r="V25" s="32" t="s">
        <v>16</v>
      </c>
      <c r="W25" s="32" t="s">
        <v>1</v>
      </c>
      <c r="X25" s="32" t="s">
        <v>0</v>
      </c>
      <c r="Y25" s="32" t="s">
        <v>16</v>
      </c>
      <c r="Z25" s="32" t="s">
        <v>0</v>
      </c>
      <c r="AA25" s="34" t="s">
        <v>1</v>
      </c>
      <c r="AC25" s="39" t="s">
        <v>0</v>
      </c>
      <c r="AD25" s="16" t="s">
        <v>0</v>
      </c>
      <c r="AE25" s="16" t="s">
        <v>16</v>
      </c>
      <c r="AF25" s="16" t="s">
        <v>0</v>
      </c>
      <c r="AG25" s="16" t="s">
        <v>0</v>
      </c>
      <c r="AH25" s="16" t="s">
        <v>0</v>
      </c>
      <c r="AI25" s="16" t="s">
        <v>0</v>
      </c>
      <c r="AJ25" s="32" t="s">
        <v>16</v>
      </c>
      <c r="AK25" s="16" t="s">
        <v>0</v>
      </c>
      <c r="AL25" s="40" t="s">
        <v>0</v>
      </c>
      <c r="AN25" s="17">
        <f t="shared" si="4"/>
        <v>366583.2</v>
      </c>
      <c r="AO25" s="70">
        <f t="shared" si="5"/>
        <v>562716</v>
      </c>
      <c r="AP25" s="70">
        <f t="shared" si="6"/>
      </c>
      <c r="AQ25" s="70">
        <f t="shared" si="7"/>
        <v>603200</v>
      </c>
      <c r="AR25" s="70">
        <f t="shared" si="8"/>
      </c>
      <c r="AS25" s="70">
        <f t="shared" si="9"/>
      </c>
      <c r="AT25" s="70">
        <f t="shared" si="10"/>
        <v>470182.8</v>
      </c>
      <c r="AU25" s="70">
        <f t="shared" si="11"/>
      </c>
      <c r="AV25" s="70">
        <f t="shared" si="12"/>
        <v>185600</v>
      </c>
      <c r="AW25" s="72">
        <f t="shared" si="13"/>
      </c>
      <c r="AY25" s="78">
        <f t="shared" si="14"/>
        <v>185600</v>
      </c>
      <c r="AZ25" s="77">
        <f t="shared" si="15"/>
      </c>
      <c r="BA25" s="18" t="str">
        <f t="shared" si="16"/>
        <v>ELEMENTOS QUIMICOS</v>
      </c>
      <c r="BC25" s="18" t="str">
        <f t="shared" si="17"/>
        <v>ELEMENTOS QUIMICOS</v>
      </c>
      <c r="BD25" s="164">
        <f t="shared" si="18"/>
        <v>185600</v>
      </c>
      <c r="BE25" s="80">
        <f t="shared" si="19"/>
        <v>418760</v>
      </c>
    </row>
    <row r="26" spans="1:57" ht="15">
      <c r="A26" s="23">
        <v>17</v>
      </c>
      <c r="B26" s="24" t="s">
        <v>46</v>
      </c>
      <c r="C26" s="25" t="s">
        <v>44</v>
      </c>
      <c r="D26" s="25">
        <v>1</v>
      </c>
      <c r="E26" s="53">
        <v>857240</v>
      </c>
      <c r="G26" s="63">
        <v>394330.4</v>
      </c>
      <c r="H26" s="59">
        <v>452400</v>
      </c>
      <c r="I26" s="58">
        <v>0</v>
      </c>
      <c r="J26" s="58">
        <v>728480</v>
      </c>
      <c r="K26" s="58">
        <v>0</v>
      </c>
      <c r="L26" s="58">
        <v>496480</v>
      </c>
      <c r="M26" s="58">
        <v>505771.6</v>
      </c>
      <c r="N26" s="58">
        <v>95120</v>
      </c>
      <c r="O26" s="60">
        <v>568400</v>
      </c>
      <c r="P26" s="64">
        <v>0</v>
      </c>
      <c r="R26" s="33" t="s">
        <v>0</v>
      </c>
      <c r="S26" s="32" t="s">
        <v>0</v>
      </c>
      <c r="T26" s="32" t="s">
        <v>16</v>
      </c>
      <c r="U26" s="32" t="s">
        <v>0</v>
      </c>
      <c r="V26" s="32" t="s">
        <v>16</v>
      </c>
      <c r="W26" s="32" t="s">
        <v>1</v>
      </c>
      <c r="X26" s="32" t="s">
        <v>0</v>
      </c>
      <c r="Y26" s="32" t="s">
        <v>1</v>
      </c>
      <c r="Z26" s="32" t="s">
        <v>0</v>
      </c>
      <c r="AA26" s="34" t="s">
        <v>16</v>
      </c>
      <c r="AC26" s="39" t="s">
        <v>0</v>
      </c>
      <c r="AD26" s="16" t="s">
        <v>0</v>
      </c>
      <c r="AE26" s="16" t="s">
        <v>16</v>
      </c>
      <c r="AF26" s="16" t="s">
        <v>0</v>
      </c>
      <c r="AG26" s="16" t="s">
        <v>16</v>
      </c>
      <c r="AH26" s="16" t="s">
        <v>0</v>
      </c>
      <c r="AI26" s="16" t="s">
        <v>0</v>
      </c>
      <c r="AJ26" s="16" t="s">
        <v>0</v>
      </c>
      <c r="AK26" s="16" t="s">
        <v>0</v>
      </c>
      <c r="AL26" s="34" t="s">
        <v>16</v>
      </c>
      <c r="AN26" s="17">
        <f t="shared" si="4"/>
        <v>394330.4</v>
      </c>
      <c r="AO26" s="70">
        <f t="shared" si="5"/>
        <v>452400</v>
      </c>
      <c r="AP26" s="70">
        <f t="shared" si="6"/>
      </c>
      <c r="AQ26" s="70">
        <f t="shared" si="7"/>
        <v>728480</v>
      </c>
      <c r="AR26" s="70">
        <f t="shared" si="8"/>
      </c>
      <c r="AS26" s="70">
        <f t="shared" si="9"/>
      </c>
      <c r="AT26" s="70">
        <f t="shared" si="10"/>
        <v>505771.6</v>
      </c>
      <c r="AU26" s="70">
        <f t="shared" si="11"/>
      </c>
      <c r="AV26" s="70">
        <f t="shared" si="12"/>
        <v>568400</v>
      </c>
      <c r="AW26" s="72">
        <f t="shared" si="13"/>
      </c>
      <c r="AY26" s="78">
        <f t="shared" si="14"/>
        <v>394330.4</v>
      </c>
      <c r="AZ26" s="77" t="str">
        <f t="shared" si="15"/>
        <v>MERCK</v>
      </c>
      <c r="BA26" s="18">
        <f t="shared" si="16"/>
      </c>
      <c r="BC26" s="18" t="str">
        <f t="shared" si="17"/>
        <v>MERCK</v>
      </c>
      <c r="BD26" s="164">
        <f t="shared" si="18"/>
        <v>394330.4</v>
      </c>
      <c r="BE26" s="80">
        <f t="shared" si="19"/>
        <v>462909.6</v>
      </c>
    </row>
    <row r="27" spans="1:57" ht="15">
      <c r="A27" s="23">
        <v>18</v>
      </c>
      <c r="B27" s="24" t="s">
        <v>47</v>
      </c>
      <c r="C27" s="25" t="s">
        <v>44</v>
      </c>
      <c r="D27" s="25">
        <v>1</v>
      </c>
      <c r="E27" s="53">
        <v>844480</v>
      </c>
      <c r="G27" s="63">
        <v>388460.8</v>
      </c>
      <c r="H27" s="59">
        <v>462840</v>
      </c>
      <c r="I27" s="58">
        <v>0</v>
      </c>
      <c r="J27" s="58">
        <v>716880</v>
      </c>
      <c r="K27" s="58">
        <v>0</v>
      </c>
      <c r="L27" s="58">
        <v>489520</v>
      </c>
      <c r="M27" s="58">
        <v>498243.2</v>
      </c>
      <c r="N27" s="58">
        <v>0</v>
      </c>
      <c r="O27" s="60">
        <v>516200</v>
      </c>
      <c r="P27" s="64">
        <f>+O27+N27</f>
        <v>516200</v>
      </c>
      <c r="R27" s="33" t="s">
        <v>0</v>
      </c>
      <c r="S27" s="32" t="s">
        <v>0</v>
      </c>
      <c r="T27" s="32" t="s">
        <v>16</v>
      </c>
      <c r="U27" s="32" t="s">
        <v>0</v>
      </c>
      <c r="V27" s="32" t="s">
        <v>16</v>
      </c>
      <c r="W27" s="32" t="s">
        <v>1</v>
      </c>
      <c r="X27" s="32" t="s">
        <v>0</v>
      </c>
      <c r="Y27" s="32" t="s">
        <v>16</v>
      </c>
      <c r="Z27" s="32" t="s">
        <v>0</v>
      </c>
      <c r="AA27" s="34" t="s">
        <v>1</v>
      </c>
      <c r="AC27" s="39" t="s">
        <v>0</v>
      </c>
      <c r="AD27" s="16" t="s">
        <v>0</v>
      </c>
      <c r="AE27" s="16" t="s">
        <v>16</v>
      </c>
      <c r="AF27" s="16" t="s">
        <v>0</v>
      </c>
      <c r="AG27" s="16" t="s">
        <v>16</v>
      </c>
      <c r="AH27" s="16" t="s">
        <v>0</v>
      </c>
      <c r="AI27" s="16" t="s">
        <v>0</v>
      </c>
      <c r="AJ27" s="32" t="s">
        <v>16</v>
      </c>
      <c r="AK27" s="16" t="s">
        <v>0</v>
      </c>
      <c r="AL27" s="40" t="s">
        <v>0</v>
      </c>
      <c r="AN27" s="17">
        <f t="shared" si="4"/>
        <v>388460.8</v>
      </c>
      <c r="AO27" s="70">
        <f t="shared" si="5"/>
        <v>462840</v>
      </c>
      <c r="AP27" s="70">
        <f t="shared" si="6"/>
      </c>
      <c r="AQ27" s="70">
        <f t="shared" si="7"/>
        <v>716880</v>
      </c>
      <c r="AR27" s="70">
        <f t="shared" si="8"/>
      </c>
      <c r="AS27" s="70">
        <f t="shared" si="9"/>
      </c>
      <c r="AT27" s="70">
        <f t="shared" si="10"/>
        <v>498243.2</v>
      </c>
      <c r="AU27" s="70">
        <f t="shared" si="11"/>
      </c>
      <c r="AV27" s="70">
        <f t="shared" si="12"/>
        <v>516200</v>
      </c>
      <c r="AW27" s="72">
        <f t="shared" si="13"/>
      </c>
      <c r="AY27" s="78">
        <f t="shared" si="14"/>
        <v>388460.8</v>
      </c>
      <c r="AZ27" s="77" t="str">
        <f t="shared" si="15"/>
        <v>MERCK</v>
      </c>
      <c r="BA27" s="18">
        <f t="shared" si="16"/>
      </c>
      <c r="BC27" s="18" t="str">
        <f t="shared" si="17"/>
        <v>MERCK</v>
      </c>
      <c r="BD27" s="164">
        <f t="shared" si="18"/>
        <v>388460.8</v>
      </c>
      <c r="BE27" s="80">
        <f t="shared" si="19"/>
        <v>456019.2</v>
      </c>
    </row>
    <row r="28" spans="1:57" ht="15">
      <c r="A28" s="23">
        <v>19</v>
      </c>
      <c r="B28" s="24" t="s">
        <v>48</v>
      </c>
      <c r="C28" s="25" t="s">
        <v>44</v>
      </c>
      <c r="D28" s="25">
        <v>1</v>
      </c>
      <c r="E28" s="53">
        <v>314360</v>
      </c>
      <c r="G28" s="63">
        <v>144605.59999999998</v>
      </c>
      <c r="H28" s="59">
        <v>281880</v>
      </c>
      <c r="I28" s="58">
        <v>0</v>
      </c>
      <c r="J28" s="58">
        <v>266800</v>
      </c>
      <c r="K28" s="58">
        <v>185600</v>
      </c>
      <c r="L28" s="58">
        <v>182120</v>
      </c>
      <c r="M28" s="58">
        <v>182700</v>
      </c>
      <c r="N28" s="58">
        <v>125280</v>
      </c>
      <c r="O28" s="60">
        <v>156600</v>
      </c>
      <c r="P28" s="64">
        <v>277704</v>
      </c>
      <c r="R28" s="33" t="s">
        <v>0</v>
      </c>
      <c r="S28" s="32" t="s">
        <v>0</v>
      </c>
      <c r="T28" s="32" t="s">
        <v>16</v>
      </c>
      <c r="U28" s="32" t="s">
        <v>0</v>
      </c>
      <c r="V28" s="32" t="s">
        <v>16</v>
      </c>
      <c r="W28" s="32" t="s">
        <v>1</v>
      </c>
      <c r="X28" s="32" t="s">
        <v>0</v>
      </c>
      <c r="Y28" s="32" t="s">
        <v>1</v>
      </c>
      <c r="Z28" s="32" t="s">
        <v>0</v>
      </c>
      <c r="AA28" s="34" t="s">
        <v>1</v>
      </c>
      <c r="AC28" s="39" t="s">
        <v>0</v>
      </c>
      <c r="AD28" s="16" t="s">
        <v>0</v>
      </c>
      <c r="AE28" s="16" t="s">
        <v>16</v>
      </c>
      <c r="AF28" s="16" t="s">
        <v>0</v>
      </c>
      <c r="AG28" s="16" t="s">
        <v>0</v>
      </c>
      <c r="AH28" s="16" t="s">
        <v>0</v>
      </c>
      <c r="AI28" s="16" t="s">
        <v>0</v>
      </c>
      <c r="AJ28" s="16" t="s">
        <v>0</v>
      </c>
      <c r="AK28" s="16" t="s">
        <v>0</v>
      </c>
      <c r="AL28" s="40" t="s">
        <v>0</v>
      </c>
      <c r="AN28" s="17">
        <f t="shared" si="4"/>
        <v>144605.59999999998</v>
      </c>
      <c r="AO28" s="70">
        <f t="shared" si="5"/>
        <v>281880</v>
      </c>
      <c r="AP28" s="70">
        <f t="shared" si="6"/>
      </c>
      <c r="AQ28" s="70">
        <f t="shared" si="7"/>
        <v>266800</v>
      </c>
      <c r="AR28" s="70">
        <f t="shared" si="8"/>
      </c>
      <c r="AS28" s="70">
        <f t="shared" si="9"/>
      </c>
      <c r="AT28" s="70">
        <f t="shared" si="10"/>
        <v>182700</v>
      </c>
      <c r="AU28" s="70">
        <f t="shared" si="11"/>
      </c>
      <c r="AV28" s="70">
        <f t="shared" si="12"/>
        <v>156600</v>
      </c>
      <c r="AW28" s="72">
        <f t="shared" si="13"/>
      </c>
      <c r="AY28" s="78">
        <f t="shared" si="14"/>
        <v>144605.59999999998</v>
      </c>
      <c r="AZ28" s="77" t="str">
        <f t="shared" si="15"/>
        <v>MERCK</v>
      </c>
      <c r="BA28" s="18">
        <f t="shared" si="16"/>
      </c>
      <c r="BC28" s="18" t="str">
        <f t="shared" si="17"/>
        <v>MERCK</v>
      </c>
      <c r="BD28" s="164">
        <f t="shared" si="18"/>
        <v>144605.59999999998</v>
      </c>
      <c r="BE28" s="80">
        <f t="shared" si="19"/>
        <v>169754.40000000002</v>
      </c>
    </row>
    <row r="29" spans="1:57" ht="15">
      <c r="A29" s="23">
        <v>20</v>
      </c>
      <c r="B29" s="24" t="s">
        <v>49</v>
      </c>
      <c r="C29" s="25" t="s">
        <v>44</v>
      </c>
      <c r="D29" s="25">
        <v>1</v>
      </c>
      <c r="E29" s="53">
        <v>724768</v>
      </c>
      <c r="G29" s="63">
        <v>554943.9999999999</v>
      </c>
      <c r="H29" s="59">
        <v>652291.2</v>
      </c>
      <c r="I29" s="58">
        <v>0</v>
      </c>
      <c r="J29" s="58">
        <v>722680</v>
      </c>
      <c r="K29" s="58">
        <v>272600</v>
      </c>
      <c r="L29" s="58">
        <v>699480</v>
      </c>
      <c r="M29" s="58">
        <v>711776</v>
      </c>
      <c r="N29" s="58">
        <v>165880</v>
      </c>
      <c r="O29" s="60">
        <v>0</v>
      </c>
      <c r="P29" s="64">
        <v>143028</v>
      </c>
      <c r="R29" s="33" t="s">
        <v>0</v>
      </c>
      <c r="S29" s="32" t="s">
        <v>0</v>
      </c>
      <c r="T29" s="32" t="s">
        <v>16</v>
      </c>
      <c r="U29" s="32" t="s">
        <v>0</v>
      </c>
      <c r="V29" s="32" t="s">
        <v>16</v>
      </c>
      <c r="W29" s="32" t="s">
        <v>1</v>
      </c>
      <c r="X29" s="32" t="s">
        <v>0</v>
      </c>
      <c r="Y29" s="32" t="s">
        <v>1</v>
      </c>
      <c r="Z29" s="32" t="s">
        <v>16</v>
      </c>
      <c r="AA29" s="34" t="s">
        <v>1</v>
      </c>
      <c r="AC29" s="39" t="s">
        <v>0</v>
      </c>
      <c r="AD29" s="16" t="s">
        <v>0</v>
      </c>
      <c r="AE29" s="16" t="s">
        <v>16</v>
      </c>
      <c r="AF29" s="16" t="s">
        <v>0</v>
      </c>
      <c r="AG29" s="16" t="s">
        <v>0</v>
      </c>
      <c r="AH29" s="16" t="s">
        <v>0</v>
      </c>
      <c r="AI29" s="16" t="s">
        <v>0</v>
      </c>
      <c r="AJ29" s="16" t="s">
        <v>0</v>
      </c>
      <c r="AK29" s="16" t="s">
        <v>16</v>
      </c>
      <c r="AL29" s="40" t="s">
        <v>0</v>
      </c>
      <c r="AN29" s="17">
        <f t="shared" si="4"/>
        <v>554943.9999999999</v>
      </c>
      <c r="AO29" s="70">
        <f t="shared" si="5"/>
        <v>652291.2</v>
      </c>
      <c r="AP29" s="70">
        <f t="shared" si="6"/>
      </c>
      <c r="AQ29" s="70">
        <f t="shared" si="7"/>
        <v>722680</v>
      </c>
      <c r="AR29" s="70">
        <f t="shared" si="8"/>
      </c>
      <c r="AS29" s="70">
        <f t="shared" si="9"/>
      </c>
      <c r="AT29" s="70">
        <f t="shared" si="10"/>
        <v>711776</v>
      </c>
      <c r="AU29" s="70">
        <f t="shared" si="11"/>
      </c>
      <c r="AV29" s="70">
        <f t="shared" si="12"/>
      </c>
      <c r="AW29" s="72">
        <f t="shared" si="13"/>
      </c>
      <c r="AY29" s="78">
        <f t="shared" si="14"/>
        <v>554943.9999999999</v>
      </c>
      <c r="AZ29" s="77" t="str">
        <f t="shared" si="15"/>
        <v>MERCK</v>
      </c>
      <c r="BA29" s="18">
        <f t="shared" si="16"/>
      </c>
      <c r="BC29" s="18" t="str">
        <f t="shared" si="17"/>
        <v>MERCK</v>
      </c>
      <c r="BD29" s="164">
        <f t="shared" si="18"/>
        <v>554943.9999999999</v>
      </c>
      <c r="BE29" s="80">
        <f t="shared" si="19"/>
        <v>169824.00000000012</v>
      </c>
    </row>
    <row r="30" spans="1:57" ht="15">
      <c r="A30" s="23">
        <v>21</v>
      </c>
      <c r="B30" s="24" t="s">
        <v>50</v>
      </c>
      <c r="C30" s="25" t="s">
        <v>44</v>
      </c>
      <c r="D30" s="25">
        <v>1</v>
      </c>
      <c r="E30" s="53">
        <v>3886000</v>
      </c>
      <c r="G30" s="63">
        <v>0</v>
      </c>
      <c r="H30" s="59">
        <v>2341112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60">
        <v>0</v>
      </c>
      <c r="P30" s="64">
        <v>1027760</v>
      </c>
      <c r="R30" s="33" t="s">
        <v>16</v>
      </c>
      <c r="S30" s="32" t="s">
        <v>0</v>
      </c>
      <c r="T30" s="32" t="s">
        <v>16</v>
      </c>
      <c r="U30" s="32" t="s">
        <v>0</v>
      </c>
      <c r="V30" s="32" t="s">
        <v>16</v>
      </c>
      <c r="W30" s="32" t="s">
        <v>16</v>
      </c>
      <c r="X30" s="32" t="s">
        <v>16</v>
      </c>
      <c r="Y30" s="32" t="s">
        <v>16</v>
      </c>
      <c r="Z30" s="32" t="s">
        <v>16</v>
      </c>
      <c r="AA30" s="34" t="s">
        <v>1</v>
      </c>
      <c r="AC30" s="39" t="s">
        <v>16</v>
      </c>
      <c r="AD30" s="16" t="s">
        <v>0</v>
      </c>
      <c r="AE30" s="16" t="s">
        <v>16</v>
      </c>
      <c r="AF30" s="16" t="s">
        <v>16</v>
      </c>
      <c r="AG30" s="16" t="s">
        <v>16</v>
      </c>
      <c r="AH30" s="16" t="s">
        <v>16</v>
      </c>
      <c r="AI30" s="16" t="s">
        <v>16</v>
      </c>
      <c r="AJ30" s="32" t="s">
        <v>16</v>
      </c>
      <c r="AK30" s="16" t="s">
        <v>16</v>
      </c>
      <c r="AL30" s="40" t="s">
        <v>237</v>
      </c>
      <c r="AN30" s="17">
        <f t="shared" si="4"/>
      </c>
      <c r="AO30" s="70">
        <f t="shared" si="5"/>
        <v>2341112</v>
      </c>
      <c r="AP30" s="70">
        <f t="shared" si="6"/>
      </c>
      <c r="AQ30" s="70">
        <f t="shared" si="7"/>
      </c>
      <c r="AR30" s="70">
        <f t="shared" si="8"/>
      </c>
      <c r="AS30" s="70">
        <f t="shared" si="9"/>
      </c>
      <c r="AT30" s="70">
        <f t="shared" si="10"/>
      </c>
      <c r="AU30" s="70">
        <f t="shared" si="11"/>
      </c>
      <c r="AV30" s="70">
        <f t="shared" si="12"/>
      </c>
      <c r="AW30" s="72">
        <f t="shared" si="13"/>
      </c>
      <c r="AY30" s="78">
        <f t="shared" si="14"/>
        <v>2341112</v>
      </c>
      <c r="AZ30" s="77" t="str">
        <f t="shared" si="15"/>
        <v>QUIMIREL</v>
      </c>
      <c r="BA30" s="18">
        <f t="shared" si="16"/>
      </c>
      <c r="BC30" s="18" t="str">
        <f t="shared" si="17"/>
        <v>QUIMIREL</v>
      </c>
      <c r="BD30" s="164">
        <f t="shared" si="18"/>
        <v>2341112</v>
      </c>
      <c r="BE30" s="80">
        <f t="shared" si="19"/>
        <v>1544888</v>
      </c>
    </row>
    <row r="31" spans="1:57" ht="15">
      <c r="A31" s="23">
        <v>22</v>
      </c>
      <c r="B31" s="24" t="s">
        <v>51</v>
      </c>
      <c r="C31" s="25" t="s">
        <v>44</v>
      </c>
      <c r="D31" s="25">
        <v>1</v>
      </c>
      <c r="E31" s="53">
        <v>456808</v>
      </c>
      <c r="G31" s="63">
        <v>432749.6</v>
      </c>
      <c r="H31" s="59">
        <v>431032.8</v>
      </c>
      <c r="I31" s="58">
        <v>0</v>
      </c>
      <c r="J31" s="58">
        <v>794600</v>
      </c>
      <c r="K31" s="58">
        <v>270280</v>
      </c>
      <c r="L31" s="58">
        <v>5464760</v>
      </c>
      <c r="M31" s="58">
        <v>555048.4</v>
      </c>
      <c r="N31" s="58">
        <v>178640</v>
      </c>
      <c r="O31" s="60">
        <v>700640</v>
      </c>
      <c r="P31" s="64">
        <v>211932</v>
      </c>
      <c r="R31" s="33" t="s">
        <v>0</v>
      </c>
      <c r="S31" s="32" t="s">
        <v>0</v>
      </c>
      <c r="T31" s="32" t="s">
        <v>16</v>
      </c>
      <c r="U31" s="32" t="s">
        <v>0</v>
      </c>
      <c r="V31" s="32" t="s">
        <v>16</v>
      </c>
      <c r="W31" s="32" t="s">
        <v>1</v>
      </c>
      <c r="X31" s="32" t="s">
        <v>0</v>
      </c>
      <c r="Y31" s="32" t="s">
        <v>1</v>
      </c>
      <c r="Z31" s="32" t="s">
        <v>0</v>
      </c>
      <c r="AA31" s="34" t="s">
        <v>1</v>
      </c>
      <c r="AC31" s="39" t="s">
        <v>0</v>
      </c>
      <c r="AD31" s="16" t="s">
        <v>0</v>
      </c>
      <c r="AE31" s="16" t="s">
        <v>16</v>
      </c>
      <c r="AF31" s="16" t="s">
        <v>0</v>
      </c>
      <c r="AG31" s="16" t="s">
        <v>0</v>
      </c>
      <c r="AH31" s="16" t="s">
        <v>0</v>
      </c>
      <c r="AI31" s="16" t="s">
        <v>0</v>
      </c>
      <c r="AJ31" s="16" t="s">
        <v>0</v>
      </c>
      <c r="AK31" s="16" t="s">
        <v>0</v>
      </c>
      <c r="AL31" s="40" t="s">
        <v>0</v>
      </c>
      <c r="AN31" s="17">
        <f t="shared" si="4"/>
        <v>432749.6</v>
      </c>
      <c r="AO31" s="70">
        <f t="shared" si="5"/>
        <v>431032.8</v>
      </c>
      <c r="AP31" s="70">
        <f t="shared" si="6"/>
      </c>
      <c r="AQ31" s="70">
        <f t="shared" si="7"/>
        <v>794600</v>
      </c>
      <c r="AR31" s="70">
        <f t="shared" si="8"/>
      </c>
      <c r="AS31" s="70">
        <f t="shared" si="9"/>
      </c>
      <c r="AT31" s="70">
        <f t="shared" si="10"/>
        <v>555048.4</v>
      </c>
      <c r="AU31" s="70">
        <f t="shared" si="11"/>
      </c>
      <c r="AV31" s="70">
        <f t="shared" si="12"/>
        <v>700640</v>
      </c>
      <c r="AW31" s="72">
        <f t="shared" si="13"/>
      </c>
      <c r="AY31" s="78">
        <f t="shared" si="14"/>
        <v>431032.8</v>
      </c>
      <c r="AZ31" s="77" t="str">
        <f t="shared" si="15"/>
        <v>QUIMIREL</v>
      </c>
      <c r="BA31" s="18">
        <f t="shared" si="16"/>
      </c>
      <c r="BC31" s="18" t="str">
        <f t="shared" si="17"/>
        <v>QUIMIREL</v>
      </c>
      <c r="BD31" s="164">
        <f t="shared" si="18"/>
        <v>431032.8</v>
      </c>
      <c r="BE31" s="80">
        <f t="shared" si="19"/>
        <v>25775.20000000001</v>
      </c>
    </row>
    <row r="32" spans="1:57" ht="25.5">
      <c r="A32" s="23">
        <v>23</v>
      </c>
      <c r="B32" s="24" t="s">
        <v>52</v>
      </c>
      <c r="C32" s="25" t="s">
        <v>44</v>
      </c>
      <c r="D32" s="25">
        <v>1</v>
      </c>
      <c r="E32" s="53">
        <v>456808</v>
      </c>
      <c r="G32" s="63">
        <v>440753.5999999999</v>
      </c>
      <c r="H32" s="59">
        <v>414120</v>
      </c>
      <c r="I32" s="58">
        <v>0</v>
      </c>
      <c r="J32" s="58">
        <v>812000</v>
      </c>
      <c r="K32" s="58">
        <v>0</v>
      </c>
      <c r="L32" s="58">
        <v>555640</v>
      </c>
      <c r="M32" s="58">
        <v>565314.4</v>
      </c>
      <c r="N32" s="58">
        <v>126440</v>
      </c>
      <c r="O32" s="60">
        <v>309720</v>
      </c>
      <c r="P32" s="64">
        <v>0</v>
      </c>
      <c r="R32" s="33" t="s">
        <v>0</v>
      </c>
      <c r="S32" s="32" t="s">
        <v>0</v>
      </c>
      <c r="T32" s="32" t="s">
        <v>16</v>
      </c>
      <c r="U32" s="32" t="s">
        <v>0</v>
      </c>
      <c r="V32" s="32" t="s">
        <v>16</v>
      </c>
      <c r="W32" s="32" t="s">
        <v>1</v>
      </c>
      <c r="X32" s="32" t="s">
        <v>0</v>
      </c>
      <c r="Y32" s="32" t="s">
        <v>1</v>
      </c>
      <c r="Z32" s="32" t="s">
        <v>0</v>
      </c>
      <c r="AA32" s="34" t="s">
        <v>16</v>
      </c>
      <c r="AC32" s="39" t="s">
        <v>0</v>
      </c>
      <c r="AD32" s="16" t="s">
        <v>0</v>
      </c>
      <c r="AE32" s="16" t="s">
        <v>16</v>
      </c>
      <c r="AF32" s="16" t="s">
        <v>0</v>
      </c>
      <c r="AG32" s="16" t="s">
        <v>16</v>
      </c>
      <c r="AH32" s="16" t="s">
        <v>0</v>
      </c>
      <c r="AI32" s="16" t="s">
        <v>0</v>
      </c>
      <c r="AJ32" s="16" t="s">
        <v>1</v>
      </c>
      <c r="AK32" s="16" t="s">
        <v>0</v>
      </c>
      <c r="AL32" s="34" t="s">
        <v>16</v>
      </c>
      <c r="AN32" s="17">
        <f t="shared" si="4"/>
        <v>440753.5999999999</v>
      </c>
      <c r="AO32" s="70">
        <f t="shared" si="5"/>
        <v>414120</v>
      </c>
      <c r="AP32" s="70">
        <f t="shared" si="6"/>
      </c>
      <c r="AQ32" s="70">
        <f t="shared" si="7"/>
        <v>812000</v>
      </c>
      <c r="AR32" s="70">
        <f t="shared" si="8"/>
      </c>
      <c r="AS32" s="70">
        <f t="shared" si="9"/>
      </c>
      <c r="AT32" s="70">
        <f t="shared" si="10"/>
        <v>565314.4</v>
      </c>
      <c r="AU32" s="70">
        <f t="shared" si="11"/>
      </c>
      <c r="AV32" s="70">
        <f t="shared" si="12"/>
        <v>309720</v>
      </c>
      <c r="AW32" s="72">
        <f t="shared" si="13"/>
      </c>
      <c r="AY32" s="78">
        <f t="shared" si="14"/>
        <v>309720</v>
      </c>
      <c r="AZ32" s="77">
        <f t="shared" si="15"/>
      </c>
      <c r="BA32" s="18" t="str">
        <f t="shared" si="16"/>
        <v>ELEMENTOS QUIMICOS</v>
      </c>
      <c r="BC32" s="18" t="str">
        <f t="shared" si="17"/>
        <v>ELEMENTOS QUIMICOS</v>
      </c>
      <c r="BD32" s="164">
        <f t="shared" si="18"/>
        <v>309720</v>
      </c>
      <c r="BE32" s="80">
        <f t="shared" si="19"/>
        <v>147088</v>
      </c>
    </row>
    <row r="33" spans="1:57" ht="25.5">
      <c r="A33" s="23">
        <v>24</v>
      </c>
      <c r="B33" s="24" t="s">
        <v>53</v>
      </c>
      <c r="C33" s="25" t="s">
        <v>44</v>
      </c>
      <c r="D33" s="25">
        <v>1</v>
      </c>
      <c r="E33" s="53">
        <v>456808</v>
      </c>
      <c r="G33" s="63">
        <v>375120.8</v>
      </c>
      <c r="H33" s="59">
        <v>399040</v>
      </c>
      <c r="I33" s="58">
        <v>0</v>
      </c>
      <c r="J33" s="58">
        <v>690200</v>
      </c>
      <c r="K33" s="58">
        <v>495320</v>
      </c>
      <c r="L33" s="58">
        <v>472120</v>
      </c>
      <c r="M33" s="58">
        <v>481133.2</v>
      </c>
      <c r="N33" s="58">
        <v>234320</v>
      </c>
      <c r="O33" s="60">
        <v>353800</v>
      </c>
      <c r="P33" s="64">
        <v>389412</v>
      </c>
      <c r="R33" s="33" t="s">
        <v>0</v>
      </c>
      <c r="S33" s="32" t="s">
        <v>0</v>
      </c>
      <c r="T33" s="32" t="s">
        <v>16</v>
      </c>
      <c r="U33" s="32" t="s">
        <v>0</v>
      </c>
      <c r="V33" s="32" t="s">
        <v>16</v>
      </c>
      <c r="W33" s="32" t="s">
        <v>1</v>
      </c>
      <c r="X33" s="32" t="s">
        <v>0</v>
      </c>
      <c r="Y33" s="32" t="s">
        <v>1</v>
      </c>
      <c r="Z33" s="32" t="s">
        <v>0</v>
      </c>
      <c r="AA33" s="34" t="s">
        <v>1</v>
      </c>
      <c r="AC33" s="39" t="s">
        <v>0</v>
      </c>
      <c r="AD33" s="16" t="s">
        <v>0</v>
      </c>
      <c r="AE33" s="16" t="s">
        <v>16</v>
      </c>
      <c r="AF33" s="16" t="s">
        <v>0</v>
      </c>
      <c r="AG33" s="16" t="s">
        <v>0</v>
      </c>
      <c r="AH33" s="16" t="s">
        <v>0</v>
      </c>
      <c r="AI33" s="16" t="s">
        <v>0</v>
      </c>
      <c r="AJ33" s="16" t="s">
        <v>0</v>
      </c>
      <c r="AK33" s="16" t="s">
        <v>0</v>
      </c>
      <c r="AL33" s="40" t="s">
        <v>0</v>
      </c>
      <c r="AN33" s="17">
        <f t="shared" si="4"/>
        <v>375120.8</v>
      </c>
      <c r="AO33" s="70">
        <f t="shared" si="5"/>
        <v>399040</v>
      </c>
      <c r="AP33" s="70">
        <f t="shared" si="6"/>
      </c>
      <c r="AQ33" s="70">
        <f t="shared" si="7"/>
        <v>690200</v>
      </c>
      <c r="AR33" s="70">
        <f t="shared" si="8"/>
      </c>
      <c r="AS33" s="70">
        <f t="shared" si="9"/>
      </c>
      <c r="AT33" s="70">
        <f t="shared" si="10"/>
        <v>481133.2</v>
      </c>
      <c r="AU33" s="70">
        <f t="shared" si="11"/>
      </c>
      <c r="AV33" s="70">
        <f t="shared" si="12"/>
        <v>353800</v>
      </c>
      <c r="AW33" s="72">
        <f t="shared" si="13"/>
      </c>
      <c r="AY33" s="78">
        <f t="shared" si="14"/>
        <v>353800</v>
      </c>
      <c r="AZ33" s="77">
        <f t="shared" si="15"/>
      </c>
      <c r="BA33" s="18" t="str">
        <f t="shared" si="16"/>
        <v>ELEMENTOS QUIMICOS</v>
      </c>
      <c r="BC33" s="18" t="str">
        <f t="shared" si="17"/>
        <v>ELEMENTOS QUIMICOS</v>
      </c>
      <c r="BD33" s="164">
        <f t="shared" si="18"/>
        <v>353800</v>
      </c>
      <c r="BE33" s="80">
        <f t="shared" si="19"/>
        <v>103008</v>
      </c>
    </row>
    <row r="34" spans="1:57" ht="15">
      <c r="A34" s="23">
        <v>25</v>
      </c>
      <c r="B34" s="24" t="s">
        <v>54</v>
      </c>
      <c r="C34" s="25" t="s">
        <v>44</v>
      </c>
      <c r="D34" s="25">
        <v>1</v>
      </c>
      <c r="E34" s="53">
        <v>620550.12</v>
      </c>
      <c r="G34" s="63">
        <v>529331.2</v>
      </c>
      <c r="H34" s="59">
        <v>558540</v>
      </c>
      <c r="I34" s="58">
        <v>0</v>
      </c>
      <c r="J34" s="58">
        <v>974400</v>
      </c>
      <c r="K34" s="58">
        <v>626400</v>
      </c>
      <c r="L34" s="58">
        <v>0</v>
      </c>
      <c r="M34" s="58">
        <v>678924.8</v>
      </c>
      <c r="N34" s="58">
        <v>757480</v>
      </c>
      <c r="O34" s="60">
        <v>0</v>
      </c>
      <c r="P34" s="64">
        <v>492768</v>
      </c>
      <c r="R34" s="33" t="s">
        <v>0</v>
      </c>
      <c r="S34" s="32" t="s">
        <v>0</v>
      </c>
      <c r="T34" s="32" t="s">
        <v>16</v>
      </c>
      <c r="U34" s="32" t="s">
        <v>0</v>
      </c>
      <c r="V34" s="32" t="s">
        <v>16</v>
      </c>
      <c r="W34" s="32" t="s">
        <v>16</v>
      </c>
      <c r="X34" s="32" t="s">
        <v>0</v>
      </c>
      <c r="Y34" s="32" t="s">
        <v>1</v>
      </c>
      <c r="Z34" s="32" t="s">
        <v>16</v>
      </c>
      <c r="AA34" s="34" t="s">
        <v>1</v>
      </c>
      <c r="AC34" s="39" t="s">
        <v>0</v>
      </c>
      <c r="AD34" s="16" t="s">
        <v>0</v>
      </c>
      <c r="AE34" s="16" t="s">
        <v>16</v>
      </c>
      <c r="AF34" s="16" t="s">
        <v>0</v>
      </c>
      <c r="AG34" s="16" t="s">
        <v>0</v>
      </c>
      <c r="AH34" s="16" t="s">
        <v>16</v>
      </c>
      <c r="AI34" s="16" t="s">
        <v>0</v>
      </c>
      <c r="AJ34" s="16" t="s">
        <v>1</v>
      </c>
      <c r="AK34" s="16" t="s">
        <v>16</v>
      </c>
      <c r="AL34" s="40" t="s">
        <v>0</v>
      </c>
      <c r="AN34" s="17">
        <f t="shared" si="4"/>
        <v>529331.2</v>
      </c>
      <c r="AO34" s="70">
        <f t="shared" si="5"/>
        <v>558540</v>
      </c>
      <c r="AP34" s="70">
        <f t="shared" si="6"/>
      </c>
      <c r="AQ34" s="70">
        <f t="shared" si="7"/>
        <v>974400</v>
      </c>
      <c r="AR34" s="70">
        <f t="shared" si="8"/>
      </c>
      <c r="AS34" s="70">
        <f t="shared" si="9"/>
      </c>
      <c r="AT34" s="70">
        <f t="shared" si="10"/>
        <v>678924.8</v>
      </c>
      <c r="AU34" s="70">
        <f t="shared" si="11"/>
      </c>
      <c r="AV34" s="70">
        <f t="shared" si="12"/>
      </c>
      <c r="AW34" s="72">
        <f t="shared" si="13"/>
      </c>
      <c r="AY34" s="78">
        <f t="shared" si="14"/>
        <v>529331.2</v>
      </c>
      <c r="AZ34" s="77" t="str">
        <f t="shared" si="15"/>
        <v>MERCK</v>
      </c>
      <c r="BA34" s="18">
        <f t="shared" si="16"/>
      </c>
      <c r="BC34" s="18" t="str">
        <f t="shared" si="17"/>
        <v>MERCK</v>
      </c>
      <c r="BD34" s="164">
        <f t="shared" si="18"/>
        <v>529331.2</v>
      </c>
      <c r="BE34" s="80">
        <f t="shared" si="19"/>
        <v>91218.92000000004</v>
      </c>
    </row>
    <row r="35" spans="1:57" ht="15">
      <c r="A35" s="23">
        <v>26</v>
      </c>
      <c r="B35" s="24" t="s">
        <v>55</v>
      </c>
      <c r="C35" s="25" t="s">
        <v>44</v>
      </c>
      <c r="D35" s="25">
        <v>1</v>
      </c>
      <c r="E35" s="53">
        <v>498008.88</v>
      </c>
      <c r="G35" s="63">
        <v>453559.99999999994</v>
      </c>
      <c r="H35" s="59">
        <v>448920</v>
      </c>
      <c r="I35" s="58">
        <v>0</v>
      </c>
      <c r="J35" s="58">
        <v>835200</v>
      </c>
      <c r="K35" s="58">
        <v>540560</v>
      </c>
      <c r="L35" s="58">
        <v>571880</v>
      </c>
      <c r="M35" s="58">
        <v>581740</v>
      </c>
      <c r="N35" s="58">
        <v>0</v>
      </c>
      <c r="O35" s="60">
        <v>541720</v>
      </c>
      <c r="P35" s="64">
        <v>370620</v>
      </c>
      <c r="R35" s="33" t="s">
        <v>0</v>
      </c>
      <c r="S35" s="32" t="s">
        <v>0</v>
      </c>
      <c r="T35" s="32" t="s">
        <v>16</v>
      </c>
      <c r="U35" s="32" t="s">
        <v>0</v>
      </c>
      <c r="V35" s="32" t="s">
        <v>16</v>
      </c>
      <c r="W35" s="32" t="s">
        <v>1</v>
      </c>
      <c r="X35" s="32" t="s">
        <v>0</v>
      </c>
      <c r="Y35" s="32" t="s">
        <v>16</v>
      </c>
      <c r="Z35" s="32" t="s">
        <v>0</v>
      </c>
      <c r="AA35" s="34" t="s">
        <v>1</v>
      </c>
      <c r="AC35" s="39" t="s">
        <v>0</v>
      </c>
      <c r="AD35" s="16" t="s">
        <v>0</v>
      </c>
      <c r="AE35" s="16" t="s">
        <v>16</v>
      </c>
      <c r="AF35" s="16" t="s">
        <v>0</v>
      </c>
      <c r="AG35" s="16" t="s">
        <v>0</v>
      </c>
      <c r="AH35" s="16" t="s">
        <v>0</v>
      </c>
      <c r="AI35" s="16" t="s">
        <v>0</v>
      </c>
      <c r="AJ35" s="32" t="s">
        <v>16</v>
      </c>
      <c r="AK35" s="16" t="s">
        <v>0</v>
      </c>
      <c r="AL35" s="40" t="s">
        <v>0</v>
      </c>
      <c r="AN35" s="17">
        <f t="shared" si="4"/>
        <v>453559.99999999994</v>
      </c>
      <c r="AO35" s="70">
        <f t="shared" si="5"/>
        <v>448920</v>
      </c>
      <c r="AP35" s="70">
        <f t="shared" si="6"/>
      </c>
      <c r="AQ35" s="70">
        <f t="shared" si="7"/>
        <v>835200</v>
      </c>
      <c r="AR35" s="70">
        <f t="shared" si="8"/>
      </c>
      <c r="AS35" s="70">
        <f t="shared" si="9"/>
      </c>
      <c r="AT35" s="70">
        <f t="shared" si="10"/>
        <v>581740</v>
      </c>
      <c r="AU35" s="70">
        <f t="shared" si="11"/>
      </c>
      <c r="AV35" s="70">
        <f t="shared" si="12"/>
        <v>541720</v>
      </c>
      <c r="AW35" s="72">
        <f t="shared" si="13"/>
      </c>
      <c r="AY35" s="78">
        <f t="shared" si="14"/>
        <v>448920</v>
      </c>
      <c r="AZ35" s="77" t="str">
        <f t="shared" si="15"/>
        <v>QUIMIREL</v>
      </c>
      <c r="BA35" s="18">
        <f t="shared" si="16"/>
      </c>
      <c r="BC35" s="18" t="str">
        <f t="shared" si="17"/>
        <v>QUIMIREL</v>
      </c>
      <c r="BD35" s="164">
        <f t="shared" si="18"/>
        <v>448920</v>
      </c>
      <c r="BE35" s="80">
        <f t="shared" si="19"/>
        <v>49088.880000000005</v>
      </c>
    </row>
    <row r="36" spans="1:57" ht="15">
      <c r="A36" s="23">
        <v>27</v>
      </c>
      <c r="B36" s="24" t="s">
        <v>56</v>
      </c>
      <c r="C36" s="25" t="s">
        <v>44</v>
      </c>
      <c r="D36" s="25">
        <v>2</v>
      </c>
      <c r="E36" s="53">
        <v>1916320</v>
      </c>
      <c r="G36" s="63">
        <v>881507.1999999998</v>
      </c>
      <c r="H36" s="59">
        <v>1178560</v>
      </c>
      <c r="I36" s="58">
        <v>0</v>
      </c>
      <c r="J36" s="58">
        <v>1624000</v>
      </c>
      <c r="K36" s="58">
        <v>0</v>
      </c>
      <c r="L36" s="58">
        <v>1111280</v>
      </c>
      <c r="M36" s="58">
        <v>1130628.8</v>
      </c>
      <c r="N36" s="58">
        <v>999920</v>
      </c>
      <c r="O36" s="60">
        <v>0</v>
      </c>
      <c r="P36" s="64">
        <v>0</v>
      </c>
      <c r="R36" s="33" t="s">
        <v>0</v>
      </c>
      <c r="S36" s="32" t="s">
        <v>0</v>
      </c>
      <c r="T36" s="32" t="s">
        <v>16</v>
      </c>
      <c r="U36" s="32" t="s">
        <v>0</v>
      </c>
      <c r="V36" s="32" t="s">
        <v>16</v>
      </c>
      <c r="W36" s="32" t="s">
        <v>1</v>
      </c>
      <c r="X36" s="32" t="s">
        <v>0</v>
      </c>
      <c r="Y36" s="32" t="s">
        <v>1</v>
      </c>
      <c r="Z36" s="32" t="s">
        <v>16</v>
      </c>
      <c r="AA36" s="34" t="s">
        <v>16</v>
      </c>
      <c r="AC36" s="39" t="s">
        <v>0</v>
      </c>
      <c r="AD36" s="16" t="s">
        <v>0</v>
      </c>
      <c r="AE36" s="16" t="s">
        <v>16</v>
      </c>
      <c r="AF36" s="16" t="s">
        <v>0</v>
      </c>
      <c r="AG36" s="16" t="s">
        <v>16</v>
      </c>
      <c r="AH36" s="16" t="s">
        <v>0</v>
      </c>
      <c r="AI36" s="16" t="s">
        <v>0</v>
      </c>
      <c r="AJ36" s="16" t="s">
        <v>1</v>
      </c>
      <c r="AK36" s="16" t="s">
        <v>16</v>
      </c>
      <c r="AL36" s="34" t="s">
        <v>16</v>
      </c>
      <c r="AN36" s="17">
        <f t="shared" si="4"/>
        <v>881507.1999999998</v>
      </c>
      <c r="AO36" s="70">
        <f t="shared" si="5"/>
        <v>1178560</v>
      </c>
      <c r="AP36" s="70">
        <f t="shared" si="6"/>
      </c>
      <c r="AQ36" s="70">
        <f t="shared" si="7"/>
        <v>1624000</v>
      </c>
      <c r="AR36" s="70">
        <f t="shared" si="8"/>
      </c>
      <c r="AS36" s="70">
        <f t="shared" si="9"/>
      </c>
      <c r="AT36" s="70">
        <f t="shared" si="10"/>
        <v>1130628.8</v>
      </c>
      <c r="AU36" s="70">
        <f t="shared" si="11"/>
      </c>
      <c r="AV36" s="70">
        <f t="shared" si="12"/>
      </c>
      <c r="AW36" s="72">
        <f t="shared" si="13"/>
      </c>
      <c r="AY36" s="78">
        <f t="shared" si="14"/>
        <v>881507.1999999998</v>
      </c>
      <c r="AZ36" s="77" t="str">
        <f t="shared" si="15"/>
        <v>MERCK</v>
      </c>
      <c r="BA36" s="18">
        <f t="shared" si="16"/>
      </c>
      <c r="BC36" s="18" t="str">
        <f t="shared" si="17"/>
        <v>MERCK</v>
      </c>
      <c r="BD36" s="164">
        <f t="shared" si="18"/>
        <v>881507.1999999998</v>
      </c>
      <c r="BE36" s="80">
        <f t="shared" si="19"/>
        <v>1034812.8000000002</v>
      </c>
    </row>
    <row r="37" spans="1:57" ht="15">
      <c r="A37" s="23">
        <v>28</v>
      </c>
      <c r="B37" s="24" t="s">
        <v>57</v>
      </c>
      <c r="C37" s="25" t="s">
        <v>44</v>
      </c>
      <c r="D37" s="25">
        <v>1</v>
      </c>
      <c r="E37" s="53">
        <v>383960</v>
      </c>
      <c r="G37" s="63">
        <v>176621.6</v>
      </c>
      <c r="H37" s="59">
        <v>284200</v>
      </c>
      <c r="I37" s="58">
        <v>0</v>
      </c>
      <c r="J37" s="58">
        <v>325960</v>
      </c>
      <c r="K37" s="58">
        <v>174000</v>
      </c>
      <c r="L37" s="58">
        <v>222720</v>
      </c>
      <c r="M37" s="58">
        <v>226536.4</v>
      </c>
      <c r="N37" s="58">
        <v>74240</v>
      </c>
      <c r="O37" s="60">
        <v>0</v>
      </c>
      <c r="P37" s="64">
        <v>0</v>
      </c>
      <c r="R37" s="33" t="s">
        <v>0</v>
      </c>
      <c r="S37" s="32" t="s">
        <v>0</v>
      </c>
      <c r="T37" s="32" t="s">
        <v>16</v>
      </c>
      <c r="U37" s="32" t="s">
        <v>0</v>
      </c>
      <c r="V37" s="32" t="s">
        <v>16</v>
      </c>
      <c r="W37" s="32" t="s">
        <v>1</v>
      </c>
      <c r="X37" s="32" t="s">
        <v>0</v>
      </c>
      <c r="Y37" s="32" t="s">
        <v>1</v>
      </c>
      <c r="Z37" s="32" t="s">
        <v>16</v>
      </c>
      <c r="AA37" s="34" t="s">
        <v>16</v>
      </c>
      <c r="AC37" s="39" t="s">
        <v>0</v>
      </c>
      <c r="AD37" s="16" t="s">
        <v>0</v>
      </c>
      <c r="AE37" s="16" t="s">
        <v>16</v>
      </c>
      <c r="AF37" s="16" t="s">
        <v>0</v>
      </c>
      <c r="AG37" s="16" t="s">
        <v>0</v>
      </c>
      <c r="AH37" s="16" t="s">
        <v>0</v>
      </c>
      <c r="AI37" s="16" t="s">
        <v>0</v>
      </c>
      <c r="AJ37" s="16" t="s">
        <v>0</v>
      </c>
      <c r="AK37" s="16" t="s">
        <v>16</v>
      </c>
      <c r="AL37" s="34" t="s">
        <v>16</v>
      </c>
      <c r="AN37" s="17">
        <f t="shared" si="4"/>
        <v>176621.6</v>
      </c>
      <c r="AO37" s="70">
        <f t="shared" si="5"/>
        <v>284200</v>
      </c>
      <c r="AP37" s="70">
        <f t="shared" si="6"/>
      </c>
      <c r="AQ37" s="70">
        <f t="shared" si="7"/>
        <v>325960</v>
      </c>
      <c r="AR37" s="70">
        <f t="shared" si="8"/>
      </c>
      <c r="AS37" s="70">
        <f t="shared" si="9"/>
      </c>
      <c r="AT37" s="70">
        <f t="shared" si="10"/>
        <v>226536.4</v>
      </c>
      <c r="AU37" s="70">
        <f t="shared" si="11"/>
      </c>
      <c r="AV37" s="70">
        <f t="shared" si="12"/>
      </c>
      <c r="AW37" s="72">
        <f t="shared" si="13"/>
      </c>
      <c r="AY37" s="78">
        <f t="shared" si="14"/>
        <v>176621.6</v>
      </c>
      <c r="AZ37" s="77" t="str">
        <f t="shared" si="15"/>
        <v>MERCK</v>
      </c>
      <c r="BA37" s="18">
        <f t="shared" si="16"/>
      </c>
      <c r="BC37" s="18" t="str">
        <f t="shared" si="17"/>
        <v>MERCK</v>
      </c>
      <c r="BD37" s="164">
        <f t="shared" si="18"/>
        <v>176621.6</v>
      </c>
      <c r="BE37" s="80">
        <f t="shared" si="19"/>
        <v>207338.4</v>
      </c>
    </row>
    <row r="38" spans="1:57" ht="15">
      <c r="A38" s="23">
        <v>29</v>
      </c>
      <c r="B38" s="24" t="s">
        <v>58</v>
      </c>
      <c r="C38" s="25" t="s">
        <v>44</v>
      </c>
      <c r="D38" s="25">
        <v>1</v>
      </c>
      <c r="E38" s="53">
        <v>385120</v>
      </c>
      <c r="G38" s="63">
        <v>177155.2</v>
      </c>
      <c r="H38" s="59">
        <v>363080</v>
      </c>
      <c r="I38" s="58">
        <v>0</v>
      </c>
      <c r="J38" s="58">
        <v>327120</v>
      </c>
      <c r="K38" s="58">
        <v>241280</v>
      </c>
      <c r="L38" s="58">
        <v>223880</v>
      </c>
      <c r="M38" s="58">
        <v>227220.8</v>
      </c>
      <c r="N38" s="58">
        <v>219240</v>
      </c>
      <c r="O38" s="60">
        <v>177480</v>
      </c>
      <c r="P38" s="64">
        <v>190008</v>
      </c>
      <c r="R38" s="33" t="s">
        <v>0</v>
      </c>
      <c r="S38" s="32" t="s">
        <v>0</v>
      </c>
      <c r="T38" s="32" t="s">
        <v>16</v>
      </c>
      <c r="U38" s="32" t="s">
        <v>0</v>
      </c>
      <c r="V38" s="32" t="s">
        <v>16</v>
      </c>
      <c r="W38" s="32" t="s">
        <v>1</v>
      </c>
      <c r="X38" s="32" t="s">
        <v>0</v>
      </c>
      <c r="Y38" s="32" t="s">
        <v>1</v>
      </c>
      <c r="Z38" s="32" t="s">
        <v>0</v>
      </c>
      <c r="AA38" s="34" t="s">
        <v>1</v>
      </c>
      <c r="AC38" s="39" t="s">
        <v>0</v>
      </c>
      <c r="AD38" s="16" t="s">
        <v>0</v>
      </c>
      <c r="AE38" s="16" t="s">
        <v>16</v>
      </c>
      <c r="AF38" s="16" t="s">
        <v>0</v>
      </c>
      <c r="AG38" s="16" t="s">
        <v>0</v>
      </c>
      <c r="AH38" s="16" t="s">
        <v>0</v>
      </c>
      <c r="AI38" s="16" t="s">
        <v>0</v>
      </c>
      <c r="AJ38" s="16" t="s">
        <v>0</v>
      </c>
      <c r="AK38" s="16" t="s">
        <v>0</v>
      </c>
      <c r="AL38" s="40" t="s">
        <v>0</v>
      </c>
      <c r="AN38" s="17">
        <f t="shared" si="4"/>
        <v>177155.2</v>
      </c>
      <c r="AO38" s="70">
        <f t="shared" si="5"/>
        <v>363080</v>
      </c>
      <c r="AP38" s="70">
        <f t="shared" si="6"/>
      </c>
      <c r="AQ38" s="70">
        <f t="shared" si="7"/>
        <v>327120</v>
      </c>
      <c r="AR38" s="70">
        <f t="shared" si="8"/>
      </c>
      <c r="AS38" s="70">
        <f t="shared" si="9"/>
      </c>
      <c r="AT38" s="70">
        <f t="shared" si="10"/>
        <v>227220.8</v>
      </c>
      <c r="AU38" s="70">
        <f t="shared" si="11"/>
      </c>
      <c r="AV38" s="70">
        <f t="shared" si="12"/>
        <v>177480</v>
      </c>
      <c r="AW38" s="72">
        <f t="shared" si="13"/>
      </c>
      <c r="AY38" s="78">
        <f t="shared" si="14"/>
        <v>177155.2</v>
      </c>
      <c r="AZ38" s="77" t="str">
        <f t="shared" si="15"/>
        <v>MERCK</v>
      </c>
      <c r="BA38" s="18">
        <f t="shared" si="16"/>
      </c>
      <c r="BC38" s="18" t="str">
        <f t="shared" si="17"/>
        <v>MERCK</v>
      </c>
      <c r="BD38" s="164">
        <f t="shared" si="18"/>
        <v>177155.2</v>
      </c>
      <c r="BE38" s="80">
        <f t="shared" si="19"/>
        <v>207964.8</v>
      </c>
    </row>
    <row r="39" spans="1:57" ht="15">
      <c r="A39" s="23">
        <v>30</v>
      </c>
      <c r="B39" s="24" t="s">
        <v>59</v>
      </c>
      <c r="C39" s="25" t="s">
        <v>44</v>
      </c>
      <c r="D39" s="25">
        <v>2</v>
      </c>
      <c r="E39" s="53">
        <v>701568</v>
      </c>
      <c r="G39" s="63">
        <v>394864</v>
      </c>
      <c r="H39" s="59">
        <v>631040</v>
      </c>
      <c r="I39" s="58">
        <v>0</v>
      </c>
      <c r="J39" s="58">
        <v>696000</v>
      </c>
      <c r="K39" s="58">
        <v>371200</v>
      </c>
      <c r="L39" s="58">
        <v>498800</v>
      </c>
      <c r="M39" s="58">
        <v>506456</v>
      </c>
      <c r="N39" s="58">
        <v>283040</v>
      </c>
      <c r="O39" s="60">
        <v>496480</v>
      </c>
      <c r="P39" s="64">
        <v>292320</v>
      </c>
      <c r="R39" s="33" t="s">
        <v>0</v>
      </c>
      <c r="S39" s="32" t="s">
        <v>0</v>
      </c>
      <c r="T39" s="32" t="s">
        <v>16</v>
      </c>
      <c r="U39" s="32" t="s">
        <v>0</v>
      </c>
      <c r="V39" s="32" t="s">
        <v>16</v>
      </c>
      <c r="W39" s="32" t="s">
        <v>1</v>
      </c>
      <c r="X39" s="32" t="s">
        <v>0</v>
      </c>
      <c r="Y39" s="32" t="s">
        <v>1</v>
      </c>
      <c r="Z39" s="32" t="s">
        <v>0</v>
      </c>
      <c r="AA39" s="34" t="s">
        <v>1</v>
      </c>
      <c r="AC39" s="39" t="s">
        <v>0</v>
      </c>
      <c r="AD39" s="16" t="s">
        <v>0</v>
      </c>
      <c r="AE39" s="16" t="s">
        <v>16</v>
      </c>
      <c r="AF39" s="16" t="s">
        <v>0</v>
      </c>
      <c r="AG39" s="16" t="s">
        <v>0</v>
      </c>
      <c r="AH39" s="16" t="s">
        <v>0</v>
      </c>
      <c r="AI39" s="16" t="s">
        <v>0</v>
      </c>
      <c r="AJ39" s="16" t="s">
        <v>0</v>
      </c>
      <c r="AK39" s="16" t="s">
        <v>0</v>
      </c>
      <c r="AL39" s="40" t="s">
        <v>0</v>
      </c>
      <c r="AN39" s="17">
        <f t="shared" si="4"/>
        <v>394864</v>
      </c>
      <c r="AO39" s="70">
        <f t="shared" si="5"/>
        <v>631040</v>
      </c>
      <c r="AP39" s="70">
        <f t="shared" si="6"/>
      </c>
      <c r="AQ39" s="70">
        <f t="shared" si="7"/>
        <v>696000</v>
      </c>
      <c r="AR39" s="70">
        <f t="shared" si="8"/>
      </c>
      <c r="AS39" s="70">
        <f t="shared" si="9"/>
      </c>
      <c r="AT39" s="70">
        <f t="shared" si="10"/>
        <v>506456</v>
      </c>
      <c r="AU39" s="70">
        <f t="shared" si="11"/>
      </c>
      <c r="AV39" s="70">
        <f t="shared" si="12"/>
        <v>496480</v>
      </c>
      <c r="AW39" s="72">
        <f t="shared" si="13"/>
      </c>
      <c r="AY39" s="78">
        <f t="shared" si="14"/>
        <v>394864</v>
      </c>
      <c r="AZ39" s="77" t="str">
        <f t="shared" si="15"/>
        <v>MERCK</v>
      </c>
      <c r="BA39" s="18">
        <f t="shared" si="16"/>
      </c>
      <c r="BC39" s="18" t="str">
        <f t="shared" si="17"/>
        <v>MERCK</v>
      </c>
      <c r="BD39" s="164">
        <f t="shared" si="18"/>
        <v>394864</v>
      </c>
      <c r="BE39" s="80">
        <f t="shared" si="19"/>
        <v>306704</v>
      </c>
    </row>
    <row r="40" spans="1:57" ht="15">
      <c r="A40" s="23">
        <v>31</v>
      </c>
      <c r="B40" s="24" t="s">
        <v>60</v>
      </c>
      <c r="C40" s="25" t="s">
        <v>44</v>
      </c>
      <c r="D40" s="25">
        <v>1</v>
      </c>
      <c r="E40" s="53">
        <v>381630.72</v>
      </c>
      <c r="G40" s="63">
        <v>433816.8</v>
      </c>
      <c r="H40" s="59">
        <v>364240</v>
      </c>
      <c r="I40" s="58">
        <v>0</v>
      </c>
      <c r="J40" s="58">
        <v>800400</v>
      </c>
      <c r="K40" s="58">
        <v>371200</v>
      </c>
      <c r="L40" s="58">
        <v>546360</v>
      </c>
      <c r="M40" s="58">
        <v>556417.2</v>
      </c>
      <c r="N40" s="58">
        <v>186760</v>
      </c>
      <c r="O40" s="60">
        <v>644960</v>
      </c>
      <c r="P40" s="64">
        <v>291276</v>
      </c>
      <c r="R40" s="33" t="s">
        <v>0</v>
      </c>
      <c r="S40" s="32" t="s">
        <v>0</v>
      </c>
      <c r="T40" s="32" t="s">
        <v>16</v>
      </c>
      <c r="U40" s="32" t="s">
        <v>0</v>
      </c>
      <c r="V40" s="32" t="s">
        <v>16</v>
      </c>
      <c r="W40" s="32" t="s">
        <v>1</v>
      </c>
      <c r="X40" s="32" t="s">
        <v>0</v>
      </c>
      <c r="Y40" s="32" t="s">
        <v>1</v>
      </c>
      <c r="Z40" s="32" t="s">
        <v>0</v>
      </c>
      <c r="AA40" s="34" t="s">
        <v>1</v>
      </c>
      <c r="AC40" s="39" t="s">
        <v>0</v>
      </c>
      <c r="AD40" s="16" t="s">
        <v>0</v>
      </c>
      <c r="AE40" s="16" t="s">
        <v>16</v>
      </c>
      <c r="AF40" s="16" t="s">
        <v>0</v>
      </c>
      <c r="AG40" s="16" t="s">
        <v>0</v>
      </c>
      <c r="AH40" s="16" t="s">
        <v>0</v>
      </c>
      <c r="AI40" s="16" t="s">
        <v>0</v>
      </c>
      <c r="AJ40" s="16" t="s">
        <v>1</v>
      </c>
      <c r="AK40" s="16" t="s">
        <v>0</v>
      </c>
      <c r="AL40" s="40" t="s">
        <v>0</v>
      </c>
      <c r="AN40" s="17">
        <f t="shared" si="4"/>
        <v>433816.8</v>
      </c>
      <c r="AO40" s="70">
        <f t="shared" si="5"/>
        <v>364240</v>
      </c>
      <c r="AP40" s="70">
        <f t="shared" si="6"/>
      </c>
      <c r="AQ40" s="70">
        <f t="shared" si="7"/>
        <v>800400</v>
      </c>
      <c r="AR40" s="70">
        <f t="shared" si="8"/>
      </c>
      <c r="AS40" s="70">
        <f t="shared" si="9"/>
      </c>
      <c r="AT40" s="70">
        <f t="shared" si="10"/>
        <v>556417.2</v>
      </c>
      <c r="AU40" s="70">
        <f t="shared" si="11"/>
      </c>
      <c r="AV40" s="70">
        <f t="shared" si="12"/>
        <v>644960</v>
      </c>
      <c r="AW40" s="72">
        <f t="shared" si="13"/>
      </c>
      <c r="AY40" s="78">
        <f t="shared" si="14"/>
        <v>364240</v>
      </c>
      <c r="AZ40" s="77" t="str">
        <f t="shared" si="15"/>
        <v>QUIMIREL</v>
      </c>
      <c r="BA40" s="18">
        <f t="shared" si="16"/>
      </c>
      <c r="BC40" s="18" t="str">
        <f t="shared" si="17"/>
        <v>QUIMIREL</v>
      </c>
      <c r="BD40" s="164">
        <f t="shared" si="18"/>
        <v>364240</v>
      </c>
      <c r="BE40" s="80">
        <f t="shared" si="19"/>
        <v>17390.719999999972</v>
      </c>
    </row>
    <row r="41" spans="1:57" ht="25.5">
      <c r="A41" s="23">
        <v>32</v>
      </c>
      <c r="B41" s="24" t="s">
        <v>61</v>
      </c>
      <c r="C41" s="25" t="s">
        <v>44</v>
      </c>
      <c r="D41" s="25">
        <v>2</v>
      </c>
      <c r="E41" s="53">
        <v>554480</v>
      </c>
      <c r="G41" s="63">
        <v>303084.8</v>
      </c>
      <c r="H41" s="59">
        <v>499032</v>
      </c>
      <c r="I41" s="58">
        <v>0</v>
      </c>
      <c r="J41" s="58">
        <v>549840</v>
      </c>
      <c r="K41" s="58">
        <v>438480</v>
      </c>
      <c r="L41" s="58">
        <v>382800</v>
      </c>
      <c r="M41" s="58">
        <v>388739.2</v>
      </c>
      <c r="N41" s="58">
        <v>199520</v>
      </c>
      <c r="O41" s="60">
        <v>301600</v>
      </c>
      <c r="P41" s="64">
        <v>344520</v>
      </c>
      <c r="R41" s="33" t="s">
        <v>0</v>
      </c>
      <c r="S41" s="32" t="s">
        <v>0</v>
      </c>
      <c r="T41" s="32" t="s">
        <v>16</v>
      </c>
      <c r="U41" s="32" t="s">
        <v>0</v>
      </c>
      <c r="V41" s="32" t="s">
        <v>16</v>
      </c>
      <c r="W41" s="32" t="s">
        <v>1</v>
      </c>
      <c r="X41" s="32" t="s">
        <v>0</v>
      </c>
      <c r="Y41" s="32" t="s">
        <v>1</v>
      </c>
      <c r="Z41" s="32" t="s">
        <v>0</v>
      </c>
      <c r="AA41" s="34" t="s">
        <v>1</v>
      </c>
      <c r="AC41" s="39" t="s">
        <v>0</v>
      </c>
      <c r="AD41" s="16" t="s">
        <v>0</v>
      </c>
      <c r="AE41" s="16" t="s">
        <v>16</v>
      </c>
      <c r="AF41" s="16" t="s">
        <v>0</v>
      </c>
      <c r="AG41" s="16" t="s">
        <v>0</v>
      </c>
      <c r="AH41" s="16" t="s">
        <v>0</v>
      </c>
      <c r="AI41" s="16" t="s">
        <v>0</v>
      </c>
      <c r="AJ41" s="16" t="s">
        <v>0</v>
      </c>
      <c r="AK41" s="16" t="s">
        <v>0</v>
      </c>
      <c r="AL41" s="40" t="s">
        <v>0</v>
      </c>
      <c r="AN41" s="17">
        <f t="shared" si="4"/>
        <v>303084.8</v>
      </c>
      <c r="AO41" s="70">
        <f t="shared" si="5"/>
        <v>499032</v>
      </c>
      <c r="AP41" s="70">
        <f t="shared" si="6"/>
      </c>
      <c r="AQ41" s="70">
        <f t="shared" si="7"/>
        <v>549840</v>
      </c>
      <c r="AR41" s="70">
        <f t="shared" si="8"/>
      </c>
      <c r="AS41" s="70">
        <f t="shared" si="9"/>
      </c>
      <c r="AT41" s="70">
        <f t="shared" si="10"/>
        <v>388739.2</v>
      </c>
      <c r="AU41" s="70">
        <f t="shared" si="11"/>
      </c>
      <c r="AV41" s="70">
        <f t="shared" si="12"/>
        <v>301600</v>
      </c>
      <c r="AW41" s="72">
        <f t="shared" si="13"/>
      </c>
      <c r="AY41" s="78">
        <f t="shared" si="14"/>
        <v>301600</v>
      </c>
      <c r="AZ41" s="77">
        <f t="shared" si="15"/>
      </c>
      <c r="BA41" s="18" t="str">
        <f t="shared" si="16"/>
        <v>ELEMENTOS QUIMICOS</v>
      </c>
      <c r="BC41" s="18" t="str">
        <f t="shared" si="17"/>
        <v>ELEMENTOS QUIMICOS</v>
      </c>
      <c r="BD41" s="164">
        <f t="shared" si="18"/>
        <v>301600</v>
      </c>
      <c r="BE41" s="80">
        <f t="shared" si="19"/>
        <v>252880</v>
      </c>
    </row>
    <row r="42" spans="1:57" ht="15">
      <c r="A42" s="23">
        <v>33</v>
      </c>
      <c r="B42" s="24" t="s">
        <v>62</v>
      </c>
      <c r="C42" s="25" t="s">
        <v>44</v>
      </c>
      <c r="D42" s="25">
        <v>1</v>
      </c>
      <c r="E42" s="53">
        <v>386280</v>
      </c>
      <c r="G42" s="63">
        <v>177688.8</v>
      </c>
      <c r="H42" s="59">
        <v>345100</v>
      </c>
      <c r="I42" s="58">
        <v>0</v>
      </c>
      <c r="J42" s="58">
        <v>327120</v>
      </c>
      <c r="K42" s="58">
        <v>203000</v>
      </c>
      <c r="L42" s="58">
        <v>223880</v>
      </c>
      <c r="M42" s="58">
        <v>211700</v>
      </c>
      <c r="N42" s="58">
        <v>128760</v>
      </c>
      <c r="O42" s="60">
        <v>190240</v>
      </c>
      <c r="P42" s="64">
        <v>158688</v>
      </c>
      <c r="R42" s="33" t="s">
        <v>0</v>
      </c>
      <c r="S42" s="32" t="s">
        <v>0</v>
      </c>
      <c r="T42" s="32" t="s">
        <v>16</v>
      </c>
      <c r="U42" s="32" t="s">
        <v>0</v>
      </c>
      <c r="V42" s="32" t="s">
        <v>16</v>
      </c>
      <c r="W42" s="32" t="s">
        <v>1</v>
      </c>
      <c r="X42" s="32" t="s">
        <v>0</v>
      </c>
      <c r="Y42" s="32" t="s">
        <v>1</v>
      </c>
      <c r="Z42" s="32" t="s">
        <v>0</v>
      </c>
      <c r="AA42" s="34" t="s">
        <v>1</v>
      </c>
      <c r="AC42" s="39" t="s">
        <v>0</v>
      </c>
      <c r="AD42" s="16" t="s">
        <v>0</v>
      </c>
      <c r="AE42" s="16" t="s">
        <v>16</v>
      </c>
      <c r="AF42" s="16" t="s">
        <v>0</v>
      </c>
      <c r="AG42" s="16" t="s">
        <v>0</v>
      </c>
      <c r="AH42" s="16" t="s">
        <v>0</v>
      </c>
      <c r="AI42" s="16" t="s">
        <v>0</v>
      </c>
      <c r="AJ42" s="16" t="s">
        <v>0</v>
      </c>
      <c r="AK42" s="16" t="s">
        <v>0</v>
      </c>
      <c r="AL42" s="40" t="s">
        <v>0</v>
      </c>
      <c r="AN42" s="17">
        <f t="shared" si="4"/>
        <v>177688.8</v>
      </c>
      <c r="AO42" s="70">
        <f t="shared" si="5"/>
        <v>345100</v>
      </c>
      <c r="AP42" s="70">
        <f t="shared" si="6"/>
      </c>
      <c r="AQ42" s="70">
        <f t="shared" si="7"/>
        <v>327120</v>
      </c>
      <c r="AR42" s="70">
        <f t="shared" si="8"/>
      </c>
      <c r="AS42" s="70">
        <f t="shared" si="9"/>
      </c>
      <c r="AT42" s="70">
        <f t="shared" si="10"/>
        <v>211700</v>
      </c>
      <c r="AU42" s="70">
        <f t="shared" si="11"/>
      </c>
      <c r="AV42" s="70">
        <f t="shared" si="12"/>
        <v>190240</v>
      </c>
      <c r="AW42" s="72">
        <f t="shared" si="13"/>
      </c>
      <c r="AY42" s="78">
        <f t="shared" si="14"/>
        <v>177688.8</v>
      </c>
      <c r="AZ42" s="77" t="str">
        <f t="shared" si="15"/>
        <v>MERCK</v>
      </c>
      <c r="BA42" s="18">
        <f t="shared" si="16"/>
      </c>
      <c r="BC42" s="18" t="str">
        <f t="shared" si="17"/>
        <v>MERCK</v>
      </c>
      <c r="BD42" s="164">
        <f t="shared" si="18"/>
        <v>177688.8</v>
      </c>
      <c r="BE42" s="80">
        <f t="shared" si="19"/>
        <v>208591.2</v>
      </c>
    </row>
    <row r="43" spans="1:57" ht="15">
      <c r="A43" s="23">
        <v>34</v>
      </c>
      <c r="B43" s="24" t="s">
        <v>63</v>
      </c>
      <c r="C43" s="25" t="s">
        <v>44</v>
      </c>
      <c r="D43" s="25">
        <v>1</v>
      </c>
      <c r="E43" s="53">
        <v>625240</v>
      </c>
      <c r="G43" s="63">
        <v>426346.4</v>
      </c>
      <c r="H43" s="59">
        <v>562716</v>
      </c>
      <c r="I43" s="58">
        <v>0</v>
      </c>
      <c r="J43" s="58">
        <v>620600</v>
      </c>
      <c r="K43" s="58">
        <v>406000</v>
      </c>
      <c r="L43" s="58">
        <v>538240</v>
      </c>
      <c r="M43" s="58">
        <v>546835.6</v>
      </c>
      <c r="N43" s="58">
        <v>226200</v>
      </c>
      <c r="O43" s="60">
        <v>829400</v>
      </c>
      <c r="P43" s="64">
        <v>317376</v>
      </c>
      <c r="R43" s="33" t="s">
        <v>0</v>
      </c>
      <c r="S43" s="32" t="s">
        <v>0</v>
      </c>
      <c r="T43" s="32" t="s">
        <v>16</v>
      </c>
      <c r="U43" s="32" t="s">
        <v>0</v>
      </c>
      <c r="V43" s="32" t="s">
        <v>16</v>
      </c>
      <c r="W43" s="32" t="s">
        <v>1</v>
      </c>
      <c r="X43" s="32" t="s">
        <v>0</v>
      </c>
      <c r="Y43" s="32" t="s">
        <v>1</v>
      </c>
      <c r="Z43" s="32" t="s">
        <v>0</v>
      </c>
      <c r="AA43" s="34" t="s">
        <v>1</v>
      </c>
      <c r="AC43" s="39" t="s">
        <v>0</v>
      </c>
      <c r="AD43" s="16" t="s">
        <v>0</v>
      </c>
      <c r="AE43" s="16" t="s">
        <v>16</v>
      </c>
      <c r="AF43" s="16" t="s">
        <v>0</v>
      </c>
      <c r="AG43" s="16" t="s">
        <v>0</v>
      </c>
      <c r="AH43" s="16" t="s">
        <v>0</v>
      </c>
      <c r="AI43" s="16" t="s">
        <v>0</v>
      </c>
      <c r="AJ43" s="16" t="s">
        <v>0</v>
      </c>
      <c r="AK43" s="16" t="s">
        <v>0</v>
      </c>
      <c r="AL43" s="40" t="s">
        <v>0</v>
      </c>
      <c r="AN43" s="17">
        <f t="shared" si="4"/>
        <v>426346.4</v>
      </c>
      <c r="AO43" s="70">
        <f t="shared" si="5"/>
        <v>562716</v>
      </c>
      <c r="AP43" s="70">
        <f t="shared" si="6"/>
      </c>
      <c r="AQ43" s="70">
        <f t="shared" si="7"/>
        <v>620600</v>
      </c>
      <c r="AR43" s="70">
        <f t="shared" si="8"/>
      </c>
      <c r="AS43" s="70">
        <f t="shared" si="9"/>
      </c>
      <c r="AT43" s="70">
        <f t="shared" si="10"/>
        <v>546835.6</v>
      </c>
      <c r="AU43" s="70">
        <f t="shared" si="11"/>
      </c>
      <c r="AV43" s="70">
        <f t="shared" si="12"/>
        <v>829400</v>
      </c>
      <c r="AW43" s="72">
        <f t="shared" si="13"/>
      </c>
      <c r="AY43" s="78">
        <f t="shared" si="14"/>
        <v>426346.4</v>
      </c>
      <c r="AZ43" s="77" t="str">
        <f t="shared" si="15"/>
        <v>MERCK</v>
      </c>
      <c r="BA43" s="18">
        <f t="shared" si="16"/>
      </c>
      <c r="BC43" s="18" t="str">
        <f t="shared" si="17"/>
        <v>MERCK</v>
      </c>
      <c r="BD43" s="164">
        <f t="shared" si="18"/>
        <v>426346.4</v>
      </c>
      <c r="BE43" s="80">
        <f t="shared" si="19"/>
        <v>198893.59999999998</v>
      </c>
    </row>
    <row r="44" spans="1:57" ht="15">
      <c r="A44" s="23">
        <v>35</v>
      </c>
      <c r="B44" s="24" t="s">
        <v>64</v>
      </c>
      <c r="C44" s="25" t="s">
        <v>44</v>
      </c>
      <c r="D44" s="25">
        <v>1</v>
      </c>
      <c r="E44" s="53">
        <v>734280</v>
      </c>
      <c r="G44" s="63">
        <v>337768.8</v>
      </c>
      <c r="H44" s="59">
        <v>516200</v>
      </c>
      <c r="I44" s="58">
        <v>0</v>
      </c>
      <c r="J44" s="58">
        <v>624080</v>
      </c>
      <c r="K44" s="58">
        <v>0</v>
      </c>
      <c r="L44" s="58">
        <v>426880</v>
      </c>
      <c r="M44" s="58">
        <v>433225.2</v>
      </c>
      <c r="N44" s="58">
        <v>317840</v>
      </c>
      <c r="O44" s="60">
        <v>1230760</v>
      </c>
      <c r="P44" s="64">
        <v>259956</v>
      </c>
      <c r="R44" s="33" t="s">
        <v>0</v>
      </c>
      <c r="S44" s="32" t="s">
        <v>0</v>
      </c>
      <c r="T44" s="32" t="s">
        <v>16</v>
      </c>
      <c r="U44" s="32" t="s">
        <v>0</v>
      </c>
      <c r="V44" s="32" t="s">
        <v>16</v>
      </c>
      <c r="W44" s="32" t="s">
        <v>1</v>
      </c>
      <c r="X44" s="32" t="s">
        <v>0</v>
      </c>
      <c r="Y44" s="32" t="s">
        <v>1</v>
      </c>
      <c r="Z44" s="32" t="s">
        <v>0</v>
      </c>
      <c r="AA44" s="34" t="s">
        <v>1</v>
      </c>
      <c r="AC44" s="39" t="s">
        <v>0</v>
      </c>
      <c r="AD44" s="16" t="s">
        <v>0</v>
      </c>
      <c r="AE44" s="16" t="s">
        <v>16</v>
      </c>
      <c r="AF44" s="16" t="s">
        <v>0</v>
      </c>
      <c r="AG44" s="16" t="s">
        <v>16</v>
      </c>
      <c r="AH44" s="16" t="s">
        <v>0</v>
      </c>
      <c r="AI44" s="16" t="s">
        <v>0</v>
      </c>
      <c r="AJ44" s="16" t="s">
        <v>0</v>
      </c>
      <c r="AK44" s="16" t="s">
        <v>0</v>
      </c>
      <c r="AL44" s="40" t="s">
        <v>0</v>
      </c>
      <c r="AN44" s="17">
        <f t="shared" si="4"/>
        <v>337768.8</v>
      </c>
      <c r="AO44" s="70">
        <f t="shared" si="5"/>
        <v>516200</v>
      </c>
      <c r="AP44" s="70">
        <f t="shared" si="6"/>
      </c>
      <c r="AQ44" s="70">
        <f t="shared" si="7"/>
        <v>624080</v>
      </c>
      <c r="AR44" s="70">
        <f t="shared" si="8"/>
      </c>
      <c r="AS44" s="70">
        <f t="shared" si="9"/>
      </c>
      <c r="AT44" s="70">
        <f t="shared" si="10"/>
        <v>433225.2</v>
      </c>
      <c r="AU44" s="70">
        <f t="shared" si="11"/>
      </c>
      <c r="AV44" s="70">
        <f t="shared" si="12"/>
        <v>1230760</v>
      </c>
      <c r="AW44" s="72">
        <f t="shared" si="13"/>
      </c>
      <c r="AY44" s="78">
        <f t="shared" si="14"/>
        <v>337768.8</v>
      </c>
      <c r="AZ44" s="77" t="str">
        <f t="shared" si="15"/>
        <v>MERCK</v>
      </c>
      <c r="BA44" s="18">
        <f t="shared" si="16"/>
      </c>
      <c r="BC44" s="18" t="str">
        <f t="shared" si="17"/>
        <v>MERCK</v>
      </c>
      <c r="BD44" s="164">
        <f t="shared" si="18"/>
        <v>337768.8</v>
      </c>
      <c r="BE44" s="80">
        <f t="shared" si="19"/>
        <v>396511.2</v>
      </c>
    </row>
    <row r="45" spans="1:57" ht="25.5">
      <c r="A45" s="23">
        <v>36</v>
      </c>
      <c r="B45" s="24" t="s">
        <v>65</v>
      </c>
      <c r="C45" s="25" t="s">
        <v>44</v>
      </c>
      <c r="D45" s="25">
        <v>1</v>
      </c>
      <c r="E45" s="53">
        <v>332726.28</v>
      </c>
      <c r="G45" s="63">
        <v>403401.6</v>
      </c>
      <c r="H45" s="59">
        <v>329440</v>
      </c>
      <c r="I45" s="58">
        <v>0</v>
      </c>
      <c r="J45" s="58">
        <v>742400</v>
      </c>
      <c r="K45" s="58">
        <v>365400</v>
      </c>
      <c r="L45" s="58">
        <v>509240</v>
      </c>
      <c r="M45" s="58">
        <v>517406.4</v>
      </c>
      <c r="N45" s="58">
        <v>142680</v>
      </c>
      <c r="O45" s="60">
        <v>176320</v>
      </c>
      <c r="P45" s="64">
        <v>158688</v>
      </c>
      <c r="R45" s="33" t="s">
        <v>0</v>
      </c>
      <c r="S45" s="32" t="s">
        <v>0</v>
      </c>
      <c r="T45" s="32" t="s">
        <v>16</v>
      </c>
      <c r="U45" s="32" t="s">
        <v>0</v>
      </c>
      <c r="V45" s="32" t="s">
        <v>16</v>
      </c>
      <c r="W45" s="32" t="s">
        <v>1</v>
      </c>
      <c r="X45" s="32" t="s">
        <v>0</v>
      </c>
      <c r="Y45" s="32" t="s">
        <v>1</v>
      </c>
      <c r="Z45" s="32" t="s">
        <v>0</v>
      </c>
      <c r="AA45" s="34" t="s">
        <v>1</v>
      </c>
      <c r="AC45" s="39" t="s">
        <v>0</v>
      </c>
      <c r="AD45" s="16" t="s">
        <v>0</v>
      </c>
      <c r="AE45" s="16" t="s">
        <v>16</v>
      </c>
      <c r="AF45" s="16" t="s">
        <v>0</v>
      </c>
      <c r="AG45" s="16" t="s">
        <v>0</v>
      </c>
      <c r="AH45" s="16" t="s">
        <v>0</v>
      </c>
      <c r="AI45" s="16" t="s">
        <v>0</v>
      </c>
      <c r="AJ45" s="16" t="s">
        <v>0</v>
      </c>
      <c r="AK45" s="16" t="s">
        <v>0</v>
      </c>
      <c r="AL45" s="40" t="s">
        <v>0</v>
      </c>
      <c r="AN45" s="17">
        <f t="shared" si="4"/>
        <v>403401.6</v>
      </c>
      <c r="AO45" s="70">
        <f t="shared" si="5"/>
        <v>329440</v>
      </c>
      <c r="AP45" s="70">
        <f t="shared" si="6"/>
      </c>
      <c r="AQ45" s="70">
        <f t="shared" si="7"/>
        <v>742400</v>
      </c>
      <c r="AR45" s="70">
        <f t="shared" si="8"/>
      </c>
      <c r="AS45" s="70">
        <f t="shared" si="9"/>
      </c>
      <c r="AT45" s="70">
        <f t="shared" si="10"/>
        <v>517406.4</v>
      </c>
      <c r="AU45" s="70">
        <f t="shared" si="11"/>
      </c>
      <c r="AV45" s="70">
        <f t="shared" si="12"/>
        <v>176320</v>
      </c>
      <c r="AW45" s="72">
        <f t="shared" si="13"/>
      </c>
      <c r="AY45" s="78">
        <f t="shared" si="14"/>
        <v>176320</v>
      </c>
      <c r="AZ45" s="77">
        <f t="shared" si="15"/>
      </c>
      <c r="BA45" s="18" t="str">
        <f t="shared" si="16"/>
        <v>ELEMENTOS QUIMICOS</v>
      </c>
      <c r="BC45" s="18" t="str">
        <f t="shared" si="17"/>
        <v>ELEMENTOS QUIMICOS</v>
      </c>
      <c r="BD45" s="164">
        <f t="shared" si="18"/>
        <v>176320</v>
      </c>
      <c r="BE45" s="80">
        <f t="shared" si="19"/>
        <v>156406.28000000003</v>
      </c>
    </row>
    <row r="46" spans="1:57" ht="25.5">
      <c r="A46" s="23">
        <v>37</v>
      </c>
      <c r="B46" s="24" t="s">
        <v>66</v>
      </c>
      <c r="C46" s="25" t="s">
        <v>44</v>
      </c>
      <c r="D46" s="25">
        <v>1</v>
      </c>
      <c r="E46" s="53">
        <v>325380</v>
      </c>
      <c r="G46" s="63">
        <v>249724.79999999996</v>
      </c>
      <c r="H46" s="59">
        <v>292842</v>
      </c>
      <c r="I46" s="58">
        <v>0</v>
      </c>
      <c r="J46" s="58">
        <v>324800</v>
      </c>
      <c r="K46" s="58">
        <v>199520</v>
      </c>
      <c r="L46" s="58">
        <v>491840</v>
      </c>
      <c r="M46" s="58">
        <v>290000</v>
      </c>
      <c r="N46" s="58">
        <v>154280</v>
      </c>
      <c r="O46" s="60">
        <v>208800</v>
      </c>
      <c r="P46" s="64">
        <v>155556</v>
      </c>
      <c r="R46" s="33" t="s">
        <v>0</v>
      </c>
      <c r="S46" s="32" t="s">
        <v>0</v>
      </c>
      <c r="T46" s="32" t="s">
        <v>16</v>
      </c>
      <c r="U46" s="32" t="s">
        <v>0</v>
      </c>
      <c r="V46" s="32" t="s">
        <v>16</v>
      </c>
      <c r="W46" s="32" t="s">
        <v>1</v>
      </c>
      <c r="X46" s="32" t="s">
        <v>0</v>
      </c>
      <c r="Y46" s="32" t="s">
        <v>1</v>
      </c>
      <c r="Z46" s="32" t="s">
        <v>0</v>
      </c>
      <c r="AA46" s="34" t="s">
        <v>1</v>
      </c>
      <c r="AC46" s="39" t="s">
        <v>0</v>
      </c>
      <c r="AD46" s="16" t="s">
        <v>0</v>
      </c>
      <c r="AE46" s="16" t="s">
        <v>16</v>
      </c>
      <c r="AF46" s="16" t="s">
        <v>0</v>
      </c>
      <c r="AG46" s="16" t="s">
        <v>0</v>
      </c>
      <c r="AH46" s="16" t="s">
        <v>0</v>
      </c>
      <c r="AI46" s="16" t="s">
        <v>0</v>
      </c>
      <c r="AJ46" s="16" t="s">
        <v>0</v>
      </c>
      <c r="AK46" s="16" t="s">
        <v>0</v>
      </c>
      <c r="AL46" s="40" t="s">
        <v>0</v>
      </c>
      <c r="AN46" s="17">
        <f t="shared" si="4"/>
        <v>249724.79999999996</v>
      </c>
      <c r="AO46" s="70">
        <f t="shared" si="5"/>
        <v>292842</v>
      </c>
      <c r="AP46" s="70">
        <f t="shared" si="6"/>
      </c>
      <c r="AQ46" s="70">
        <f t="shared" si="7"/>
        <v>324800</v>
      </c>
      <c r="AR46" s="70">
        <f t="shared" si="8"/>
      </c>
      <c r="AS46" s="70">
        <f t="shared" si="9"/>
      </c>
      <c r="AT46" s="70">
        <f t="shared" si="10"/>
        <v>290000</v>
      </c>
      <c r="AU46" s="70">
        <f t="shared" si="11"/>
      </c>
      <c r="AV46" s="70">
        <f t="shared" si="12"/>
        <v>208800</v>
      </c>
      <c r="AW46" s="72">
        <f t="shared" si="13"/>
      </c>
      <c r="AY46" s="78">
        <f t="shared" si="14"/>
        <v>208800</v>
      </c>
      <c r="AZ46" s="77">
        <f t="shared" si="15"/>
      </c>
      <c r="BA46" s="18" t="str">
        <f t="shared" si="16"/>
        <v>ELEMENTOS QUIMICOS</v>
      </c>
      <c r="BC46" s="18" t="str">
        <f t="shared" si="17"/>
        <v>ELEMENTOS QUIMICOS</v>
      </c>
      <c r="BD46" s="164">
        <f t="shared" si="18"/>
        <v>208800</v>
      </c>
      <c r="BE46" s="80">
        <f t="shared" si="19"/>
        <v>116580</v>
      </c>
    </row>
    <row r="47" spans="1:57" ht="15">
      <c r="A47" s="23">
        <v>38</v>
      </c>
      <c r="B47" s="24" t="s">
        <v>67</v>
      </c>
      <c r="C47" s="25" t="s">
        <v>44</v>
      </c>
      <c r="D47" s="25">
        <v>1</v>
      </c>
      <c r="E47" s="53">
        <v>494160</v>
      </c>
      <c r="G47" s="63">
        <v>227313.59999999998</v>
      </c>
      <c r="H47" s="59">
        <v>408320</v>
      </c>
      <c r="I47" s="58">
        <v>0</v>
      </c>
      <c r="J47" s="58">
        <v>419920</v>
      </c>
      <c r="K47" s="58">
        <v>336400</v>
      </c>
      <c r="L47" s="58">
        <v>286520</v>
      </c>
      <c r="M47" s="58">
        <v>249400</v>
      </c>
      <c r="N47" s="58">
        <v>216920</v>
      </c>
      <c r="O47" s="60">
        <v>228520</v>
      </c>
      <c r="P47" s="64">
        <v>140940</v>
      </c>
      <c r="R47" s="33" t="s">
        <v>0</v>
      </c>
      <c r="S47" s="32" t="s">
        <v>1</v>
      </c>
      <c r="T47" s="32" t="s">
        <v>16</v>
      </c>
      <c r="U47" s="32" t="s">
        <v>0</v>
      </c>
      <c r="V47" s="32" t="s">
        <v>16</v>
      </c>
      <c r="W47" s="32" t="s">
        <v>1</v>
      </c>
      <c r="X47" s="32" t="s">
        <v>0</v>
      </c>
      <c r="Y47" s="32" t="s">
        <v>1</v>
      </c>
      <c r="Z47" s="32" t="s">
        <v>0</v>
      </c>
      <c r="AA47" s="34" t="s">
        <v>1</v>
      </c>
      <c r="AC47" s="39" t="s">
        <v>0</v>
      </c>
      <c r="AD47" s="16" t="s">
        <v>1</v>
      </c>
      <c r="AE47" s="16" t="s">
        <v>16</v>
      </c>
      <c r="AF47" s="16" t="s">
        <v>0</v>
      </c>
      <c r="AG47" s="16" t="s">
        <v>1</v>
      </c>
      <c r="AH47" s="16" t="s">
        <v>0</v>
      </c>
      <c r="AI47" s="16" t="s">
        <v>0</v>
      </c>
      <c r="AJ47" s="16" t="s">
        <v>0</v>
      </c>
      <c r="AK47" s="16" t="s">
        <v>0</v>
      </c>
      <c r="AL47" s="40" t="s">
        <v>0</v>
      </c>
      <c r="AN47" s="17">
        <f t="shared" si="4"/>
        <v>227313.59999999998</v>
      </c>
      <c r="AO47" s="70">
        <f t="shared" si="5"/>
      </c>
      <c r="AP47" s="70">
        <f t="shared" si="6"/>
      </c>
      <c r="AQ47" s="70">
        <f t="shared" si="7"/>
        <v>419920</v>
      </c>
      <c r="AR47" s="70">
        <f t="shared" si="8"/>
      </c>
      <c r="AS47" s="70">
        <f t="shared" si="9"/>
      </c>
      <c r="AT47" s="70">
        <f t="shared" si="10"/>
        <v>249400</v>
      </c>
      <c r="AU47" s="70">
        <f t="shared" si="11"/>
      </c>
      <c r="AV47" s="70">
        <f t="shared" si="12"/>
        <v>228520</v>
      </c>
      <c r="AW47" s="72">
        <f t="shared" si="13"/>
      </c>
      <c r="AY47" s="78">
        <f t="shared" si="14"/>
        <v>227313.59999999998</v>
      </c>
      <c r="AZ47" s="77" t="str">
        <f t="shared" si="15"/>
        <v>MERCK</v>
      </c>
      <c r="BA47" s="18">
        <f t="shared" si="16"/>
      </c>
      <c r="BC47" s="18" t="str">
        <f t="shared" si="17"/>
        <v>MERCK</v>
      </c>
      <c r="BD47" s="164">
        <f t="shared" si="18"/>
        <v>227313.59999999998</v>
      </c>
      <c r="BE47" s="80">
        <f t="shared" si="19"/>
        <v>266846.4</v>
      </c>
    </row>
    <row r="48" spans="1:57" ht="15">
      <c r="A48" s="23">
        <v>39</v>
      </c>
      <c r="B48" s="24" t="s">
        <v>68</v>
      </c>
      <c r="C48" s="25" t="s">
        <v>44</v>
      </c>
      <c r="D48" s="25">
        <v>1</v>
      </c>
      <c r="E48" s="53">
        <v>187920</v>
      </c>
      <c r="G48" s="63">
        <v>86443.2</v>
      </c>
      <c r="H48" s="59">
        <v>182120</v>
      </c>
      <c r="I48" s="58">
        <v>0</v>
      </c>
      <c r="J48" s="58">
        <v>158920</v>
      </c>
      <c r="K48" s="58">
        <v>118320</v>
      </c>
      <c r="L48" s="58">
        <v>109040</v>
      </c>
      <c r="M48" s="58">
        <v>102950</v>
      </c>
      <c r="N48" s="58">
        <v>98600</v>
      </c>
      <c r="O48" s="60">
        <v>121800</v>
      </c>
      <c r="P48" s="64">
        <v>92916</v>
      </c>
      <c r="R48" s="33" t="s">
        <v>0</v>
      </c>
      <c r="S48" s="32" t="s">
        <v>0</v>
      </c>
      <c r="T48" s="32" t="s">
        <v>16</v>
      </c>
      <c r="U48" s="32" t="s">
        <v>0</v>
      </c>
      <c r="V48" s="32" t="s">
        <v>16</v>
      </c>
      <c r="W48" s="32" t="s">
        <v>1</v>
      </c>
      <c r="X48" s="32" t="s">
        <v>0</v>
      </c>
      <c r="Y48" s="32" t="s">
        <v>1</v>
      </c>
      <c r="Z48" s="32" t="s">
        <v>0</v>
      </c>
      <c r="AA48" s="34" t="s">
        <v>1</v>
      </c>
      <c r="AC48" s="39" t="s">
        <v>0</v>
      </c>
      <c r="AD48" s="16" t="s">
        <v>0</v>
      </c>
      <c r="AE48" s="16" t="s">
        <v>16</v>
      </c>
      <c r="AF48" s="16" t="s">
        <v>0</v>
      </c>
      <c r="AG48" s="16" t="s">
        <v>0</v>
      </c>
      <c r="AH48" s="16" t="s">
        <v>0</v>
      </c>
      <c r="AI48" s="16" t="s">
        <v>0</v>
      </c>
      <c r="AJ48" s="16" t="s">
        <v>1</v>
      </c>
      <c r="AK48" s="16" t="s">
        <v>1</v>
      </c>
      <c r="AL48" s="40" t="s">
        <v>0</v>
      </c>
      <c r="AN48" s="17">
        <f t="shared" si="4"/>
        <v>86443.2</v>
      </c>
      <c r="AO48" s="70">
        <f t="shared" si="5"/>
        <v>182120</v>
      </c>
      <c r="AP48" s="70">
        <f t="shared" si="6"/>
      </c>
      <c r="AQ48" s="70">
        <f t="shared" si="7"/>
        <v>158920</v>
      </c>
      <c r="AR48" s="70">
        <f t="shared" si="8"/>
      </c>
      <c r="AS48" s="70">
        <f t="shared" si="9"/>
      </c>
      <c r="AT48" s="70">
        <f t="shared" si="10"/>
        <v>102950</v>
      </c>
      <c r="AU48" s="70">
        <f t="shared" si="11"/>
      </c>
      <c r="AV48" s="70">
        <f t="shared" si="12"/>
      </c>
      <c r="AW48" s="72">
        <f t="shared" si="13"/>
      </c>
      <c r="AY48" s="78">
        <f t="shared" si="14"/>
        <v>86443.2</v>
      </c>
      <c r="AZ48" s="77" t="str">
        <f t="shared" si="15"/>
        <v>MERCK</v>
      </c>
      <c r="BA48" s="18">
        <f t="shared" si="16"/>
      </c>
      <c r="BC48" s="18" t="str">
        <f t="shared" si="17"/>
        <v>MERCK</v>
      </c>
      <c r="BD48" s="164">
        <f t="shared" si="18"/>
        <v>86443.2</v>
      </c>
      <c r="BE48" s="80">
        <f t="shared" si="19"/>
        <v>101476.8</v>
      </c>
    </row>
    <row r="49" spans="1:57" ht="15">
      <c r="A49" s="23">
        <v>40</v>
      </c>
      <c r="B49" s="24" t="s">
        <v>69</v>
      </c>
      <c r="C49" s="25" t="s">
        <v>20</v>
      </c>
      <c r="D49" s="25">
        <v>1</v>
      </c>
      <c r="E49" s="53">
        <v>2291000</v>
      </c>
      <c r="G49" s="63">
        <v>1122590</v>
      </c>
      <c r="H49" s="59">
        <v>2154120</v>
      </c>
      <c r="I49" s="58">
        <v>896448</v>
      </c>
      <c r="J49" s="58">
        <v>1943000</v>
      </c>
      <c r="K49" s="58">
        <v>812000</v>
      </c>
      <c r="L49" s="58">
        <v>1328200</v>
      </c>
      <c r="M49" s="58">
        <v>1351690</v>
      </c>
      <c r="N49" s="58">
        <v>0</v>
      </c>
      <c r="O49" s="60">
        <v>0</v>
      </c>
      <c r="P49" s="64">
        <v>0</v>
      </c>
      <c r="R49" s="33" t="s">
        <v>0</v>
      </c>
      <c r="S49" s="32" t="s">
        <v>0</v>
      </c>
      <c r="T49" s="32" t="s">
        <v>1</v>
      </c>
      <c r="U49" s="32" t="s">
        <v>0</v>
      </c>
      <c r="V49" s="32" t="s">
        <v>1</v>
      </c>
      <c r="W49" s="32" t="s">
        <v>1</v>
      </c>
      <c r="X49" s="32" t="s">
        <v>0</v>
      </c>
      <c r="Y49" s="32" t="s">
        <v>16</v>
      </c>
      <c r="Z49" s="32" t="s">
        <v>16</v>
      </c>
      <c r="AA49" s="34" t="s">
        <v>16</v>
      </c>
      <c r="AC49" s="39" t="s">
        <v>0</v>
      </c>
      <c r="AD49" s="16" t="s">
        <v>0</v>
      </c>
      <c r="AE49" s="16" t="s">
        <v>0</v>
      </c>
      <c r="AF49" s="16" t="s">
        <v>0</v>
      </c>
      <c r="AG49" s="16" t="s">
        <v>0</v>
      </c>
      <c r="AH49" s="16" t="s">
        <v>0</v>
      </c>
      <c r="AI49" s="16" t="s">
        <v>0</v>
      </c>
      <c r="AJ49" s="32" t="s">
        <v>16</v>
      </c>
      <c r="AK49" s="16" t="s">
        <v>16</v>
      </c>
      <c r="AL49" s="34" t="s">
        <v>16</v>
      </c>
      <c r="AN49" s="17">
        <f t="shared" si="4"/>
        <v>1122590</v>
      </c>
      <c r="AO49" s="70">
        <f t="shared" si="5"/>
        <v>2154120</v>
      </c>
      <c r="AP49" s="70">
        <f t="shared" si="6"/>
      </c>
      <c r="AQ49" s="70">
        <f t="shared" si="7"/>
        <v>1943000</v>
      </c>
      <c r="AR49" s="70">
        <f t="shared" si="8"/>
      </c>
      <c r="AS49" s="70">
        <f t="shared" si="9"/>
      </c>
      <c r="AT49" s="70">
        <f t="shared" si="10"/>
        <v>1351690</v>
      </c>
      <c r="AU49" s="70">
        <f t="shared" si="11"/>
      </c>
      <c r="AV49" s="70">
        <f t="shared" si="12"/>
      </c>
      <c r="AW49" s="72">
        <f t="shared" si="13"/>
      </c>
      <c r="AY49" s="78">
        <f t="shared" si="14"/>
        <v>1122590</v>
      </c>
      <c r="AZ49" s="77" t="str">
        <f t="shared" si="15"/>
        <v>MERCK</v>
      </c>
      <c r="BA49" s="18">
        <f t="shared" si="16"/>
      </c>
      <c r="BC49" s="18" t="str">
        <f t="shared" si="17"/>
        <v>MERCK</v>
      </c>
      <c r="BD49" s="164">
        <f t="shared" si="18"/>
        <v>1122590</v>
      </c>
      <c r="BE49" s="80">
        <f t="shared" si="19"/>
        <v>1168410</v>
      </c>
    </row>
    <row r="50" spans="1:57" ht="15">
      <c r="A50" s="23">
        <v>41</v>
      </c>
      <c r="B50" s="24" t="s">
        <v>70</v>
      </c>
      <c r="C50" s="25" t="s">
        <v>28</v>
      </c>
      <c r="D50" s="25">
        <v>1</v>
      </c>
      <c r="E50" s="53">
        <v>679760</v>
      </c>
      <c r="G50" s="63">
        <v>424594.8</v>
      </c>
      <c r="H50" s="59">
        <v>638000</v>
      </c>
      <c r="I50" s="58">
        <v>326284.8</v>
      </c>
      <c r="J50" s="58">
        <v>609000</v>
      </c>
      <c r="K50" s="58">
        <v>417600</v>
      </c>
      <c r="L50" s="58">
        <v>393240</v>
      </c>
      <c r="M50" s="58">
        <v>401058.4</v>
      </c>
      <c r="N50" s="58">
        <v>198360</v>
      </c>
      <c r="O50" s="60">
        <v>522000</v>
      </c>
      <c r="P50" s="64">
        <v>636956</v>
      </c>
      <c r="R50" s="33" t="s">
        <v>0</v>
      </c>
      <c r="S50" s="32" t="s">
        <v>0</v>
      </c>
      <c r="T50" s="32" t="s">
        <v>1</v>
      </c>
      <c r="U50" s="32" t="s">
        <v>0</v>
      </c>
      <c r="V50" s="32" t="s">
        <v>1</v>
      </c>
      <c r="W50" s="32" t="s">
        <v>1</v>
      </c>
      <c r="X50" s="32" t="s">
        <v>0</v>
      </c>
      <c r="Y50" s="32" t="s">
        <v>1</v>
      </c>
      <c r="Z50" s="32" t="s">
        <v>0</v>
      </c>
      <c r="AA50" s="34" t="s">
        <v>1</v>
      </c>
      <c r="AC50" s="39" t="s">
        <v>0</v>
      </c>
      <c r="AD50" s="16" t="s">
        <v>0</v>
      </c>
      <c r="AE50" s="16" t="s">
        <v>0</v>
      </c>
      <c r="AF50" s="16" t="s">
        <v>0</v>
      </c>
      <c r="AG50" s="16" t="s">
        <v>0</v>
      </c>
      <c r="AH50" s="16" t="s">
        <v>0</v>
      </c>
      <c r="AI50" s="16" t="s">
        <v>0</v>
      </c>
      <c r="AJ50" s="16" t="s">
        <v>1</v>
      </c>
      <c r="AK50" s="16" t="s">
        <v>0</v>
      </c>
      <c r="AL50" s="40" t="s">
        <v>1</v>
      </c>
      <c r="AN50" s="17">
        <f t="shared" si="4"/>
        <v>424594.8</v>
      </c>
      <c r="AO50" s="70">
        <f t="shared" si="5"/>
        <v>638000</v>
      </c>
      <c r="AP50" s="70">
        <f t="shared" si="6"/>
      </c>
      <c r="AQ50" s="70">
        <f t="shared" si="7"/>
        <v>609000</v>
      </c>
      <c r="AR50" s="70">
        <f t="shared" si="8"/>
      </c>
      <c r="AS50" s="70">
        <f t="shared" si="9"/>
      </c>
      <c r="AT50" s="70">
        <f t="shared" si="10"/>
        <v>401058.4</v>
      </c>
      <c r="AU50" s="70">
        <f t="shared" si="11"/>
      </c>
      <c r="AV50" s="70">
        <f t="shared" si="12"/>
        <v>522000</v>
      </c>
      <c r="AW50" s="72">
        <f t="shared" si="13"/>
      </c>
      <c r="AY50" s="78">
        <f t="shared" si="14"/>
        <v>401058.4</v>
      </c>
      <c r="AZ50" s="77">
        <f t="shared" si="15"/>
      </c>
      <c r="BA50" s="18" t="str">
        <f t="shared" si="16"/>
        <v>ARTILAB</v>
      </c>
      <c r="BC50" s="18" t="str">
        <f t="shared" si="17"/>
        <v>ARTILAB</v>
      </c>
      <c r="BD50" s="164">
        <f t="shared" si="18"/>
        <v>401058.4</v>
      </c>
      <c r="BE50" s="80">
        <f t="shared" si="19"/>
        <v>278701.6</v>
      </c>
    </row>
    <row r="51" spans="1:57" ht="15">
      <c r="A51" s="23">
        <v>42</v>
      </c>
      <c r="B51" s="24" t="s">
        <v>71</v>
      </c>
      <c r="C51" s="25" t="s">
        <v>40</v>
      </c>
      <c r="D51" s="25">
        <v>1</v>
      </c>
      <c r="E51" s="53">
        <v>580000</v>
      </c>
      <c r="G51" s="63">
        <v>233438.4</v>
      </c>
      <c r="H51" s="59">
        <v>545200</v>
      </c>
      <c r="I51" s="58">
        <v>783974.4</v>
      </c>
      <c r="J51" s="58">
        <v>574200</v>
      </c>
      <c r="K51" s="58">
        <v>638000</v>
      </c>
      <c r="L51" s="58">
        <v>259840</v>
      </c>
      <c r="M51" s="58">
        <v>0</v>
      </c>
      <c r="N51" s="58">
        <v>255200</v>
      </c>
      <c r="O51" s="60">
        <v>381640</v>
      </c>
      <c r="P51" s="64">
        <v>0</v>
      </c>
      <c r="R51" s="33" t="s">
        <v>0</v>
      </c>
      <c r="S51" s="32" t="s">
        <v>1</v>
      </c>
      <c r="T51" s="32" t="s">
        <v>1</v>
      </c>
      <c r="U51" s="32" t="s">
        <v>0</v>
      </c>
      <c r="V51" s="32" t="s">
        <v>1</v>
      </c>
      <c r="W51" s="32" t="s">
        <v>1</v>
      </c>
      <c r="X51" s="32" t="s">
        <v>16</v>
      </c>
      <c r="Y51" s="32" t="s">
        <v>1</v>
      </c>
      <c r="Z51" s="32" t="s">
        <v>0</v>
      </c>
      <c r="AA51" s="34" t="s">
        <v>16</v>
      </c>
      <c r="AC51" s="39" t="s">
        <v>0</v>
      </c>
      <c r="AD51" s="16" t="s">
        <v>1</v>
      </c>
      <c r="AE51" s="16" t="s">
        <v>0</v>
      </c>
      <c r="AF51" s="16" t="s">
        <v>0</v>
      </c>
      <c r="AG51" s="16" t="s">
        <v>0</v>
      </c>
      <c r="AH51" s="16" t="s">
        <v>0</v>
      </c>
      <c r="AI51" s="16" t="s">
        <v>16</v>
      </c>
      <c r="AJ51" s="16" t="s">
        <v>0</v>
      </c>
      <c r="AK51" s="16" t="s">
        <v>1</v>
      </c>
      <c r="AL51" s="34" t="s">
        <v>16</v>
      </c>
      <c r="AN51" s="17">
        <f t="shared" si="4"/>
        <v>233438.4</v>
      </c>
      <c r="AO51" s="70">
        <f t="shared" si="5"/>
      </c>
      <c r="AP51" s="70">
        <f t="shared" si="6"/>
      </c>
      <c r="AQ51" s="70">
        <f t="shared" si="7"/>
        <v>574200</v>
      </c>
      <c r="AR51" s="70">
        <f t="shared" si="8"/>
      </c>
      <c r="AS51" s="70">
        <f t="shared" si="9"/>
      </c>
      <c r="AT51" s="70">
        <f t="shared" si="10"/>
      </c>
      <c r="AU51" s="70">
        <f t="shared" si="11"/>
      </c>
      <c r="AV51" s="70">
        <f t="shared" si="12"/>
      </c>
      <c r="AW51" s="72">
        <f t="shared" si="13"/>
      </c>
      <c r="AY51" s="78">
        <f t="shared" si="14"/>
        <v>233438.4</v>
      </c>
      <c r="AZ51" s="77" t="str">
        <f t="shared" si="15"/>
        <v>MERCK</v>
      </c>
      <c r="BA51" s="18">
        <f t="shared" si="16"/>
      </c>
      <c r="BC51" s="18" t="str">
        <f t="shared" si="17"/>
        <v>MERCK</v>
      </c>
      <c r="BD51" s="164">
        <f t="shared" si="18"/>
        <v>233438.4</v>
      </c>
      <c r="BE51" s="80">
        <f t="shared" si="19"/>
        <v>346561.6</v>
      </c>
    </row>
    <row r="52" spans="1:57" ht="15">
      <c r="A52" s="23">
        <v>43</v>
      </c>
      <c r="B52" s="24" t="s">
        <v>72</v>
      </c>
      <c r="C52" s="25" t="s">
        <v>20</v>
      </c>
      <c r="D52" s="25">
        <v>1</v>
      </c>
      <c r="E52" s="53">
        <v>181308</v>
      </c>
      <c r="G52" s="63">
        <v>0</v>
      </c>
      <c r="H52" s="59">
        <v>0</v>
      </c>
      <c r="I52" s="58">
        <v>166483.2</v>
      </c>
      <c r="J52" s="58">
        <v>0</v>
      </c>
      <c r="K52" s="58">
        <v>1276000</v>
      </c>
      <c r="L52" s="58">
        <v>80040</v>
      </c>
      <c r="M52" s="58">
        <v>0</v>
      </c>
      <c r="N52" s="58">
        <v>0</v>
      </c>
      <c r="O52" s="60">
        <v>0</v>
      </c>
      <c r="P52" s="64">
        <v>0</v>
      </c>
      <c r="R52" s="33" t="s">
        <v>16</v>
      </c>
      <c r="S52" s="32" t="s">
        <v>16</v>
      </c>
      <c r="T52" s="32" t="s">
        <v>1</v>
      </c>
      <c r="U52" s="32" t="s">
        <v>0</v>
      </c>
      <c r="V52" s="32" t="s">
        <v>1</v>
      </c>
      <c r="W52" s="32" t="s">
        <v>1</v>
      </c>
      <c r="X52" s="32" t="s">
        <v>16</v>
      </c>
      <c r="Y52" s="32" t="s">
        <v>16</v>
      </c>
      <c r="Z52" s="32" t="s">
        <v>16</v>
      </c>
      <c r="AA52" s="34" t="s">
        <v>16</v>
      </c>
      <c r="AC52" s="39" t="s">
        <v>16</v>
      </c>
      <c r="AD52" s="16" t="s">
        <v>16</v>
      </c>
      <c r="AE52" s="16" t="s">
        <v>0</v>
      </c>
      <c r="AF52" s="16" t="s">
        <v>16</v>
      </c>
      <c r="AG52" s="16" t="s">
        <v>0</v>
      </c>
      <c r="AH52" s="16" t="s">
        <v>1</v>
      </c>
      <c r="AI52" s="16" t="s">
        <v>16</v>
      </c>
      <c r="AJ52" s="32" t="s">
        <v>16</v>
      </c>
      <c r="AK52" s="16" t="s">
        <v>16</v>
      </c>
      <c r="AL52" s="34" t="s">
        <v>16</v>
      </c>
      <c r="AN52" s="17">
        <f t="shared" si="4"/>
      </c>
      <c r="AO52" s="70">
        <f t="shared" si="5"/>
      </c>
      <c r="AP52" s="70">
        <f t="shared" si="6"/>
      </c>
      <c r="AQ52" s="70">
        <f t="shared" si="7"/>
      </c>
      <c r="AR52" s="70">
        <f t="shared" si="8"/>
      </c>
      <c r="AS52" s="70">
        <f t="shared" si="9"/>
      </c>
      <c r="AT52" s="70">
        <f t="shared" si="10"/>
      </c>
      <c r="AU52" s="70">
        <f t="shared" si="11"/>
      </c>
      <c r="AV52" s="70">
        <f t="shared" si="12"/>
      </c>
      <c r="AW52" s="72">
        <f t="shared" si="13"/>
      </c>
      <c r="AY52" s="78">
        <f t="shared" si="14"/>
        <v>0</v>
      </c>
      <c r="AZ52" s="77">
        <f t="shared" si="15"/>
      </c>
      <c r="BA52" s="18">
        <f t="shared" si="16"/>
      </c>
      <c r="BC52" s="18">
        <f t="shared" si="17"/>
      </c>
      <c r="BD52" s="164">
        <f t="shared" si="18"/>
        <v>0</v>
      </c>
      <c r="BE52" s="81"/>
    </row>
    <row r="53" spans="1:57" ht="15">
      <c r="A53" s="23">
        <v>44</v>
      </c>
      <c r="B53" s="24" t="s">
        <v>73</v>
      </c>
      <c r="C53" s="25" t="s">
        <v>20</v>
      </c>
      <c r="D53" s="25">
        <v>2</v>
      </c>
      <c r="E53" s="53">
        <v>684400</v>
      </c>
      <c r="G53" s="63">
        <v>586588.8</v>
      </c>
      <c r="H53" s="59">
        <v>582320</v>
      </c>
      <c r="I53" s="58">
        <v>427622.4</v>
      </c>
      <c r="J53" s="58">
        <v>679760</v>
      </c>
      <c r="K53" s="58">
        <v>464000</v>
      </c>
      <c r="L53" s="58">
        <v>624080</v>
      </c>
      <c r="M53" s="58">
        <v>706300.8</v>
      </c>
      <c r="N53" s="58">
        <v>255200</v>
      </c>
      <c r="O53" s="60">
        <v>301600</v>
      </c>
      <c r="P53" s="64">
        <v>0</v>
      </c>
      <c r="R53" s="33" t="s">
        <v>0</v>
      </c>
      <c r="S53" s="32" t="s">
        <v>0</v>
      </c>
      <c r="T53" s="32" t="s">
        <v>1</v>
      </c>
      <c r="U53" s="32" t="s">
        <v>0</v>
      </c>
      <c r="V53" s="32" t="s">
        <v>1</v>
      </c>
      <c r="W53" s="32" t="s">
        <v>1</v>
      </c>
      <c r="X53" s="32" t="s">
        <v>0</v>
      </c>
      <c r="Y53" s="32" t="s">
        <v>1</v>
      </c>
      <c r="Z53" s="32" t="s">
        <v>0</v>
      </c>
      <c r="AA53" s="34" t="s">
        <v>16</v>
      </c>
      <c r="AC53" s="39" t="s">
        <v>0</v>
      </c>
      <c r="AD53" s="16" t="s">
        <v>0</v>
      </c>
      <c r="AE53" s="16" t="s">
        <v>0</v>
      </c>
      <c r="AF53" s="16" t="s">
        <v>0</v>
      </c>
      <c r="AG53" s="16" t="s">
        <v>0</v>
      </c>
      <c r="AH53" s="16" t="s">
        <v>0</v>
      </c>
      <c r="AI53" s="16" t="s">
        <v>0</v>
      </c>
      <c r="AJ53" s="16" t="s">
        <v>0</v>
      </c>
      <c r="AK53" s="16" t="s">
        <v>1</v>
      </c>
      <c r="AL53" s="34" t="s">
        <v>16</v>
      </c>
      <c r="AN53" s="17">
        <f t="shared" si="4"/>
        <v>586588.8</v>
      </c>
      <c r="AO53" s="70">
        <f t="shared" si="5"/>
        <v>582320</v>
      </c>
      <c r="AP53" s="70">
        <f t="shared" si="6"/>
      </c>
      <c r="AQ53" s="70">
        <f t="shared" si="7"/>
        <v>679760</v>
      </c>
      <c r="AR53" s="70">
        <f t="shared" si="8"/>
      </c>
      <c r="AS53" s="70">
        <f t="shared" si="9"/>
      </c>
      <c r="AT53" s="70">
        <f t="shared" si="10"/>
        <v>706300.8</v>
      </c>
      <c r="AU53" s="70">
        <f t="shared" si="11"/>
      </c>
      <c r="AV53" s="70">
        <f t="shared" si="12"/>
      </c>
      <c r="AW53" s="72">
        <f t="shared" si="13"/>
      </c>
      <c r="AY53" s="78">
        <f t="shared" si="14"/>
        <v>582320</v>
      </c>
      <c r="AZ53" s="77" t="str">
        <f t="shared" si="15"/>
        <v>QUIMIREL</v>
      </c>
      <c r="BA53" s="18">
        <f t="shared" si="16"/>
      </c>
      <c r="BC53" s="18" t="str">
        <f t="shared" si="17"/>
        <v>QUIMIREL</v>
      </c>
      <c r="BD53" s="164">
        <f t="shared" si="18"/>
        <v>582320</v>
      </c>
      <c r="BE53" s="80">
        <f>+E53-BD53</f>
        <v>102080</v>
      </c>
    </row>
    <row r="54" spans="1:57" ht="15">
      <c r="A54" s="23">
        <v>45</v>
      </c>
      <c r="B54" s="24" t="s">
        <v>74</v>
      </c>
      <c r="C54" s="25" t="s">
        <v>20</v>
      </c>
      <c r="D54" s="25">
        <v>2</v>
      </c>
      <c r="E54" s="53">
        <v>243600</v>
      </c>
      <c r="G54" s="63">
        <v>126672</v>
      </c>
      <c r="H54" s="59">
        <v>223880</v>
      </c>
      <c r="I54" s="58">
        <v>261696</v>
      </c>
      <c r="J54" s="58">
        <v>190000</v>
      </c>
      <c r="K54" s="58">
        <v>232000</v>
      </c>
      <c r="L54" s="58">
        <v>2108880</v>
      </c>
      <c r="M54" s="58">
        <v>143724</v>
      </c>
      <c r="N54" s="58">
        <v>171680</v>
      </c>
      <c r="O54" s="60">
        <v>241280</v>
      </c>
      <c r="P54" s="64">
        <v>124236</v>
      </c>
      <c r="R54" s="33" t="s">
        <v>0</v>
      </c>
      <c r="S54" s="32" t="s">
        <v>0</v>
      </c>
      <c r="T54" s="32" t="s">
        <v>1</v>
      </c>
      <c r="U54" s="32" t="s">
        <v>0</v>
      </c>
      <c r="V54" s="32" t="s">
        <v>1</v>
      </c>
      <c r="W54" s="32" t="s">
        <v>1</v>
      </c>
      <c r="X54" s="32" t="s">
        <v>0</v>
      </c>
      <c r="Y54" s="32" t="s">
        <v>1</v>
      </c>
      <c r="Z54" s="32" t="s">
        <v>0</v>
      </c>
      <c r="AA54" s="34" t="s">
        <v>1</v>
      </c>
      <c r="AC54" s="39" t="s">
        <v>0</v>
      </c>
      <c r="AD54" s="16" t="s">
        <v>0</v>
      </c>
      <c r="AE54" s="16" t="s">
        <v>0</v>
      </c>
      <c r="AF54" s="16" t="s">
        <v>0</v>
      </c>
      <c r="AG54" s="16" t="s">
        <v>0</v>
      </c>
      <c r="AH54" s="16" t="s">
        <v>0</v>
      </c>
      <c r="AI54" s="16" t="s">
        <v>0</v>
      </c>
      <c r="AJ54" s="16" t="s">
        <v>0</v>
      </c>
      <c r="AK54" s="16" t="s">
        <v>0</v>
      </c>
      <c r="AL54" s="40" t="s">
        <v>1</v>
      </c>
      <c r="AN54" s="17">
        <f t="shared" si="4"/>
        <v>126672</v>
      </c>
      <c r="AO54" s="70">
        <f t="shared" si="5"/>
        <v>223880</v>
      </c>
      <c r="AP54" s="70">
        <f t="shared" si="6"/>
      </c>
      <c r="AQ54" s="70">
        <f t="shared" si="7"/>
        <v>190000</v>
      </c>
      <c r="AR54" s="70">
        <f t="shared" si="8"/>
      </c>
      <c r="AS54" s="70">
        <f t="shared" si="9"/>
      </c>
      <c r="AT54" s="70">
        <f t="shared" si="10"/>
        <v>143724</v>
      </c>
      <c r="AU54" s="70">
        <f t="shared" si="11"/>
      </c>
      <c r="AV54" s="70">
        <f t="shared" si="12"/>
        <v>241280</v>
      </c>
      <c r="AW54" s="72">
        <f t="shared" si="13"/>
      </c>
      <c r="AY54" s="78">
        <f t="shared" si="14"/>
        <v>126672</v>
      </c>
      <c r="AZ54" s="77" t="str">
        <f t="shared" si="15"/>
        <v>MERCK</v>
      </c>
      <c r="BA54" s="18">
        <f t="shared" si="16"/>
      </c>
      <c r="BC54" s="18" t="str">
        <f t="shared" si="17"/>
        <v>MERCK</v>
      </c>
      <c r="BD54" s="164">
        <f t="shared" si="18"/>
        <v>126672</v>
      </c>
      <c r="BE54" s="80">
        <f>+E54-BD54</f>
        <v>116928</v>
      </c>
    </row>
    <row r="55" spans="1:57" ht="15">
      <c r="A55" s="23">
        <v>46</v>
      </c>
      <c r="B55" s="24" t="s">
        <v>75</v>
      </c>
      <c r="C55" s="25" t="s">
        <v>30</v>
      </c>
      <c r="D55" s="25">
        <v>1</v>
      </c>
      <c r="E55" s="53">
        <v>199821.6</v>
      </c>
      <c r="G55" s="63">
        <v>157435.2</v>
      </c>
      <c r="H55" s="59">
        <v>0</v>
      </c>
      <c r="I55" s="58">
        <v>258912</v>
      </c>
      <c r="J55" s="58">
        <v>198360</v>
      </c>
      <c r="K55" s="58">
        <v>324800</v>
      </c>
      <c r="L55" s="58">
        <v>175160</v>
      </c>
      <c r="M55" s="58">
        <v>178628.4</v>
      </c>
      <c r="N55" s="58">
        <v>168200</v>
      </c>
      <c r="O55" s="60">
        <v>197200</v>
      </c>
      <c r="P55" s="64">
        <v>0</v>
      </c>
      <c r="R55" s="33" t="s">
        <v>0</v>
      </c>
      <c r="S55" s="32" t="s">
        <v>16</v>
      </c>
      <c r="T55" s="32" t="s">
        <v>1</v>
      </c>
      <c r="U55" s="32" t="s">
        <v>0</v>
      </c>
      <c r="V55" s="32" t="s">
        <v>1</v>
      </c>
      <c r="W55" s="32" t="s">
        <v>1</v>
      </c>
      <c r="X55" s="32" t="s">
        <v>0</v>
      </c>
      <c r="Y55" s="32" t="s">
        <v>1</v>
      </c>
      <c r="Z55" s="32" t="s">
        <v>0</v>
      </c>
      <c r="AA55" s="34" t="s">
        <v>16</v>
      </c>
      <c r="AC55" s="39" t="s">
        <v>0</v>
      </c>
      <c r="AD55" s="16" t="s">
        <v>16</v>
      </c>
      <c r="AE55" s="16" t="s">
        <v>0</v>
      </c>
      <c r="AF55" s="16" t="s">
        <v>0</v>
      </c>
      <c r="AG55" s="16" t="s">
        <v>0</v>
      </c>
      <c r="AH55" s="16" t="s">
        <v>0</v>
      </c>
      <c r="AI55" s="16" t="s">
        <v>0</v>
      </c>
      <c r="AJ55" s="16" t="s">
        <v>1</v>
      </c>
      <c r="AK55" s="16" t="s">
        <v>0</v>
      </c>
      <c r="AL55" s="34" t="s">
        <v>16</v>
      </c>
      <c r="AN55" s="17">
        <f t="shared" si="4"/>
        <v>157435.2</v>
      </c>
      <c r="AO55" s="70">
        <f t="shared" si="5"/>
      </c>
      <c r="AP55" s="70">
        <f t="shared" si="6"/>
      </c>
      <c r="AQ55" s="70">
        <f t="shared" si="7"/>
        <v>198360</v>
      </c>
      <c r="AR55" s="70">
        <f t="shared" si="8"/>
      </c>
      <c r="AS55" s="70">
        <f t="shared" si="9"/>
      </c>
      <c r="AT55" s="70">
        <f t="shared" si="10"/>
        <v>178628.4</v>
      </c>
      <c r="AU55" s="70">
        <f t="shared" si="11"/>
      </c>
      <c r="AV55" s="70">
        <f t="shared" si="12"/>
        <v>197200</v>
      </c>
      <c r="AW55" s="72">
        <f t="shared" si="13"/>
      </c>
      <c r="AY55" s="78">
        <f t="shared" si="14"/>
        <v>157435.2</v>
      </c>
      <c r="AZ55" s="77" t="str">
        <f t="shared" si="15"/>
        <v>MERCK</v>
      </c>
      <c r="BA55" s="18">
        <f t="shared" si="16"/>
      </c>
      <c r="BC55" s="18" t="str">
        <f t="shared" si="17"/>
        <v>MERCK</v>
      </c>
      <c r="BD55" s="164">
        <f t="shared" si="18"/>
        <v>157435.2</v>
      </c>
      <c r="BE55" s="80">
        <f>+E55-BD55</f>
        <v>42386.399999999994</v>
      </c>
    </row>
    <row r="56" spans="1:57" ht="15">
      <c r="A56" s="23">
        <v>47</v>
      </c>
      <c r="B56" s="24" t="s">
        <v>76</v>
      </c>
      <c r="C56" s="25" t="s">
        <v>44</v>
      </c>
      <c r="D56" s="25">
        <v>1</v>
      </c>
      <c r="E56" s="53">
        <v>589280</v>
      </c>
      <c r="G56" s="63">
        <v>288747.2</v>
      </c>
      <c r="H56" s="59">
        <v>553923.2</v>
      </c>
      <c r="I56" s="58">
        <v>1198233.6</v>
      </c>
      <c r="J56" s="58">
        <v>574200</v>
      </c>
      <c r="K56" s="58">
        <v>1728400</v>
      </c>
      <c r="L56" s="58">
        <v>0</v>
      </c>
      <c r="M56" s="58">
        <v>347675.2</v>
      </c>
      <c r="N56" s="58">
        <v>0</v>
      </c>
      <c r="O56" s="60">
        <v>583480</v>
      </c>
      <c r="P56" s="64">
        <v>0</v>
      </c>
      <c r="R56" s="33" t="s">
        <v>0</v>
      </c>
      <c r="S56" s="32" t="s">
        <v>1</v>
      </c>
      <c r="T56" s="32" t="s">
        <v>1</v>
      </c>
      <c r="U56" s="32" t="s">
        <v>0</v>
      </c>
      <c r="V56" s="32" t="s">
        <v>1</v>
      </c>
      <c r="W56" s="32" t="s">
        <v>16</v>
      </c>
      <c r="X56" s="32" t="s">
        <v>0</v>
      </c>
      <c r="Y56" s="32" t="s">
        <v>16</v>
      </c>
      <c r="Z56" s="32" t="s">
        <v>0</v>
      </c>
      <c r="AA56" s="34" t="s">
        <v>16</v>
      </c>
      <c r="AC56" s="39" t="s">
        <v>0</v>
      </c>
      <c r="AD56" s="16" t="s">
        <v>1</v>
      </c>
      <c r="AE56" s="16" t="s">
        <v>0</v>
      </c>
      <c r="AF56" s="16" t="s">
        <v>0</v>
      </c>
      <c r="AG56" s="16" t="s">
        <v>0</v>
      </c>
      <c r="AH56" s="16" t="s">
        <v>16</v>
      </c>
      <c r="AI56" s="16" t="s">
        <v>0</v>
      </c>
      <c r="AJ56" s="32" t="s">
        <v>16</v>
      </c>
      <c r="AK56" s="16" t="s">
        <v>1</v>
      </c>
      <c r="AL56" s="34" t="s">
        <v>16</v>
      </c>
      <c r="AN56" s="17">
        <f t="shared" si="4"/>
        <v>288747.2</v>
      </c>
      <c r="AO56" s="70">
        <f t="shared" si="5"/>
      </c>
      <c r="AP56" s="70">
        <f t="shared" si="6"/>
      </c>
      <c r="AQ56" s="70">
        <f t="shared" si="7"/>
        <v>574200</v>
      </c>
      <c r="AR56" s="70">
        <f t="shared" si="8"/>
      </c>
      <c r="AS56" s="70">
        <f t="shared" si="9"/>
      </c>
      <c r="AT56" s="70">
        <f t="shared" si="10"/>
        <v>347675.2</v>
      </c>
      <c r="AU56" s="70">
        <f t="shared" si="11"/>
      </c>
      <c r="AV56" s="70">
        <f t="shared" si="12"/>
      </c>
      <c r="AW56" s="72">
        <f t="shared" si="13"/>
      </c>
      <c r="AY56" s="78">
        <f t="shared" si="14"/>
        <v>288747.2</v>
      </c>
      <c r="AZ56" s="77" t="str">
        <f t="shared" si="15"/>
        <v>MERCK</v>
      </c>
      <c r="BA56" s="18">
        <f t="shared" si="16"/>
      </c>
      <c r="BC56" s="18" t="str">
        <f t="shared" si="17"/>
        <v>MERCK</v>
      </c>
      <c r="BD56" s="164">
        <f t="shared" si="18"/>
        <v>288747.2</v>
      </c>
      <c r="BE56" s="80">
        <f>+E56-BD56</f>
        <v>300532.8</v>
      </c>
    </row>
    <row r="57" spans="1:57" ht="32.25" customHeight="1">
      <c r="A57" s="23">
        <v>48</v>
      </c>
      <c r="B57" s="26" t="s">
        <v>77</v>
      </c>
      <c r="C57" s="25" t="s">
        <v>78</v>
      </c>
      <c r="D57" s="25">
        <v>2</v>
      </c>
      <c r="E57" s="53">
        <v>431520</v>
      </c>
      <c r="G57" s="63">
        <v>0</v>
      </c>
      <c r="H57" s="59">
        <v>0</v>
      </c>
      <c r="I57" s="58">
        <v>0</v>
      </c>
      <c r="J57" s="58">
        <v>0</v>
      </c>
      <c r="K57" s="58">
        <v>0</v>
      </c>
      <c r="L57" s="58">
        <v>0</v>
      </c>
      <c r="M57" s="58">
        <v>0</v>
      </c>
      <c r="N57" s="58">
        <v>0</v>
      </c>
      <c r="O57" s="60">
        <v>0</v>
      </c>
      <c r="P57" s="64">
        <v>0</v>
      </c>
      <c r="R57" s="33" t="s">
        <v>16</v>
      </c>
      <c r="S57" s="32" t="s">
        <v>16</v>
      </c>
      <c r="T57" s="32" t="s">
        <v>16</v>
      </c>
      <c r="U57" s="32" t="s">
        <v>0</v>
      </c>
      <c r="V57" s="32" t="s">
        <v>16</v>
      </c>
      <c r="W57" s="32" t="s">
        <v>16</v>
      </c>
      <c r="X57" s="32" t="s">
        <v>16</v>
      </c>
      <c r="Y57" s="32" t="s">
        <v>16</v>
      </c>
      <c r="Z57" s="32" t="s">
        <v>16</v>
      </c>
      <c r="AA57" s="34" t="s">
        <v>16</v>
      </c>
      <c r="AC57" s="39" t="s">
        <v>16</v>
      </c>
      <c r="AD57" s="16" t="s">
        <v>16</v>
      </c>
      <c r="AE57" s="16" t="s">
        <v>16</v>
      </c>
      <c r="AF57" s="16" t="s">
        <v>16</v>
      </c>
      <c r="AG57" s="16" t="s">
        <v>16</v>
      </c>
      <c r="AH57" s="16" t="s">
        <v>16</v>
      </c>
      <c r="AI57" s="16" t="s">
        <v>16</v>
      </c>
      <c r="AJ57" s="32" t="s">
        <v>16</v>
      </c>
      <c r="AK57" s="16" t="s">
        <v>16</v>
      </c>
      <c r="AL57" s="34" t="s">
        <v>16</v>
      </c>
      <c r="AN57" s="17">
        <f t="shared" si="4"/>
      </c>
      <c r="AO57" s="70">
        <f t="shared" si="5"/>
      </c>
      <c r="AP57" s="70">
        <f t="shared" si="6"/>
      </c>
      <c r="AQ57" s="70">
        <f t="shared" si="7"/>
      </c>
      <c r="AR57" s="70">
        <f t="shared" si="8"/>
      </c>
      <c r="AS57" s="70">
        <f t="shared" si="9"/>
      </c>
      <c r="AT57" s="70">
        <f t="shared" si="10"/>
      </c>
      <c r="AU57" s="70">
        <f t="shared" si="11"/>
      </c>
      <c r="AV57" s="70">
        <f t="shared" si="12"/>
      </c>
      <c r="AW57" s="72">
        <f t="shared" si="13"/>
      </c>
      <c r="AY57" s="78">
        <f t="shared" si="14"/>
        <v>0</v>
      </c>
      <c r="AZ57" s="77">
        <f t="shared" si="15"/>
      </c>
      <c r="BA57" s="18">
        <f t="shared" si="16"/>
      </c>
      <c r="BC57" s="18">
        <f t="shared" si="17"/>
      </c>
      <c r="BD57" s="164">
        <f t="shared" si="18"/>
        <v>0</v>
      </c>
      <c r="BE57" s="81"/>
    </row>
    <row r="58" spans="1:57" ht="15">
      <c r="A58" s="23">
        <v>49</v>
      </c>
      <c r="B58" s="24" t="s">
        <v>79</v>
      </c>
      <c r="C58" s="25" t="s">
        <v>24</v>
      </c>
      <c r="D58" s="25">
        <v>1</v>
      </c>
      <c r="E58" s="53">
        <v>1294560</v>
      </c>
      <c r="G58" s="63">
        <v>634334.4</v>
      </c>
      <c r="H58" s="59">
        <v>1218000</v>
      </c>
      <c r="I58" s="58">
        <v>0</v>
      </c>
      <c r="J58" s="58">
        <v>1154200</v>
      </c>
      <c r="K58" s="58">
        <v>0</v>
      </c>
      <c r="L58" s="58">
        <v>750520</v>
      </c>
      <c r="M58" s="58">
        <v>763790.4</v>
      </c>
      <c r="N58" s="58">
        <v>0</v>
      </c>
      <c r="O58" s="60">
        <v>0</v>
      </c>
      <c r="P58" s="64">
        <v>0</v>
      </c>
      <c r="R58" s="33" t="s">
        <v>0</v>
      </c>
      <c r="S58" s="32" t="s">
        <v>1</v>
      </c>
      <c r="T58" s="32" t="s">
        <v>16</v>
      </c>
      <c r="U58" s="32" t="s">
        <v>0</v>
      </c>
      <c r="V58" s="32" t="s">
        <v>16</v>
      </c>
      <c r="W58" s="32" t="s">
        <v>1</v>
      </c>
      <c r="X58" s="32" t="s">
        <v>0</v>
      </c>
      <c r="Y58" s="32" t="s">
        <v>16</v>
      </c>
      <c r="Z58" s="32" t="s">
        <v>16</v>
      </c>
      <c r="AA58" s="34" t="s">
        <v>16</v>
      </c>
      <c r="AC58" s="39" t="s">
        <v>0</v>
      </c>
      <c r="AD58" s="16" t="s">
        <v>1</v>
      </c>
      <c r="AE58" s="16" t="s">
        <v>16</v>
      </c>
      <c r="AF58" s="16" t="s">
        <v>0</v>
      </c>
      <c r="AG58" s="16" t="s">
        <v>16</v>
      </c>
      <c r="AH58" s="16" t="s">
        <v>0</v>
      </c>
      <c r="AI58" s="16" t="s">
        <v>0</v>
      </c>
      <c r="AJ58" s="32" t="s">
        <v>16</v>
      </c>
      <c r="AK58" s="16" t="s">
        <v>16</v>
      </c>
      <c r="AL58" s="34" t="s">
        <v>16</v>
      </c>
      <c r="AN58" s="17">
        <f t="shared" si="4"/>
        <v>634334.4</v>
      </c>
      <c r="AO58" s="70">
        <f t="shared" si="5"/>
      </c>
      <c r="AP58" s="70">
        <f t="shared" si="6"/>
      </c>
      <c r="AQ58" s="70">
        <f t="shared" si="7"/>
        <v>1154200</v>
      </c>
      <c r="AR58" s="70">
        <f t="shared" si="8"/>
      </c>
      <c r="AS58" s="70">
        <f t="shared" si="9"/>
      </c>
      <c r="AT58" s="70">
        <f t="shared" si="10"/>
        <v>763790.4</v>
      </c>
      <c r="AU58" s="70">
        <f t="shared" si="11"/>
      </c>
      <c r="AV58" s="70">
        <f t="shared" si="12"/>
      </c>
      <c r="AW58" s="72">
        <f t="shared" si="13"/>
      </c>
      <c r="AY58" s="78">
        <f t="shared" si="14"/>
        <v>634334.4</v>
      </c>
      <c r="AZ58" s="77" t="str">
        <f t="shared" si="15"/>
        <v>MERCK</v>
      </c>
      <c r="BA58" s="18">
        <f t="shared" si="16"/>
      </c>
      <c r="BC58" s="18" t="str">
        <f t="shared" si="17"/>
        <v>MERCK</v>
      </c>
      <c r="BD58" s="164">
        <f t="shared" si="18"/>
        <v>634334.4</v>
      </c>
      <c r="BE58" s="80">
        <f aca="true" t="shared" si="20" ref="BE58:BE96">+E58-BD58</f>
        <v>660225.6</v>
      </c>
    </row>
    <row r="59" spans="1:57" ht="15">
      <c r="A59" s="23">
        <v>50</v>
      </c>
      <c r="B59" s="24" t="s">
        <v>80</v>
      </c>
      <c r="C59" s="25" t="s">
        <v>81</v>
      </c>
      <c r="D59" s="25">
        <v>4</v>
      </c>
      <c r="E59" s="53">
        <v>607840</v>
      </c>
      <c r="G59" s="63">
        <v>298068.96</v>
      </c>
      <c r="H59" s="59">
        <v>519680</v>
      </c>
      <c r="I59" s="58">
        <v>0</v>
      </c>
      <c r="J59" s="58">
        <v>603200</v>
      </c>
      <c r="K59" s="58">
        <v>232000</v>
      </c>
      <c r="L59" s="58">
        <v>352640</v>
      </c>
      <c r="M59" s="58">
        <v>358899.36</v>
      </c>
      <c r="N59" s="58">
        <v>0</v>
      </c>
      <c r="O59" s="60">
        <v>533600</v>
      </c>
      <c r="P59" s="64">
        <v>394400</v>
      </c>
      <c r="R59" s="33" t="s">
        <v>0</v>
      </c>
      <c r="S59" s="32" t="s">
        <v>0</v>
      </c>
      <c r="T59" s="32" t="s">
        <v>16</v>
      </c>
      <c r="U59" s="32" t="s">
        <v>0</v>
      </c>
      <c r="V59" s="32" t="s">
        <v>16</v>
      </c>
      <c r="W59" s="32" t="s">
        <v>1</v>
      </c>
      <c r="X59" s="32" t="s">
        <v>0</v>
      </c>
      <c r="Y59" s="32" t="s">
        <v>16</v>
      </c>
      <c r="Z59" s="32" t="s">
        <v>0</v>
      </c>
      <c r="AA59" s="34" t="s">
        <v>1</v>
      </c>
      <c r="AC59" s="39" t="s">
        <v>0</v>
      </c>
      <c r="AD59" s="16" t="s">
        <v>0</v>
      </c>
      <c r="AE59" s="16" t="s">
        <v>16</v>
      </c>
      <c r="AF59" s="16" t="s">
        <v>0</v>
      </c>
      <c r="AG59" s="16" t="s">
        <v>0</v>
      </c>
      <c r="AH59" s="16" t="s">
        <v>0</v>
      </c>
      <c r="AI59" s="16" t="s">
        <v>0</v>
      </c>
      <c r="AJ59" s="32" t="s">
        <v>16</v>
      </c>
      <c r="AK59" s="16" t="s">
        <v>0</v>
      </c>
      <c r="AL59" s="40" t="s">
        <v>1</v>
      </c>
      <c r="AN59" s="17">
        <f t="shared" si="4"/>
        <v>298068.96</v>
      </c>
      <c r="AO59" s="70">
        <f t="shared" si="5"/>
        <v>519680</v>
      </c>
      <c r="AP59" s="70">
        <f t="shared" si="6"/>
      </c>
      <c r="AQ59" s="70">
        <f t="shared" si="7"/>
        <v>603200</v>
      </c>
      <c r="AR59" s="70">
        <f t="shared" si="8"/>
      </c>
      <c r="AS59" s="70">
        <f t="shared" si="9"/>
      </c>
      <c r="AT59" s="70">
        <f t="shared" si="10"/>
        <v>358899.36</v>
      </c>
      <c r="AU59" s="70">
        <f t="shared" si="11"/>
      </c>
      <c r="AV59" s="70">
        <f t="shared" si="12"/>
        <v>533600</v>
      </c>
      <c r="AW59" s="72">
        <f t="shared" si="13"/>
      </c>
      <c r="AY59" s="78">
        <f t="shared" si="14"/>
        <v>298068.96</v>
      </c>
      <c r="AZ59" s="77" t="str">
        <f t="shared" si="15"/>
        <v>MERCK</v>
      </c>
      <c r="BA59" s="18">
        <f t="shared" si="16"/>
      </c>
      <c r="BC59" s="18" t="str">
        <f t="shared" si="17"/>
        <v>MERCK</v>
      </c>
      <c r="BD59" s="164">
        <f t="shared" si="18"/>
        <v>298068.96</v>
      </c>
      <c r="BE59" s="80">
        <f t="shared" si="20"/>
        <v>309771.04</v>
      </c>
    </row>
    <row r="60" spans="1:57" ht="15">
      <c r="A60" s="23">
        <v>51</v>
      </c>
      <c r="B60" s="24" t="s">
        <v>82</v>
      </c>
      <c r="C60" s="25" t="s">
        <v>83</v>
      </c>
      <c r="D60" s="25">
        <v>1</v>
      </c>
      <c r="E60" s="53">
        <v>702960</v>
      </c>
      <c r="G60" s="63">
        <v>344450.4</v>
      </c>
      <c r="H60" s="59">
        <v>66120</v>
      </c>
      <c r="I60" s="58">
        <v>341318.4</v>
      </c>
      <c r="J60" s="58">
        <v>690200</v>
      </c>
      <c r="K60" s="58">
        <v>488360</v>
      </c>
      <c r="L60" s="58">
        <v>462840</v>
      </c>
      <c r="M60" s="58">
        <v>414746.4</v>
      </c>
      <c r="N60" s="58">
        <v>519680</v>
      </c>
      <c r="O60" s="60">
        <v>257520</v>
      </c>
      <c r="P60" s="64">
        <v>139026</v>
      </c>
      <c r="R60" s="33" t="s">
        <v>0</v>
      </c>
      <c r="S60" s="32" t="s">
        <v>0</v>
      </c>
      <c r="T60" s="32" t="s">
        <v>1</v>
      </c>
      <c r="U60" s="32" t="s">
        <v>0</v>
      </c>
      <c r="V60" s="32" t="s">
        <v>1</v>
      </c>
      <c r="W60" s="32" t="s">
        <v>1</v>
      </c>
      <c r="X60" s="32" t="s">
        <v>0</v>
      </c>
      <c r="Y60" s="32" t="s">
        <v>1</v>
      </c>
      <c r="Z60" s="32" t="s">
        <v>0</v>
      </c>
      <c r="AA60" s="34" t="s">
        <v>1</v>
      </c>
      <c r="AC60" s="39" t="s">
        <v>0</v>
      </c>
      <c r="AD60" s="16" t="s">
        <v>0</v>
      </c>
      <c r="AE60" s="16" t="s">
        <v>0</v>
      </c>
      <c r="AF60" s="16" t="s">
        <v>0</v>
      </c>
      <c r="AG60" s="16" t="s">
        <v>0</v>
      </c>
      <c r="AH60" s="16" t="s">
        <v>0</v>
      </c>
      <c r="AI60" s="16" t="s">
        <v>0</v>
      </c>
      <c r="AJ60" s="16" t="s">
        <v>0</v>
      </c>
      <c r="AK60" s="16" t="s">
        <v>0</v>
      </c>
      <c r="AL60" s="40" t="s">
        <v>1</v>
      </c>
      <c r="AN60" s="17">
        <f t="shared" si="4"/>
        <v>344450.4</v>
      </c>
      <c r="AO60" s="70">
        <f t="shared" si="5"/>
        <v>66120</v>
      </c>
      <c r="AP60" s="70">
        <f t="shared" si="6"/>
      </c>
      <c r="AQ60" s="70">
        <f t="shared" si="7"/>
        <v>690200</v>
      </c>
      <c r="AR60" s="70">
        <f t="shared" si="8"/>
      </c>
      <c r="AS60" s="70">
        <f t="shared" si="9"/>
      </c>
      <c r="AT60" s="70">
        <f t="shared" si="10"/>
        <v>414746.4</v>
      </c>
      <c r="AU60" s="70">
        <f t="shared" si="11"/>
      </c>
      <c r="AV60" s="70">
        <f t="shared" si="12"/>
        <v>257520</v>
      </c>
      <c r="AW60" s="72">
        <f t="shared" si="13"/>
      </c>
      <c r="AY60" s="78">
        <f t="shared" si="14"/>
        <v>66120</v>
      </c>
      <c r="AZ60" s="77" t="str">
        <f t="shared" si="15"/>
        <v>QUIMIREL</v>
      </c>
      <c r="BA60" s="18">
        <f t="shared" si="16"/>
      </c>
      <c r="BC60" s="18" t="str">
        <f t="shared" si="17"/>
        <v>QUIMIREL</v>
      </c>
      <c r="BD60" s="164">
        <f t="shared" si="18"/>
        <v>66120</v>
      </c>
      <c r="BE60" s="80">
        <f t="shared" si="20"/>
        <v>636840</v>
      </c>
    </row>
    <row r="61" spans="1:57" ht="15">
      <c r="A61" s="23">
        <v>52</v>
      </c>
      <c r="B61" s="24" t="s">
        <v>84</v>
      </c>
      <c r="C61" s="25" t="s">
        <v>81</v>
      </c>
      <c r="D61" s="25">
        <v>1</v>
      </c>
      <c r="E61" s="53">
        <v>649600</v>
      </c>
      <c r="G61" s="63">
        <v>318247.16000000003</v>
      </c>
      <c r="H61" s="59">
        <v>610160</v>
      </c>
      <c r="I61" s="58">
        <v>444326.4</v>
      </c>
      <c r="J61" s="58">
        <v>632200</v>
      </c>
      <c r="K61" s="58">
        <v>371200</v>
      </c>
      <c r="L61" s="58">
        <v>375840</v>
      </c>
      <c r="M61" s="58">
        <v>383195.56</v>
      </c>
      <c r="N61" s="58">
        <v>0</v>
      </c>
      <c r="O61" s="60">
        <v>580000</v>
      </c>
      <c r="P61" s="64">
        <v>140012</v>
      </c>
      <c r="R61" s="33" t="s">
        <v>0</v>
      </c>
      <c r="S61" s="32" t="s">
        <v>0</v>
      </c>
      <c r="T61" s="32" t="s">
        <v>1</v>
      </c>
      <c r="U61" s="32" t="s">
        <v>0</v>
      </c>
      <c r="V61" s="32" t="s">
        <v>1</v>
      </c>
      <c r="W61" s="32" t="s">
        <v>1</v>
      </c>
      <c r="X61" s="32" t="s">
        <v>0</v>
      </c>
      <c r="Y61" s="32" t="s">
        <v>16</v>
      </c>
      <c r="Z61" s="32" t="s">
        <v>0</v>
      </c>
      <c r="AA61" s="34" t="s">
        <v>1</v>
      </c>
      <c r="AC61" s="39" t="s">
        <v>0</v>
      </c>
      <c r="AD61" s="16" t="s">
        <v>0</v>
      </c>
      <c r="AE61" s="16" t="s">
        <v>0</v>
      </c>
      <c r="AF61" s="16" t="s">
        <v>0</v>
      </c>
      <c r="AG61" s="16" t="s">
        <v>0</v>
      </c>
      <c r="AH61" s="16" t="s">
        <v>0</v>
      </c>
      <c r="AI61" s="16" t="s">
        <v>0</v>
      </c>
      <c r="AJ61" s="32" t="s">
        <v>16</v>
      </c>
      <c r="AK61" s="16" t="s">
        <v>0</v>
      </c>
      <c r="AL61" s="40" t="s">
        <v>1</v>
      </c>
      <c r="AN61" s="17">
        <f t="shared" si="4"/>
        <v>318247.16000000003</v>
      </c>
      <c r="AO61" s="70">
        <f t="shared" si="5"/>
        <v>610160</v>
      </c>
      <c r="AP61" s="70">
        <f t="shared" si="6"/>
      </c>
      <c r="AQ61" s="70">
        <f t="shared" si="7"/>
        <v>632200</v>
      </c>
      <c r="AR61" s="70">
        <f t="shared" si="8"/>
      </c>
      <c r="AS61" s="70">
        <f t="shared" si="9"/>
      </c>
      <c r="AT61" s="70">
        <f t="shared" si="10"/>
        <v>383195.56</v>
      </c>
      <c r="AU61" s="70">
        <f t="shared" si="11"/>
      </c>
      <c r="AV61" s="70">
        <f t="shared" si="12"/>
        <v>580000</v>
      </c>
      <c r="AW61" s="72">
        <f t="shared" si="13"/>
      </c>
      <c r="AY61" s="78">
        <f t="shared" si="14"/>
        <v>318247.16000000003</v>
      </c>
      <c r="AZ61" s="77" t="str">
        <f t="shared" si="15"/>
        <v>MERCK</v>
      </c>
      <c r="BA61" s="18">
        <f t="shared" si="16"/>
      </c>
      <c r="BC61" s="18" t="str">
        <f t="shared" si="17"/>
        <v>MERCK</v>
      </c>
      <c r="BD61" s="164">
        <f t="shared" si="18"/>
        <v>318247.16000000003</v>
      </c>
      <c r="BE61" s="80">
        <f t="shared" si="20"/>
        <v>331352.83999999997</v>
      </c>
    </row>
    <row r="62" spans="1:57" ht="15">
      <c r="A62" s="23">
        <v>53</v>
      </c>
      <c r="B62" s="24" t="s">
        <v>85</v>
      </c>
      <c r="C62" s="25" t="s">
        <v>86</v>
      </c>
      <c r="D62" s="25">
        <v>1</v>
      </c>
      <c r="E62" s="53">
        <v>169360</v>
      </c>
      <c r="G62" s="63">
        <v>226803.2</v>
      </c>
      <c r="H62" s="59">
        <v>0</v>
      </c>
      <c r="I62" s="58">
        <v>341875.2</v>
      </c>
      <c r="J62" s="58">
        <v>371200</v>
      </c>
      <c r="K62" s="58">
        <v>290000</v>
      </c>
      <c r="L62" s="58">
        <v>0</v>
      </c>
      <c r="M62" s="58">
        <v>0</v>
      </c>
      <c r="N62" s="58">
        <v>0</v>
      </c>
      <c r="O62" s="60">
        <v>452400</v>
      </c>
      <c r="P62" s="64">
        <v>0</v>
      </c>
      <c r="R62" s="33" t="s">
        <v>0</v>
      </c>
      <c r="S62" s="32" t="s">
        <v>16</v>
      </c>
      <c r="T62" s="32" t="s">
        <v>1</v>
      </c>
      <c r="U62" s="32" t="s">
        <v>0</v>
      </c>
      <c r="V62" s="32" t="s">
        <v>1</v>
      </c>
      <c r="W62" s="32" t="s">
        <v>16</v>
      </c>
      <c r="X62" s="32" t="s">
        <v>16</v>
      </c>
      <c r="Y62" s="32" t="s">
        <v>16</v>
      </c>
      <c r="Z62" s="32" t="s">
        <v>0</v>
      </c>
      <c r="AA62" s="34" t="s">
        <v>16</v>
      </c>
      <c r="AC62" s="39" t="s">
        <v>0</v>
      </c>
      <c r="AD62" s="16" t="s">
        <v>16</v>
      </c>
      <c r="AE62" s="16" t="s">
        <v>0</v>
      </c>
      <c r="AF62" s="16" t="s">
        <v>0</v>
      </c>
      <c r="AG62" s="16" t="s">
        <v>0</v>
      </c>
      <c r="AH62" s="16" t="s">
        <v>16</v>
      </c>
      <c r="AI62" s="16" t="s">
        <v>16</v>
      </c>
      <c r="AJ62" s="32" t="s">
        <v>16</v>
      </c>
      <c r="AK62" s="16" t="s">
        <v>1</v>
      </c>
      <c r="AL62" s="34" t="s">
        <v>16</v>
      </c>
      <c r="AN62" s="17">
        <f t="shared" si="4"/>
        <v>226803.2</v>
      </c>
      <c r="AO62" s="70">
        <f t="shared" si="5"/>
      </c>
      <c r="AP62" s="70">
        <f t="shared" si="6"/>
      </c>
      <c r="AQ62" s="70">
        <f t="shared" si="7"/>
        <v>371200</v>
      </c>
      <c r="AR62" s="70">
        <f t="shared" si="8"/>
      </c>
      <c r="AS62" s="70">
        <f t="shared" si="9"/>
      </c>
      <c r="AT62" s="70">
        <f t="shared" si="10"/>
      </c>
      <c r="AU62" s="70">
        <f t="shared" si="11"/>
      </c>
      <c r="AV62" s="70">
        <f t="shared" si="12"/>
      </c>
      <c r="AW62" s="72">
        <f t="shared" si="13"/>
      </c>
      <c r="AY62" s="78">
        <f t="shared" si="14"/>
        <v>226803.2</v>
      </c>
      <c r="AZ62" s="77" t="str">
        <f t="shared" si="15"/>
        <v>MERCK</v>
      </c>
      <c r="BA62" s="18">
        <f t="shared" si="16"/>
      </c>
      <c r="BC62" s="18" t="str">
        <f t="shared" si="17"/>
        <v>MERCK</v>
      </c>
      <c r="BD62" s="164">
        <f t="shared" si="18"/>
        <v>226803.2</v>
      </c>
      <c r="BE62" s="80">
        <f t="shared" si="20"/>
        <v>-57443.20000000001</v>
      </c>
    </row>
    <row r="63" spans="1:57" ht="25.5">
      <c r="A63" s="23">
        <v>54</v>
      </c>
      <c r="B63" s="24" t="s">
        <v>87</v>
      </c>
      <c r="C63" s="25" t="s">
        <v>30</v>
      </c>
      <c r="D63" s="25">
        <v>1</v>
      </c>
      <c r="E63" s="53">
        <v>983100</v>
      </c>
      <c r="G63" s="63">
        <v>0</v>
      </c>
      <c r="H63" s="59">
        <v>0</v>
      </c>
      <c r="I63" s="58">
        <v>1096896</v>
      </c>
      <c r="J63" s="58">
        <v>0</v>
      </c>
      <c r="K63" s="58">
        <v>2320000</v>
      </c>
      <c r="L63" s="58">
        <v>0</v>
      </c>
      <c r="M63" s="58">
        <v>0</v>
      </c>
      <c r="N63" s="58">
        <v>38280</v>
      </c>
      <c r="O63" s="60">
        <v>983100</v>
      </c>
      <c r="P63" s="64">
        <v>116348</v>
      </c>
      <c r="R63" s="33" t="s">
        <v>16</v>
      </c>
      <c r="S63" s="32" t="s">
        <v>16</v>
      </c>
      <c r="T63" s="32" t="s">
        <v>1</v>
      </c>
      <c r="U63" s="32" t="s">
        <v>0</v>
      </c>
      <c r="V63" s="32" t="s">
        <v>1</v>
      </c>
      <c r="W63" s="32" t="s">
        <v>16</v>
      </c>
      <c r="X63" s="32" t="s">
        <v>16</v>
      </c>
      <c r="Y63" s="32" t="s">
        <v>1</v>
      </c>
      <c r="Z63" s="32" t="s">
        <v>0</v>
      </c>
      <c r="AA63" s="34" t="s">
        <v>1</v>
      </c>
      <c r="AC63" s="39" t="s">
        <v>16</v>
      </c>
      <c r="AD63" s="16" t="s">
        <v>16</v>
      </c>
      <c r="AE63" s="16" t="s">
        <v>0</v>
      </c>
      <c r="AF63" s="16" t="s">
        <v>16</v>
      </c>
      <c r="AG63" s="16" t="s">
        <v>0</v>
      </c>
      <c r="AH63" s="16" t="s">
        <v>16</v>
      </c>
      <c r="AI63" s="16" t="s">
        <v>16</v>
      </c>
      <c r="AJ63" s="16" t="s">
        <v>1</v>
      </c>
      <c r="AK63" s="16" t="s">
        <v>0</v>
      </c>
      <c r="AL63" s="40" t="s">
        <v>1</v>
      </c>
      <c r="AN63" s="17">
        <f t="shared" si="4"/>
      </c>
      <c r="AO63" s="70">
        <f t="shared" si="5"/>
      </c>
      <c r="AP63" s="70">
        <f t="shared" si="6"/>
      </c>
      <c r="AQ63" s="70">
        <f t="shared" si="7"/>
      </c>
      <c r="AR63" s="70">
        <f t="shared" si="8"/>
      </c>
      <c r="AS63" s="70">
        <f t="shared" si="9"/>
      </c>
      <c r="AT63" s="70">
        <f t="shared" si="10"/>
      </c>
      <c r="AU63" s="70">
        <f t="shared" si="11"/>
      </c>
      <c r="AV63" s="70">
        <f t="shared" si="12"/>
        <v>983100</v>
      </c>
      <c r="AW63" s="72">
        <f t="shared" si="13"/>
      </c>
      <c r="AY63" s="78">
        <f t="shared" si="14"/>
        <v>983100</v>
      </c>
      <c r="AZ63" s="77">
        <f t="shared" si="15"/>
      </c>
      <c r="BA63" s="18" t="str">
        <f t="shared" si="16"/>
        <v>ELEMENTOS QUIMICOS</v>
      </c>
      <c r="BC63" s="18" t="str">
        <f t="shared" si="17"/>
        <v>ELEMENTOS QUIMICOS</v>
      </c>
      <c r="BD63" s="164">
        <f t="shared" si="18"/>
        <v>983100</v>
      </c>
      <c r="BE63" s="80">
        <f t="shared" si="20"/>
        <v>0</v>
      </c>
    </row>
    <row r="64" spans="1:57" ht="15">
      <c r="A64" s="23">
        <v>55</v>
      </c>
      <c r="B64" s="24" t="s">
        <v>88</v>
      </c>
      <c r="C64" s="25" t="s">
        <v>89</v>
      </c>
      <c r="D64" s="25">
        <v>1</v>
      </c>
      <c r="E64" s="53">
        <v>389760</v>
      </c>
      <c r="G64" s="63">
        <v>116417.6</v>
      </c>
      <c r="H64" s="59">
        <v>0</v>
      </c>
      <c r="I64" s="58">
        <v>336307.2</v>
      </c>
      <c r="J64" s="58">
        <v>222720</v>
      </c>
      <c r="K64" s="58">
        <v>510400</v>
      </c>
      <c r="L64" s="58">
        <v>0</v>
      </c>
      <c r="M64" s="58">
        <v>0</v>
      </c>
      <c r="N64" s="58">
        <v>0</v>
      </c>
      <c r="O64" s="60">
        <v>389760</v>
      </c>
      <c r="P64" s="64">
        <v>0</v>
      </c>
      <c r="R64" s="33" t="s">
        <v>0</v>
      </c>
      <c r="S64" s="32" t="s">
        <v>16</v>
      </c>
      <c r="T64" s="32" t="s">
        <v>1</v>
      </c>
      <c r="U64" s="32" t="s">
        <v>0</v>
      </c>
      <c r="V64" s="32" t="s">
        <v>1</v>
      </c>
      <c r="W64" s="32" t="s">
        <v>16</v>
      </c>
      <c r="X64" s="32" t="s">
        <v>16</v>
      </c>
      <c r="Y64" s="32" t="s">
        <v>16</v>
      </c>
      <c r="Z64" s="32" t="s">
        <v>0</v>
      </c>
      <c r="AA64" s="34" t="s">
        <v>16</v>
      </c>
      <c r="AC64" s="39" t="s">
        <v>0</v>
      </c>
      <c r="AD64" s="16" t="s">
        <v>16</v>
      </c>
      <c r="AE64" s="16" t="s">
        <v>0</v>
      </c>
      <c r="AF64" s="16" t="s">
        <v>0</v>
      </c>
      <c r="AG64" s="16" t="s">
        <v>0</v>
      </c>
      <c r="AH64" s="16" t="s">
        <v>16</v>
      </c>
      <c r="AI64" s="16" t="s">
        <v>16</v>
      </c>
      <c r="AJ64" s="32" t="s">
        <v>16</v>
      </c>
      <c r="AK64" s="16" t="s">
        <v>1</v>
      </c>
      <c r="AL64" s="34" t="s">
        <v>16</v>
      </c>
      <c r="AN64" s="17">
        <f t="shared" si="4"/>
        <v>116417.6</v>
      </c>
      <c r="AO64" s="70">
        <f t="shared" si="5"/>
      </c>
      <c r="AP64" s="70">
        <f t="shared" si="6"/>
      </c>
      <c r="AQ64" s="70">
        <f t="shared" si="7"/>
        <v>222720</v>
      </c>
      <c r="AR64" s="70">
        <f t="shared" si="8"/>
      </c>
      <c r="AS64" s="70">
        <f t="shared" si="9"/>
      </c>
      <c r="AT64" s="70">
        <f t="shared" si="10"/>
      </c>
      <c r="AU64" s="70">
        <f t="shared" si="11"/>
      </c>
      <c r="AV64" s="70">
        <f t="shared" si="12"/>
      </c>
      <c r="AW64" s="72">
        <f t="shared" si="13"/>
      </c>
      <c r="AY64" s="78">
        <f t="shared" si="14"/>
        <v>116417.6</v>
      </c>
      <c r="AZ64" s="77" t="str">
        <f t="shared" si="15"/>
        <v>MERCK</v>
      </c>
      <c r="BA64" s="18">
        <f t="shared" si="16"/>
      </c>
      <c r="BC64" s="18" t="str">
        <f t="shared" si="17"/>
        <v>MERCK</v>
      </c>
      <c r="BD64" s="164">
        <f t="shared" si="18"/>
        <v>116417.6</v>
      </c>
      <c r="BE64" s="80">
        <f t="shared" si="20"/>
        <v>273342.4</v>
      </c>
    </row>
    <row r="65" spans="1:57" ht="15">
      <c r="A65" s="23">
        <v>56</v>
      </c>
      <c r="B65" s="24" t="s">
        <v>90</v>
      </c>
      <c r="C65" s="25" t="s">
        <v>44</v>
      </c>
      <c r="D65" s="25">
        <v>1</v>
      </c>
      <c r="E65" s="53">
        <v>709920</v>
      </c>
      <c r="G65" s="63">
        <v>347860.8</v>
      </c>
      <c r="H65" s="59">
        <v>667000</v>
      </c>
      <c r="I65" s="58">
        <v>935424</v>
      </c>
      <c r="J65" s="58">
        <v>667000</v>
      </c>
      <c r="K65" s="58">
        <v>110200</v>
      </c>
      <c r="L65" s="58">
        <v>411800</v>
      </c>
      <c r="M65" s="58">
        <v>0</v>
      </c>
      <c r="N65" s="58">
        <v>0</v>
      </c>
      <c r="O65" s="60">
        <v>2006800</v>
      </c>
      <c r="P65" s="64">
        <v>0</v>
      </c>
      <c r="R65" s="33" t="s">
        <v>0</v>
      </c>
      <c r="S65" s="32" t="s">
        <v>1</v>
      </c>
      <c r="T65" s="32" t="s">
        <v>1</v>
      </c>
      <c r="U65" s="32" t="s">
        <v>0</v>
      </c>
      <c r="V65" s="32" t="s">
        <v>1</v>
      </c>
      <c r="W65" s="32" t="s">
        <v>1</v>
      </c>
      <c r="X65" s="32" t="s">
        <v>16</v>
      </c>
      <c r="Y65" s="32" t="s">
        <v>16</v>
      </c>
      <c r="Z65" s="32" t="s">
        <v>0</v>
      </c>
      <c r="AA65" s="34" t="s">
        <v>16</v>
      </c>
      <c r="AC65" s="39" t="s">
        <v>0</v>
      </c>
      <c r="AD65" s="16" t="s">
        <v>1</v>
      </c>
      <c r="AE65" s="16" t="s">
        <v>0</v>
      </c>
      <c r="AF65" s="16" t="s">
        <v>0</v>
      </c>
      <c r="AG65" s="16" t="s">
        <v>0</v>
      </c>
      <c r="AH65" s="16" t="s">
        <v>0</v>
      </c>
      <c r="AI65" s="16" t="s">
        <v>16</v>
      </c>
      <c r="AJ65" s="32" t="s">
        <v>16</v>
      </c>
      <c r="AK65" s="16" t="s">
        <v>1</v>
      </c>
      <c r="AL65" s="34" t="s">
        <v>16</v>
      </c>
      <c r="AN65" s="17">
        <f t="shared" si="4"/>
        <v>347860.8</v>
      </c>
      <c r="AO65" s="70">
        <f t="shared" si="5"/>
      </c>
      <c r="AP65" s="70">
        <f t="shared" si="6"/>
      </c>
      <c r="AQ65" s="70">
        <f t="shared" si="7"/>
        <v>667000</v>
      </c>
      <c r="AR65" s="70">
        <f t="shared" si="8"/>
      </c>
      <c r="AS65" s="70">
        <f t="shared" si="9"/>
      </c>
      <c r="AT65" s="70">
        <f t="shared" si="10"/>
      </c>
      <c r="AU65" s="70">
        <f t="shared" si="11"/>
      </c>
      <c r="AV65" s="70">
        <f t="shared" si="12"/>
      </c>
      <c r="AW65" s="72">
        <f t="shared" si="13"/>
      </c>
      <c r="AY65" s="78">
        <f t="shared" si="14"/>
        <v>347860.8</v>
      </c>
      <c r="AZ65" s="77" t="str">
        <f t="shared" si="15"/>
        <v>MERCK</v>
      </c>
      <c r="BA65" s="18">
        <f t="shared" si="16"/>
      </c>
      <c r="BC65" s="18" t="str">
        <f t="shared" si="17"/>
        <v>MERCK</v>
      </c>
      <c r="BD65" s="164">
        <f t="shared" si="18"/>
        <v>347860.8</v>
      </c>
      <c r="BE65" s="80">
        <f t="shared" si="20"/>
        <v>362059.2</v>
      </c>
    </row>
    <row r="66" spans="1:57" ht="15">
      <c r="A66" s="23">
        <v>57</v>
      </c>
      <c r="B66" s="24" t="s">
        <v>91</v>
      </c>
      <c r="C66" s="25" t="s">
        <v>44</v>
      </c>
      <c r="D66" s="25">
        <v>1</v>
      </c>
      <c r="E66" s="53">
        <v>510400</v>
      </c>
      <c r="G66" s="63">
        <v>234783.99999999997</v>
      </c>
      <c r="H66" s="59">
        <v>345680</v>
      </c>
      <c r="I66" s="58">
        <v>0</v>
      </c>
      <c r="J66" s="58">
        <v>433840</v>
      </c>
      <c r="K66" s="58">
        <v>0</v>
      </c>
      <c r="L66" s="58">
        <v>295800</v>
      </c>
      <c r="M66" s="58">
        <v>301136</v>
      </c>
      <c r="N66" s="58">
        <v>0</v>
      </c>
      <c r="O66" s="60">
        <v>0</v>
      </c>
      <c r="P66" s="64">
        <v>0</v>
      </c>
      <c r="R66" s="33" t="s">
        <v>0</v>
      </c>
      <c r="S66" s="32" t="s">
        <v>0</v>
      </c>
      <c r="T66" s="32" t="s">
        <v>16</v>
      </c>
      <c r="U66" s="32" t="s">
        <v>0</v>
      </c>
      <c r="V66" s="32" t="s">
        <v>16</v>
      </c>
      <c r="W66" s="32" t="s">
        <v>1</v>
      </c>
      <c r="X66" s="32" t="s">
        <v>0</v>
      </c>
      <c r="Y66" s="32" t="s">
        <v>16</v>
      </c>
      <c r="Z66" s="32" t="s">
        <v>16</v>
      </c>
      <c r="AA66" s="34" t="s">
        <v>16</v>
      </c>
      <c r="AC66" s="39" t="s">
        <v>0</v>
      </c>
      <c r="AD66" s="16" t="s">
        <v>0</v>
      </c>
      <c r="AE66" s="16" t="s">
        <v>16</v>
      </c>
      <c r="AF66" s="16" t="s">
        <v>0</v>
      </c>
      <c r="AG66" s="16" t="s">
        <v>16</v>
      </c>
      <c r="AH66" s="16" t="s">
        <v>0</v>
      </c>
      <c r="AI66" s="16" t="s">
        <v>0</v>
      </c>
      <c r="AJ66" s="32" t="s">
        <v>16</v>
      </c>
      <c r="AK66" s="16" t="s">
        <v>16</v>
      </c>
      <c r="AL66" s="34" t="s">
        <v>16</v>
      </c>
      <c r="AN66" s="17">
        <f t="shared" si="4"/>
        <v>234783.99999999997</v>
      </c>
      <c r="AO66" s="70">
        <f t="shared" si="5"/>
        <v>345680</v>
      </c>
      <c r="AP66" s="70">
        <f t="shared" si="6"/>
      </c>
      <c r="AQ66" s="70">
        <f t="shared" si="7"/>
        <v>433840</v>
      </c>
      <c r="AR66" s="70">
        <f t="shared" si="8"/>
      </c>
      <c r="AS66" s="70">
        <f t="shared" si="9"/>
      </c>
      <c r="AT66" s="70">
        <f t="shared" si="10"/>
        <v>301136</v>
      </c>
      <c r="AU66" s="70">
        <f t="shared" si="11"/>
      </c>
      <c r="AV66" s="70">
        <f t="shared" si="12"/>
      </c>
      <c r="AW66" s="72">
        <f t="shared" si="13"/>
      </c>
      <c r="AY66" s="78">
        <f t="shared" si="14"/>
        <v>234783.99999999997</v>
      </c>
      <c r="AZ66" s="77" t="str">
        <f t="shared" si="15"/>
        <v>MERCK</v>
      </c>
      <c r="BA66" s="18">
        <f t="shared" si="16"/>
      </c>
      <c r="BC66" s="18" t="str">
        <f t="shared" si="17"/>
        <v>MERCK</v>
      </c>
      <c r="BD66" s="164">
        <f t="shared" si="18"/>
        <v>234783.99999999997</v>
      </c>
      <c r="BE66" s="80">
        <f t="shared" si="20"/>
        <v>275616</v>
      </c>
    </row>
    <row r="67" spans="1:57" ht="15">
      <c r="A67" s="23">
        <v>58</v>
      </c>
      <c r="B67" s="24" t="s">
        <v>92</v>
      </c>
      <c r="C67" s="25" t="s">
        <v>44</v>
      </c>
      <c r="D67" s="25">
        <v>1</v>
      </c>
      <c r="E67" s="53">
        <v>590440</v>
      </c>
      <c r="G67" s="63">
        <v>271602.39999999997</v>
      </c>
      <c r="H67" s="59">
        <v>452400</v>
      </c>
      <c r="I67" s="58">
        <v>0</v>
      </c>
      <c r="J67" s="58">
        <v>501120</v>
      </c>
      <c r="K67" s="58">
        <v>208800</v>
      </c>
      <c r="L67" s="58">
        <v>342200</v>
      </c>
      <c r="M67" s="58">
        <v>348359.6</v>
      </c>
      <c r="N67" s="58">
        <v>179800</v>
      </c>
      <c r="O67" s="60">
        <v>460520</v>
      </c>
      <c r="P67" s="64">
        <v>0</v>
      </c>
      <c r="R67" s="33" t="s">
        <v>0</v>
      </c>
      <c r="S67" s="32" t="s">
        <v>0</v>
      </c>
      <c r="T67" s="32" t="s">
        <v>16</v>
      </c>
      <c r="U67" s="32" t="s">
        <v>0</v>
      </c>
      <c r="V67" s="32" t="s">
        <v>16</v>
      </c>
      <c r="W67" s="32" t="s">
        <v>1</v>
      </c>
      <c r="X67" s="32" t="s">
        <v>0</v>
      </c>
      <c r="Y67" s="32" t="s">
        <v>1</v>
      </c>
      <c r="Z67" s="32" t="s">
        <v>0</v>
      </c>
      <c r="AA67" s="34" t="s">
        <v>16</v>
      </c>
      <c r="AC67" s="39" t="s">
        <v>0</v>
      </c>
      <c r="AD67" s="16" t="s">
        <v>0</v>
      </c>
      <c r="AE67" s="16" t="s">
        <v>16</v>
      </c>
      <c r="AF67" s="16" t="s">
        <v>0</v>
      </c>
      <c r="AG67" s="16" t="s">
        <v>0</v>
      </c>
      <c r="AH67" s="16" t="s">
        <v>0</v>
      </c>
      <c r="AI67" s="16" t="s">
        <v>0</v>
      </c>
      <c r="AJ67" s="16" t="s">
        <v>0</v>
      </c>
      <c r="AK67" s="16" t="s">
        <v>0</v>
      </c>
      <c r="AL67" s="34" t="s">
        <v>16</v>
      </c>
      <c r="AN67" s="17">
        <f t="shared" si="4"/>
        <v>271602.39999999997</v>
      </c>
      <c r="AO67" s="70">
        <f t="shared" si="5"/>
        <v>452400</v>
      </c>
      <c r="AP67" s="70">
        <f t="shared" si="6"/>
      </c>
      <c r="AQ67" s="70">
        <f t="shared" si="7"/>
        <v>501120</v>
      </c>
      <c r="AR67" s="70">
        <f t="shared" si="8"/>
      </c>
      <c r="AS67" s="70">
        <f t="shared" si="9"/>
      </c>
      <c r="AT67" s="70">
        <f t="shared" si="10"/>
        <v>348359.6</v>
      </c>
      <c r="AU67" s="70">
        <f t="shared" si="11"/>
      </c>
      <c r="AV67" s="70">
        <f t="shared" si="12"/>
        <v>460520</v>
      </c>
      <c r="AW67" s="72">
        <f t="shared" si="13"/>
      </c>
      <c r="AY67" s="78">
        <f t="shared" si="14"/>
        <v>271602.39999999997</v>
      </c>
      <c r="AZ67" s="77" t="str">
        <f t="shared" si="15"/>
        <v>MERCK</v>
      </c>
      <c r="BA67" s="18">
        <f t="shared" si="16"/>
      </c>
      <c r="BC67" s="18" t="str">
        <f t="shared" si="17"/>
        <v>MERCK</v>
      </c>
      <c r="BD67" s="164">
        <f t="shared" si="18"/>
        <v>271602.39999999997</v>
      </c>
      <c r="BE67" s="80">
        <f t="shared" si="20"/>
        <v>318837.60000000003</v>
      </c>
    </row>
    <row r="68" spans="1:57" ht="15">
      <c r="A68" s="23">
        <v>59</v>
      </c>
      <c r="B68" s="24" t="s">
        <v>93</v>
      </c>
      <c r="C68" s="25" t="s">
        <v>94</v>
      </c>
      <c r="D68" s="25">
        <v>6</v>
      </c>
      <c r="E68" s="53">
        <v>1218000</v>
      </c>
      <c r="G68" s="63">
        <v>0</v>
      </c>
      <c r="H68" s="59">
        <v>1218000</v>
      </c>
      <c r="I68" s="58">
        <v>0</v>
      </c>
      <c r="J68" s="58">
        <v>1183200</v>
      </c>
      <c r="K68" s="58">
        <v>974400</v>
      </c>
      <c r="L68" s="58">
        <v>0</v>
      </c>
      <c r="M68" s="58">
        <v>0</v>
      </c>
      <c r="N68" s="58">
        <v>0</v>
      </c>
      <c r="O68" s="60">
        <v>0</v>
      </c>
      <c r="P68" s="64">
        <v>0</v>
      </c>
      <c r="R68" s="33" t="s">
        <v>16</v>
      </c>
      <c r="S68" s="32" t="s">
        <v>0</v>
      </c>
      <c r="T68" s="32" t="s">
        <v>16</v>
      </c>
      <c r="U68" s="32" t="s">
        <v>0</v>
      </c>
      <c r="V68" s="32" t="s">
        <v>16</v>
      </c>
      <c r="W68" s="32" t="s">
        <v>16</v>
      </c>
      <c r="X68" s="32" t="s">
        <v>16</v>
      </c>
      <c r="Y68" s="32" t="s">
        <v>16</v>
      </c>
      <c r="Z68" s="32" t="s">
        <v>16</v>
      </c>
      <c r="AA68" s="34" t="s">
        <v>16</v>
      </c>
      <c r="AC68" s="39" t="s">
        <v>16</v>
      </c>
      <c r="AD68" s="16" t="s">
        <v>0</v>
      </c>
      <c r="AE68" s="16" t="s">
        <v>16</v>
      </c>
      <c r="AF68" s="16" t="s">
        <v>0</v>
      </c>
      <c r="AG68" s="16" t="s">
        <v>1</v>
      </c>
      <c r="AH68" s="16" t="s">
        <v>16</v>
      </c>
      <c r="AI68" s="16" t="s">
        <v>16</v>
      </c>
      <c r="AJ68" s="32" t="s">
        <v>16</v>
      </c>
      <c r="AK68" s="16" t="s">
        <v>16</v>
      </c>
      <c r="AL68" s="34" t="s">
        <v>16</v>
      </c>
      <c r="AN68" s="17">
        <f t="shared" si="4"/>
      </c>
      <c r="AO68" s="70">
        <f t="shared" si="5"/>
        <v>1218000</v>
      </c>
      <c r="AP68" s="70">
        <f t="shared" si="6"/>
      </c>
      <c r="AQ68" s="70">
        <f t="shared" si="7"/>
        <v>1183200</v>
      </c>
      <c r="AR68" s="70">
        <f t="shared" si="8"/>
      </c>
      <c r="AS68" s="70">
        <f t="shared" si="9"/>
      </c>
      <c r="AT68" s="70">
        <f t="shared" si="10"/>
      </c>
      <c r="AU68" s="70">
        <f t="shared" si="11"/>
      </c>
      <c r="AV68" s="70">
        <f t="shared" si="12"/>
      </c>
      <c r="AW68" s="72">
        <f t="shared" si="13"/>
      </c>
      <c r="AY68" s="78">
        <f t="shared" si="14"/>
        <v>1183200</v>
      </c>
      <c r="AZ68" s="77" t="str">
        <f t="shared" si="15"/>
        <v>EXIQUIM</v>
      </c>
      <c r="BA68" s="18">
        <f t="shared" si="16"/>
      </c>
      <c r="BC68" s="18" t="str">
        <f t="shared" si="17"/>
        <v>EXIQUIM</v>
      </c>
      <c r="BD68" s="164">
        <f t="shared" si="18"/>
        <v>1183200</v>
      </c>
      <c r="BE68" s="80">
        <f t="shared" si="20"/>
        <v>34800</v>
      </c>
    </row>
    <row r="69" spans="1:57" ht="15">
      <c r="A69" s="23">
        <v>60</v>
      </c>
      <c r="B69" s="24" t="s">
        <v>95</v>
      </c>
      <c r="C69" s="25" t="s">
        <v>96</v>
      </c>
      <c r="D69" s="25">
        <v>1</v>
      </c>
      <c r="E69" s="53">
        <v>302760</v>
      </c>
      <c r="G69" s="63">
        <v>157435.2</v>
      </c>
      <c r="H69" s="59">
        <v>0</v>
      </c>
      <c r="I69" s="58">
        <v>213254.4</v>
      </c>
      <c r="J69" s="58">
        <v>290000</v>
      </c>
      <c r="K69" s="58">
        <v>313200</v>
      </c>
      <c r="L69" s="58">
        <v>176320</v>
      </c>
      <c r="M69" s="58">
        <v>178628.4</v>
      </c>
      <c r="N69" s="58">
        <v>0</v>
      </c>
      <c r="O69" s="60">
        <v>273760</v>
      </c>
      <c r="P69" s="64">
        <v>0</v>
      </c>
      <c r="R69" s="33" t="s">
        <v>0</v>
      </c>
      <c r="S69" s="32" t="s">
        <v>16</v>
      </c>
      <c r="T69" s="32" t="s">
        <v>1</v>
      </c>
      <c r="U69" s="32" t="s">
        <v>0</v>
      </c>
      <c r="V69" s="32" t="s">
        <v>1</v>
      </c>
      <c r="W69" s="32" t="s">
        <v>1</v>
      </c>
      <c r="X69" s="32" t="s">
        <v>0</v>
      </c>
      <c r="Y69" s="32" t="s">
        <v>16</v>
      </c>
      <c r="Z69" s="32" t="s">
        <v>0</v>
      </c>
      <c r="AA69" s="34" t="s">
        <v>16</v>
      </c>
      <c r="AC69" s="39" t="s">
        <v>0</v>
      </c>
      <c r="AD69" s="16" t="s">
        <v>16</v>
      </c>
      <c r="AE69" s="16" t="s">
        <v>0</v>
      </c>
      <c r="AF69" s="16" t="s">
        <v>0</v>
      </c>
      <c r="AG69" s="16" t="s">
        <v>0</v>
      </c>
      <c r="AH69" s="16" t="s">
        <v>0</v>
      </c>
      <c r="AI69" s="16" t="s">
        <v>0</v>
      </c>
      <c r="AJ69" s="32" t="s">
        <v>16</v>
      </c>
      <c r="AK69" s="16" t="s">
        <v>0</v>
      </c>
      <c r="AL69" s="34" t="s">
        <v>16</v>
      </c>
      <c r="AN69" s="17">
        <f t="shared" si="4"/>
        <v>157435.2</v>
      </c>
      <c r="AO69" s="70">
        <f t="shared" si="5"/>
      </c>
      <c r="AP69" s="70">
        <f t="shared" si="6"/>
      </c>
      <c r="AQ69" s="70">
        <f t="shared" si="7"/>
        <v>290000</v>
      </c>
      <c r="AR69" s="70">
        <f t="shared" si="8"/>
      </c>
      <c r="AS69" s="70">
        <f t="shared" si="9"/>
      </c>
      <c r="AT69" s="70">
        <f t="shared" si="10"/>
        <v>178628.4</v>
      </c>
      <c r="AU69" s="70">
        <f t="shared" si="11"/>
      </c>
      <c r="AV69" s="70">
        <f t="shared" si="12"/>
        <v>273760</v>
      </c>
      <c r="AW69" s="72">
        <f t="shared" si="13"/>
      </c>
      <c r="AY69" s="78">
        <f t="shared" si="14"/>
        <v>157435.2</v>
      </c>
      <c r="AZ69" s="77" t="str">
        <f t="shared" si="15"/>
        <v>MERCK</v>
      </c>
      <c r="BA69" s="18">
        <f t="shared" si="16"/>
      </c>
      <c r="BC69" s="18" t="str">
        <f t="shared" si="17"/>
        <v>MERCK</v>
      </c>
      <c r="BD69" s="164">
        <f t="shared" si="18"/>
        <v>157435.2</v>
      </c>
      <c r="BE69" s="80">
        <f t="shared" si="20"/>
        <v>145324.8</v>
      </c>
    </row>
    <row r="70" spans="1:57" ht="15">
      <c r="A70" s="23">
        <v>61</v>
      </c>
      <c r="B70" s="24" t="s">
        <v>97</v>
      </c>
      <c r="C70" s="25" t="s">
        <v>34</v>
      </c>
      <c r="D70" s="25">
        <v>2</v>
      </c>
      <c r="E70" s="53">
        <v>394400</v>
      </c>
      <c r="G70" s="63">
        <v>206294.4</v>
      </c>
      <c r="H70" s="59">
        <v>335240</v>
      </c>
      <c r="I70" s="58">
        <v>327398.4</v>
      </c>
      <c r="J70" s="58">
        <v>371200</v>
      </c>
      <c r="K70" s="58">
        <v>812000</v>
      </c>
      <c r="L70" s="58">
        <v>229680</v>
      </c>
      <c r="M70" s="58">
        <v>0</v>
      </c>
      <c r="N70" s="58">
        <v>266800</v>
      </c>
      <c r="O70" s="60">
        <v>348000</v>
      </c>
      <c r="P70" s="64">
        <v>138040</v>
      </c>
      <c r="R70" s="33" t="s">
        <v>0</v>
      </c>
      <c r="S70" s="32" t="s">
        <v>0</v>
      </c>
      <c r="T70" s="32" t="s">
        <v>1</v>
      </c>
      <c r="U70" s="32" t="s">
        <v>0</v>
      </c>
      <c r="V70" s="32" t="s">
        <v>1</v>
      </c>
      <c r="W70" s="32" t="s">
        <v>1</v>
      </c>
      <c r="X70" s="32" t="s">
        <v>16</v>
      </c>
      <c r="Y70" s="32" t="s">
        <v>1</v>
      </c>
      <c r="Z70" s="32" t="s">
        <v>0</v>
      </c>
      <c r="AA70" s="34" t="s">
        <v>1</v>
      </c>
      <c r="AC70" s="39" t="s">
        <v>0</v>
      </c>
      <c r="AD70" s="16" t="s">
        <v>0</v>
      </c>
      <c r="AE70" s="16" t="s">
        <v>0</v>
      </c>
      <c r="AF70" s="16" t="s">
        <v>0</v>
      </c>
      <c r="AG70" s="16" t="s">
        <v>0</v>
      </c>
      <c r="AH70" s="16" t="s">
        <v>0</v>
      </c>
      <c r="AI70" s="16" t="s">
        <v>16</v>
      </c>
      <c r="AJ70" s="16" t="s">
        <v>0</v>
      </c>
      <c r="AK70" s="16" t="s">
        <v>0</v>
      </c>
      <c r="AL70" s="40" t="s">
        <v>0</v>
      </c>
      <c r="AN70" s="17">
        <f t="shared" si="4"/>
        <v>206294.4</v>
      </c>
      <c r="AO70" s="70">
        <f t="shared" si="5"/>
        <v>335240</v>
      </c>
      <c r="AP70" s="70">
        <f t="shared" si="6"/>
      </c>
      <c r="AQ70" s="70">
        <f t="shared" si="7"/>
        <v>371200</v>
      </c>
      <c r="AR70" s="70">
        <f t="shared" si="8"/>
      </c>
      <c r="AS70" s="70">
        <f t="shared" si="9"/>
      </c>
      <c r="AT70" s="70">
        <f t="shared" si="10"/>
      </c>
      <c r="AU70" s="70">
        <f t="shared" si="11"/>
      </c>
      <c r="AV70" s="70">
        <f t="shared" si="12"/>
        <v>348000</v>
      </c>
      <c r="AW70" s="72">
        <f t="shared" si="13"/>
      </c>
      <c r="AY70" s="78">
        <f t="shared" si="14"/>
        <v>206294.4</v>
      </c>
      <c r="AZ70" s="77" t="str">
        <f t="shared" si="15"/>
        <v>MERCK</v>
      </c>
      <c r="BA70" s="18">
        <f t="shared" si="16"/>
      </c>
      <c r="BC70" s="18" t="str">
        <f t="shared" si="17"/>
        <v>MERCK</v>
      </c>
      <c r="BD70" s="164">
        <f t="shared" si="18"/>
        <v>206294.4</v>
      </c>
      <c r="BE70" s="80">
        <f t="shared" si="20"/>
        <v>188105.6</v>
      </c>
    </row>
    <row r="71" spans="1:57" ht="15">
      <c r="A71" s="23">
        <v>62</v>
      </c>
      <c r="B71" s="24" t="s">
        <v>98</v>
      </c>
      <c r="C71" s="25" t="s">
        <v>20</v>
      </c>
      <c r="D71" s="25">
        <v>1</v>
      </c>
      <c r="E71" s="53">
        <v>411800</v>
      </c>
      <c r="G71" s="63">
        <v>0</v>
      </c>
      <c r="H71" s="59">
        <v>0</v>
      </c>
      <c r="I71" s="58">
        <v>0</v>
      </c>
      <c r="J71" s="58">
        <v>406000</v>
      </c>
      <c r="K71" s="58">
        <v>75400</v>
      </c>
      <c r="L71" s="58">
        <v>0</v>
      </c>
      <c r="M71" s="58">
        <v>0</v>
      </c>
      <c r="N71" s="58">
        <v>0</v>
      </c>
      <c r="O71" s="60">
        <v>406000</v>
      </c>
      <c r="P71" s="64">
        <v>0</v>
      </c>
      <c r="R71" s="33" t="s">
        <v>16</v>
      </c>
      <c r="S71" s="32" t="s">
        <v>16</v>
      </c>
      <c r="T71" s="32" t="s">
        <v>16</v>
      </c>
      <c r="U71" s="32" t="s">
        <v>0</v>
      </c>
      <c r="V71" s="32" t="s">
        <v>16</v>
      </c>
      <c r="W71" s="32" t="s">
        <v>16</v>
      </c>
      <c r="X71" s="32" t="s">
        <v>16</v>
      </c>
      <c r="Y71" s="32" t="s">
        <v>16</v>
      </c>
      <c r="Z71" s="32" t="s">
        <v>0</v>
      </c>
      <c r="AA71" s="34" t="s">
        <v>16</v>
      </c>
      <c r="AC71" s="39" t="s">
        <v>16</v>
      </c>
      <c r="AD71" s="16" t="s">
        <v>16</v>
      </c>
      <c r="AE71" s="16" t="s">
        <v>16</v>
      </c>
      <c r="AF71" s="16" t="s">
        <v>0</v>
      </c>
      <c r="AG71" s="16" t="s">
        <v>1</v>
      </c>
      <c r="AH71" s="16" t="s">
        <v>16</v>
      </c>
      <c r="AI71" s="16" t="s">
        <v>16</v>
      </c>
      <c r="AJ71" s="32" t="s">
        <v>16</v>
      </c>
      <c r="AK71" s="16" t="s">
        <v>1</v>
      </c>
      <c r="AL71" s="34" t="s">
        <v>16</v>
      </c>
      <c r="AN71" s="17">
        <f t="shared" si="4"/>
      </c>
      <c r="AO71" s="70">
        <f t="shared" si="5"/>
      </c>
      <c r="AP71" s="70">
        <f t="shared" si="6"/>
      </c>
      <c r="AQ71" s="70">
        <f t="shared" si="7"/>
        <v>406000</v>
      </c>
      <c r="AR71" s="70">
        <f t="shared" si="8"/>
      </c>
      <c r="AS71" s="70">
        <f t="shared" si="9"/>
      </c>
      <c r="AT71" s="70">
        <f t="shared" si="10"/>
      </c>
      <c r="AU71" s="70">
        <f t="shared" si="11"/>
      </c>
      <c r="AV71" s="70">
        <f t="shared" si="12"/>
      </c>
      <c r="AW71" s="72">
        <f t="shared" si="13"/>
      </c>
      <c r="AY71" s="78">
        <f t="shared" si="14"/>
        <v>406000</v>
      </c>
      <c r="AZ71" s="77" t="str">
        <f t="shared" si="15"/>
        <v>EXIQUIM</v>
      </c>
      <c r="BA71" s="18">
        <f t="shared" si="16"/>
      </c>
      <c r="BC71" s="18" t="str">
        <f t="shared" si="17"/>
        <v>EXIQUIM</v>
      </c>
      <c r="BD71" s="164">
        <f t="shared" si="18"/>
        <v>406000</v>
      </c>
      <c r="BE71" s="80">
        <f t="shared" si="20"/>
        <v>5800</v>
      </c>
    </row>
    <row r="72" spans="1:57" ht="15">
      <c r="A72" s="23">
        <v>63</v>
      </c>
      <c r="B72" s="24" t="s">
        <v>99</v>
      </c>
      <c r="C72" s="25" t="s">
        <v>20</v>
      </c>
      <c r="D72" s="25">
        <v>1</v>
      </c>
      <c r="E72" s="53">
        <v>319000</v>
      </c>
      <c r="G72" s="63">
        <v>0</v>
      </c>
      <c r="H72" s="59">
        <v>0</v>
      </c>
      <c r="I72" s="58">
        <v>159801.6</v>
      </c>
      <c r="J72" s="58">
        <v>307400</v>
      </c>
      <c r="K72" s="58">
        <v>11600</v>
      </c>
      <c r="L72" s="58">
        <v>0</v>
      </c>
      <c r="M72" s="58">
        <v>0</v>
      </c>
      <c r="N72" s="58">
        <v>0</v>
      </c>
      <c r="O72" s="60">
        <v>0</v>
      </c>
      <c r="P72" s="64">
        <v>0</v>
      </c>
      <c r="R72" s="33" t="s">
        <v>16</v>
      </c>
      <c r="S72" s="32" t="s">
        <v>16</v>
      </c>
      <c r="T72" s="32" t="s">
        <v>1</v>
      </c>
      <c r="U72" s="32" t="s">
        <v>0</v>
      </c>
      <c r="V72" s="32" t="s">
        <v>1</v>
      </c>
      <c r="W72" s="32" t="s">
        <v>16</v>
      </c>
      <c r="X72" s="32" t="s">
        <v>16</v>
      </c>
      <c r="Y72" s="32" t="s">
        <v>16</v>
      </c>
      <c r="Z72" s="32" t="s">
        <v>16</v>
      </c>
      <c r="AA72" s="34" t="s">
        <v>16</v>
      </c>
      <c r="AC72" s="39" t="s">
        <v>16</v>
      </c>
      <c r="AD72" s="16" t="s">
        <v>16</v>
      </c>
      <c r="AE72" s="16" t="s">
        <v>0</v>
      </c>
      <c r="AF72" s="16" t="s">
        <v>0</v>
      </c>
      <c r="AG72" s="16" t="s">
        <v>1</v>
      </c>
      <c r="AH72" s="16" t="s">
        <v>16</v>
      </c>
      <c r="AI72" s="16" t="s">
        <v>16</v>
      </c>
      <c r="AJ72" s="32" t="s">
        <v>16</v>
      </c>
      <c r="AK72" s="16" t="s">
        <v>16</v>
      </c>
      <c r="AL72" s="34" t="s">
        <v>16</v>
      </c>
      <c r="AN72" s="17">
        <f t="shared" si="4"/>
      </c>
      <c r="AO72" s="70">
        <f t="shared" si="5"/>
      </c>
      <c r="AP72" s="70">
        <f t="shared" si="6"/>
      </c>
      <c r="AQ72" s="70">
        <f t="shared" si="7"/>
        <v>307400</v>
      </c>
      <c r="AR72" s="70">
        <f t="shared" si="8"/>
      </c>
      <c r="AS72" s="70">
        <f t="shared" si="9"/>
      </c>
      <c r="AT72" s="70">
        <f t="shared" si="10"/>
      </c>
      <c r="AU72" s="70">
        <f t="shared" si="11"/>
      </c>
      <c r="AV72" s="70">
        <f t="shared" si="12"/>
      </c>
      <c r="AW72" s="72">
        <f t="shared" si="13"/>
      </c>
      <c r="AY72" s="78">
        <f t="shared" si="14"/>
        <v>307400</v>
      </c>
      <c r="AZ72" s="77" t="str">
        <f t="shared" si="15"/>
        <v>EXIQUIM</v>
      </c>
      <c r="BA72" s="18">
        <f t="shared" si="16"/>
      </c>
      <c r="BC72" s="18" t="str">
        <f t="shared" si="17"/>
        <v>EXIQUIM</v>
      </c>
      <c r="BD72" s="164">
        <f t="shared" si="18"/>
        <v>307400</v>
      </c>
      <c r="BE72" s="80">
        <f t="shared" si="20"/>
        <v>11600</v>
      </c>
    </row>
    <row r="73" spans="1:57" ht="15">
      <c r="A73" s="23">
        <v>64</v>
      </c>
      <c r="B73" s="24" t="s">
        <v>100</v>
      </c>
      <c r="C73" s="25" t="s">
        <v>101</v>
      </c>
      <c r="D73" s="25">
        <v>2</v>
      </c>
      <c r="E73" s="53">
        <v>227360</v>
      </c>
      <c r="G73" s="63">
        <v>0</v>
      </c>
      <c r="H73" s="59">
        <v>0</v>
      </c>
      <c r="I73" s="58">
        <v>0</v>
      </c>
      <c r="J73" s="58">
        <v>220400</v>
      </c>
      <c r="K73" s="58">
        <v>0</v>
      </c>
      <c r="L73" s="58">
        <v>0</v>
      </c>
      <c r="M73" s="58">
        <v>0</v>
      </c>
      <c r="N73" s="58">
        <v>0</v>
      </c>
      <c r="O73" s="60">
        <v>0</v>
      </c>
      <c r="P73" s="64">
        <v>0</v>
      </c>
      <c r="R73" s="33" t="s">
        <v>16</v>
      </c>
      <c r="S73" s="32" t="s">
        <v>16</v>
      </c>
      <c r="T73" s="32" t="s">
        <v>16</v>
      </c>
      <c r="U73" s="32" t="s">
        <v>0</v>
      </c>
      <c r="V73" s="32" t="s">
        <v>16</v>
      </c>
      <c r="W73" s="32" t="s">
        <v>16</v>
      </c>
      <c r="X73" s="32" t="s">
        <v>16</v>
      </c>
      <c r="Y73" s="32" t="s">
        <v>16</v>
      </c>
      <c r="Z73" s="32" t="s">
        <v>16</v>
      </c>
      <c r="AA73" s="34" t="s">
        <v>16</v>
      </c>
      <c r="AC73" s="39" t="s">
        <v>16</v>
      </c>
      <c r="AD73" s="16" t="s">
        <v>16</v>
      </c>
      <c r="AE73" s="16" t="s">
        <v>16</v>
      </c>
      <c r="AF73" s="16" t="s">
        <v>0</v>
      </c>
      <c r="AG73" s="16" t="s">
        <v>16</v>
      </c>
      <c r="AH73" s="16" t="s">
        <v>16</v>
      </c>
      <c r="AI73" s="16" t="s">
        <v>16</v>
      </c>
      <c r="AJ73" s="32" t="s">
        <v>16</v>
      </c>
      <c r="AK73" s="16" t="s">
        <v>16</v>
      </c>
      <c r="AL73" s="34" t="s">
        <v>16</v>
      </c>
      <c r="AN73" s="17">
        <f t="shared" si="4"/>
      </c>
      <c r="AO73" s="70">
        <f t="shared" si="5"/>
      </c>
      <c r="AP73" s="70">
        <f t="shared" si="6"/>
      </c>
      <c r="AQ73" s="70">
        <f t="shared" si="7"/>
        <v>220400</v>
      </c>
      <c r="AR73" s="70">
        <f t="shared" si="8"/>
      </c>
      <c r="AS73" s="70">
        <f t="shared" si="9"/>
      </c>
      <c r="AT73" s="70">
        <f t="shared" si="10"/>
      </c>
      <c r="AU73" s="70">
        <f t="shared" si="11"/>
      </c>
      <c r="AV73" s="70">
        <f t="shared" si="12"/>
      </c>
      <c r="AW73" s="72">
        <f t="shared" si="13"/>
      </c>
      <c r="AY73" s="78">
        <f t="shared" si="14"/>
        <v>220400</v>
      </c>
      <c r="AZ73" s="77" t="str">
        <f t="shared" si="15"/>
        <v>EXIQUIM</v>
      </c>
      <c r="BA73" s="18">
        <f t="shared" si="16"/>
      </c>
      <c r="BC73" s="18" t="str">
        <f t="shared" si="17"/>
        <v>EXIQUIM</v>
      </c>
      <c r="BD73" s="164">
        <f t="shared" si="18"/>
        <v>220400</v>
      </c>
      <c r="BE73" s="80">
        <f t="shared" si="20"/>
        <v>6960</v>
      </c>
    </row>
    <row r="74" spans="1:57" ht="15">
      <c r="A74" s="23">
        <v>65</v>
      </c>
      <c r="B74" s="24" t="s">
        <v>102</v>
      </c>
      <c r="C74" s="25" t="s">
        <v>101</v>
      </c>
      <c r="D74" s="25">
        <v>2</v>
      </c>
      <c r="E74" s="53">
        <v>167040</v>
      </c>
      <c r="G74" s="63">
        <v>86860.8</v>
      </c>
      <c r="H74" s="59">
        <v>341040</v>
      </c>
      <c r="I74" s="58">
        <v>0</v>
      </c>
      <c r="J74" s="58">
        <v>140000</v>
      </c>
      <c r="K74" s="58">
        <v>0</v>
      </c>
      <c r="L74" s="58">
        <v>95120</v>
      </c>
      <c r="M74" s="58">
        <v>0</v>
      </c>
      <c r="N74" s="58">
        <v>0</v>
      </c>
      <c r="O74" s="60">
        <v>0</v>
      </c>
      <c r="P74" s="64">
        <v>187920</v>
      </c>
      <c r="R74" s="33" t="s">
        <v>0</v>
      </c>
      <c r="S74" s="32" t="s">
        <v>0</v>
      </c>
      <c r="T74" s="32" t="s">
        <v>16</v>
      </c>
      <c r="U74" s="32" t="s">
        <v>0</v>
      </c>
      <c r="V74" s="32" t="s">
        <v>16</v>
      </c>
      <c r="W74" s="32" t="s">
        <v>1</v>
      </c>
      <c r="X74" s="32" t="s">
        <v>16</v>
      </c>
      <c r="Y74" s="32" t="s">
        <v>16</v>
      </c>
      <c r="Z74" s="32" t="s">
        <v>16</v>
      </c>
      <c r="AA74" s="34" t="s">
        <v>1</v>
      </c>
      <c r="AC74" s="39" t="s">
        <v>0</v>
      </c>
      <c r="AD74" s="16" t="s">
        <v>0</v>
      </c>
      <c r="AE74" s="16" t="s">
        <v>16</v>
      </c>
      <c r="AF74" s="16" t="s">
        <v>0</v>
      </c>
      <c r="AG74" s="16" t="s">
        <v>16</v>
      </c>
      <c r="AH74" s="16" t="s">
        <v>1</v>
      </c>
      <c r="AI74" s="16" t="s">
        <v>16</v>
      </c>
      <c r="AJ74" s="32" t="s">
        <v>16</v>
      </c>
      <c r="AK74" s="16" t="s">
        <v>16</v>
      </c>
      <c r="AL74" s="40" t="s">
        <v>1</v>
      </c>
      <c r="AN74" s="17">
        <f t="shared" si="4"/>
        <v>86860.8</v>
      </c>
      <c r="AO74" s="70">
        <f t="shared" si="5"/>
        <v>341040</v>
      </c>
      <c r="AP74" s="70">
        <f t="shared" si="6"/>
      </c>
      <c r="AQ74" s="70">
        <f t="shared" si="7"/>
        <v>140000</v>
      </c>
      <c r="AR74" s="70">
        <f t="shared" si="8"/>
      </c>
      <c r="AS74" s="70">
        <f t="shared" si="9"/>
      </c>
      <c r="AT74" s="70">
        <f t="shared" si="10"/>
      </c>
      <c r="AU74" s="70">
        <f t="shared" si="11"/>
      </c>
      <c r="AV74" s="70">
        <f t="shared" si="12"/>
      </c>
      <c r="AW74" s="72">
        <f t="shared" si="13"/>
      </c>
      <c r="AY74" s="78">
        <f t="shared" si="14"/>
        <v>86860.8</v>
      </c>
      <c r="AZ74" s="77" t="str">
        <f t="shared" si="15"/>
        <v>MERCK</v>
      </c>
      <c r="BA74" s="18">
        <f t="shared" si="16"/>
      </c>
      <c r="BC74" s="18" t="str">
        <f t="shared" si="17"/>
        <v>MERCK</v>
      </c>
      <c r="BD74" s="164">
        <f t="shared" si="18"/>
        <v>86860.8</v>
      </c>
      <c r="BE74" s="80">
        <f t="shared" si="20"/>
        <v>80179.2</v>
      </c>
    </row>
    <row r="75" spans="1:57" ht="15">
      <c r="A75" s="23">
        <v>66</v>
      </c>
      <c r="B75" s="24" t="s">
        <v>103</v>
      </c>
      <c r="C75" s="25" t="s">
        <v>40</v>
      </c>
      <c r="D75" s="25">
        <v>1</v>
      </c>
      <c r="E75" s="53">
        <v>211120</v>
      </c>
      <c r="G75" s="63">
        <v>109782.4</v>
      </c>
      <c r="H75" s="59">
        <v>177480</v>
      </c>
      <c r="I75" s="58">
        <v>220492.8</v>
      </c>
      <c r="J75" s="58">
        <v>203000</v>
      </c>
      <c r="K75" s="58">
        <v>116000</v>
      </c>
      <c r="L75" s="58">
        <v>121800</v>
      </c>
      <c r="M75" s="58">
        <v>124560.8</v>
      </c>
      <c r="N75" s="58">
        <v>352640</v>
      </c>
      <c r="O75" s="60">
        <v>116000</v>
      </c>
      <c r="P75" s="64">
        <v>224808</v>
      </c>
      <c r="R75" s="33" t="s">
        <v>0</v>
      </c>
      <c r="S75" s="32" t="s">
        <v>0</v>
      </c>
      <c r="T75" s="32" t="s">
        <v>1</v>
      </c>
      <c r="U75" s="32" t="s">
        <v>0</v>
      </c>
      <c r="V75" s="32" t="s">
        <v>1</v>
      </c>
      <c r="W75" s="32" t="s">
        <v>1</v>
      </c>
      <c r="X75" s="32" t="s">
        <v>0</v>
      </c>
      <c r="Y75" s="32" t="s">
        <v>1</v>
      </c>
      <c r="Z75" s="32" t="s">
        <v>0</v>
      </c>
      <c r="AA75" s="34" t="s">
        <v>1</v>
      </c>
      <c r="AC75" s="39" t="s">
        <v>0</v>
      </c>
      <c r="AD75" s="16" t="s">
        <v>0</v>
      </c>
      <c r="AE75" s="16" t="s">
        <v>0</v>
      </c>
      <c r="AF75" s="16" t="s">
        <v>0</v>
      </c>
      <c r="AG75" s="16" t="s">
        <v>0</v>
      </c>
      <c r="AH75" s="16" t="s">
        <v>0</v>
      </c>
      <c r="AI75" s="16" t="s">
        <v>0</v>
      </c>
      <c r="AJ75" s="16" t="s">
        <v>1</v>
      </c>
      <c r="AK75" s="16" t="s">
        <v>0</v>
      </c>
      <c r="AL75" s="40" t="s">
        <v>0</v>
      </c>
      <c r="AN75" s="17">
        <f aca="true" t="shared" si="21" ref="AN75:AN138">IF(R75="NO CUMPLE","",IF(R75="NC","",IF(AC75="NO CUMPLE","",IF(AC75="NC","",IF(AC75="CUMPLE",G75)))))</f>
        <v>109782.4</v>
      </c>
      <c r="AO75" s="70">
        <f aca="true" t="shared" si="22" ref="AO75:AO138">IF(S75="NO CUMPLE","",IF(S75="NC","",IF(AD75="NO CUMPLE","",IF(AD75="NC","",IF(AD75="CUMPLE",H75)))))</f>
        <v>177480</v>
      </c>
      <c r="AP75" s="70">
        <f aca="true" t="shared" si="23" ref="AP75:AP138">IF(T75="NO CUMPLE","",IF(T75="NC","",IF(AE75="NO CUMPLE","",IF(AE75="NC","",IF(AE75="CUMPLE",I75)))))</f>
      </c>
      <c r="AQ75" s="70">
        <f aca="true" t="shared" si="24" ref="AQ75:AQ138">IF(U75="NO CUMPLE","",IF(U75="NC","",IF(AF75="NO CUMPLE","",IF(AF75="NC","",IF(AF75="CUMPLE",J75)))))</f>
        <v>203000</v>
      </c>
      <c r="AR75" s="70">
        <f aca="true" t="shared" si="25" ref="AR75:AR138">IF(V75="NO CUMPLE","",IF(V75="NC","",IF(AG75="NO CUMPLE","",IF(AG75="NC","",IF(AG75="CUMPLE",K75)))))</f>
      </c>
      <c r="AS75" s="70">
        <f aca="true" t="shared" si="26" ref="AS75:AS138">IF(W75="NO CUMPLE","",IF(W75="NC","",IF(AH75="NO CUMPLE","",IF(AH75="NC","",IF(AH75="CUMPLE",L75)))))</f>
      </c>
      <c r="AT75" s="70">
        <f aca="true" t="shared" si="27" ref="AT75:AT138">IF(X75="NO CUMPLE","",IF(X75="NC","",IF(AI75="NO CUMPLE","",IF(AI75="NC","",IF(AI75="CUMPLE",M75)))))</f>
        <v>124560.8</v>
      </c>
      <c r="AU75" s="70">
        <f aca="true" t="shared" si="28" ref="AU75:AU138">IF(Y75="NO CUMPLE","",IF(Y75="NC","",IF(AJ75="NO CUMPLE","",IF(AJ75="NC","",IF(AJ75="CUMPLE",N75)))))</f>
      </c>
      <c r="AV75" s="70">
        <f aca="true" t="shared" si="29" ref="AV75:AV138">IF(Z75="NO CUMPLE","",IF(Z75="NC","",IF(AK75="NO CUMPLE","",IF(AK75="NC","",IF(AK75="CUMPLE",O75)))))</f>
        <v>116000</v>
      </c>
      <c r="AW75" s="72">
        <f aca="true" t="shared" si="30" ref="AW75:AW138">IF(AA75="NO CUMPLE","",IF(AA75="NC","",IF(AL75="NO CUMPLE","",IF(AL75="NC","",IF(AL75="CUMPLE",P75)))))</f>
      </c>
      <c r="AY75" s="78">
        <f aca="true" t="shared" si="31" ref="AY75:AY138">MIN(AN75:AW75)</f>
        <v>109782.4</v>
      </c>
      <c r="AZ75" s="77" t="str">
        <f aca="true" t="shared" si="32" ref="AZ75:AZ138">IF($AY75=AN75,$AN$9,IF($AY75=AO75,$AO$9,IF($AY75=AP75,$AP$9,IF($AY75=AQ75,$AQ$9,IF($AY75=AR75,$AR$9,"")))))</f>
        <v>MERCK</v>
      </c>
      <c r="BA75" s="18">
        <f aca="true" t="shared" si="33" ref="BA75:BA138">IF($AY75=AS75,$AS$9,IF($AY75=AT75,$AT$9,IF($AY75=AU75,$AU$9,IF($AY75=AV75,$AV$9,IF($AY75=AW75,$AW$9,"")))))</f>
      </c>
      <c r="BC75" s="18" t="str">
        <f aca="true" t="shared" si="34" ref="BC75:BC138">CONCATENATE(AZ75,BA75)</f>
        <v>MERCK</v>
      </c>
      <c r="BD75" s="164">
        <f aca="true" t="shared" si="35" ref="BD75:BD138">AY75</f>
        <v>109782.4</v>
      </c>
      <c r="BE75" s="80">
        <f t="shared" si="20"/>
        <v>101337.6</v>
      </c>
    </row>
    <row r="76" spans="1:57" ht="14.25" customHeight="1">
      <c r="A76" s="23">
        <v>67</v>
      </c>
      <c r="B76" s="24" t="s">
        <v>104</v>
      </c>
      <c r="C76" s="25" t="s">
        <v>34</v>
      </c>
      <c r="D76" s="25">
        <v>1</v>
      </c>
      <c r="E76" s="53">
        <v>568400</v>
      </c>
      <c r="G76" s="63">
        <v>278516</v>
      </c>
      <c r="H76" s="59">
        <v>0</v>
      </c>
      <c r="I76" s="58">
        <v>0</v>
      </c>
      <c r="J76" s="58">
        <v>551000</v>
      </c>
      <c r="K76" s="58">
        <v>69600</v>
      </c>
      <c r="L76" s="58">
        <v>0</v>
      </c>
      <c r="M76" s="58">
        <v>0</v>
      </c>
      <c r="N76" s="58">
        <v>0</v>
      </c>
      <c r="O76" s="60">
        <v>406000</v>
      </c>
      <c r="P76" s="64">
        <v>0</v>
      </c>
      <c r="R76" s="33" t="s">
        <v>0</v>
      </c>
      <c r="S76" s="32" t="s">
        <v>16</v>
      </c>
      <c r="T76" s="32" t="s">
        <v>16</v>
      </c>
      <c r="U76" s="32" t="s">
        <v>0</v>
      </c>
      <c r="V76" s="32" t="s">
        <v>16</v>
      </c>
      <c r="W76" s="32" t="s">
        <v>16</v>
      </c>
      <c r="X76" s="32" t="s">
        <v>16</v>
      </c>
      <c r="Y76" s="32" t="s">
        <v>16</v>
      </c>
      <c r="Z76" s="32" t="s">
        <v>0</v>
      </c>
      <c r="AA76" s="34" t="s">
        <v>16</v>
      </c>
      <c r="AC76" s="39" t="s">
        <v>0</v>
      </c>
      <c r="AD76" s="16" t="s">
        <v>16</v>
      </c>
      <c r="AE76" s="16" t="s">
        <v>16</v>
      </c>
      <c r="AF76" s="16" t="s">
        <v>0</v>
      </c>
      <c r="AG76" s="16" t="s">
        <v>1</v>
      </c>
      <c r="AH76" s="16" t="s">
        <v>16</v>
      </c>
      <c r="AI76" s="16" t="s">
        <v>16</v>
      </c>
      <c r="AJ76" s="32" t="s">
        <v>16</v>
      </c>
      <c r="AK76" s="16" t="s">
        <v>1</v>
      </c>
      <c r="AL76" s="34" t="s">
        <v>16</v>
      </c>
      <c r="AN76" s="17">
        <f t="shared" si="21"/>
        <v>278516</v>
      </c>
      <c r="AO76" s="70">
        <f t="shared" si="22"/>
      </c>
      <c r="AP76" s="70">
        <f t="shared" si="23"/>
      </c>
      <c r="AQ76" s="70">
        <f t="shared" si="24"/>
        <v>551000</v>
      </c>
      <c r="AR76" s="70">
        <f t="shared" si="25"/>
      </c>
      <c r="AS76" s="70">
        <f t="shared" si="26"/>
      </c>
      <c r="AT76" s="70">
        <f t="shared" si="27"/>
      </c>
      <c r="AU76" s="70">
        <f t="shared" si="28"/>
      </c>
      <c r="AV76" s="70">
        <f t="shared" si="29"/>
      </c>
      <c r="AW76" s="72">
        <f t="shared" si="30"/>
      </c>
      <c r="AY76" s="78">
        <f t="shared" si="31"/>
        <v>278516</v>
      </c>
      <c r="AZ76" s="77" t="str">
        <f t="shared" si="32"/>
        <v>MERCK</v>
      </c>
      <c r="BA76" s="18">
        <f t="shared" si="33"/>
      </c>
      <c r="BC76" s="18" t="str">
        <f t="shared" si="34"/>
        <v>MERCK</v>
      </c>
      <c r="BD76" s="164">
        <f t="shared" si="35"/>
        <v>278516</v>
      </c>
      <c r="BE76" s="80">
        <f t="shared" si="20"/>
        <v>289884</v>
      </c>
    </row>
    <row r="77" spans="1:57" ht="24">
      <c r="A77" s="23">
        <v>68</v>
      </c>
      <c r="B77" s="27" t="s">
        <v>105</v>
      </c>
      <c r="C77" s="25" t="s">
        <v>106</v>
      </c>
      <c r="D77" s="25">
        <v>1</v>
      </c>
      <c r="E77" s="53">
        <v>537602</v>
      </c>
      <c r="G77" s="63">
        <v>405269.2</v>
      </c>
      <c r="H77" s="59">
        <v>0</v>
      </c>
      <c r="I77" s="58">
        <v>0</v>
      </c>
      <c r="J77" s="58">
        <v>537080</v>
      </c>
      <c r="K77" s="58">
        <v>440800</v>
      </c>
      <c r="L77" s="58">
        <v>589280</v>
      </c>
      <c r="M77" s="58">
        <v>0</v>
      </c>
      <c r="N77" s="58">
        <v>0</v>
      </c>
      <c r="O77" s="60">
        <v>0</v>
      </c>
      <c r="P77" s="64">
        <v>0</v>
      </c>
      <c r="R77" s="33" t="s">
        <v>0</v>
      </c>
      <c r="S77" s="32" t="s">
        <v>16</v>
      </c>
      <c r="T77" s="32" t="s">
        <v>16</v>
      </c>
      <c r="U77" s="32" t="s">
        <v>0</v>
      </c>
      <c r="V77" s="32" t="s">
        <v>16</v>
      </c>
      <c r="W77" s="32" t="s">
        <v>1</v>
      </c>
      <c r="X77" s="32" t="s">
        <v>16</v>
      </c>
      <c r="Y77" s="32" t="s">
        <v>16</v>
      </c>
      <c r="Z77" s="32" t="s">
        <v>16</v>
      </c>
      <c r="AA77" s="34" t="s">
        <v>16</v>
      </c>
      <c r="AC77" s="39" t="s">
        <v>0</v>
      </c>
      <c r="AD77" s="16" t="s">
        <v>16</v>
      </c>
      <c r="AE77" s="16" t="s">
        <v>16</v>
      </c>
      <c r="AF77" s="16" t="s">
        <v>0</v>
      </c>
      <c r="AG77" s="16" t="s">
        <v>0</v>
      </c>
      <c r="AH77" s="16" t="s">
        <v>1</v>
      </c>
      <c r="AI77" s="16" t="s">
        <v>16</v>
      </c>
      <c r="AJ77" s="32" t="s">
        <v>16</v>
      </c>
      <c r="AK77" s="16" t="s">
        <v>16</v>
      </c>
      <c r="AL77" s="34" t="s">
        <v>16</v>
      </c>
      <c r="AN77" s="17">
        <f t="shared" si="21"/>
        <v>405269.2</v>
      </c>
      <c r="AO77" s="70">
        <f t="shared" si="22"/>
      </c>
      <c r="AP77" s="70">
        <f t="shared" si="23"/>
      </c>
      <c r="AQ77" s="70">
        <f t="shared" si="24"/>
        <v>537080</v>
      </c>
      <c r="AR77" s="70">
        <f t="shared" si="25"/>
      </c>
      <c r="AS77" s="70">
        <f t="shared" si="26"/>
      </c>
      <c r="AT77" s="70">
        <f t="shared" si="27"/>
      </c>
      <c r="AU77" s="70">
        <f t="shared" si="28"/>
      </c>
      <c r="AV77" s="70">
        <f t="shared" si="29"/>
      </c>
      <c r="AW77" s="72">
        <f t="shared" si="30"/>
      </c>
      <c r="AY77" s="78">
        <f t="shared" si="31"/>
        <v>405269.2</v>
      </c>
      <c r="AZ77" s="77" t="str">
        <f t="shared" si="32"/>
        <v>MERCK</v>
      </c>
      <c r="BA77" s="18">
        <f t="shared" si="33"/>
      </c>
      <c r="BC77" s="18" t="str">
        <f t="shared" si="34"/>
        <v>MERCK</v>
      </c>
      <c r="BD77" s="164">
        <f t="shared" si="35"/>
        <v>405269.2</v>
      </c>
      <c r="BE77" s="80">
        <f t="shared" si="20"/>
        <v>132332.8</v>
      </c>
    </row>
    <row r="78" spans="1:57" ht="24">
      <c r="A78" s="23">
        <v>69</v>
      </c>
      <c r="B78" s="27" t="s">
        <v>107</v>
      </c>
      <c r="C78" s="25" t="s">
        <v>106</v>
      </c>
      <c r="D78" s="25">
        <v>1</v>
      </c>
      <c r="E78" s="53">
        <v>403390</v>
      </c>
      <c r="G78" s="63">
        <v>304094</v>
      </c>
      <c r="H78" s="59">
        <v>0</v>
      </c>
      <c r="I78" s="58">
        <v>0</v>
      </c>
      <c r="J78" s="58">
        <v>402520</v>
      </c>
      <c r="K78" s="58">
        <v>440800</v>
      </c>
      <c r="L78" s="58">
        <v>359600</v>
      </c>
      <c r="M78" s="58">
        <v>0</v>
      </c>
      <c r="N78" s="58">
        <v>747040</v>
      </c>
      <c r="O78" s="60">
        <v>0</v>
      </c>
      <c r="P78" s="64">
        <v>0</v>
      </c>
      <c r="R78" s="33" t="s">
        <v>0</v>
      </c>
      <c r="S78" s="32" t="s">
        <v>16</v>
      </c>
      <c r="T78" s="32" t="s">
        <v>16</v>
      </c>
      <c r="U78" s="32" t="s">
        <v>0</v>
      </c>
      <c r="V78" s="32" t="s">
        <v>16</v>
      </c>
      <c r="W78" s="32" t="s">
        <v>1</v>
      </c>
      <c r="X78" s="32" t="s">
        <v>16</v>
      </c>
      <c r="Y78" s="32" t="s">
        <v>1</v>
      </c>
      <c r="Z78" s="32" t="s">
        <v>16</v>
      </c>
      <c r="AA78" s="34" t="s">
        <v>16</v>
      </c>
      <c r="AC78" s="39" t="s">
        <v>0</v>
      </c>
      <c r="AD78" s="16" t="s">
        <v>16</v>
      </c>
      <c r="AE78" s="16" t="s">
        <v>16</v>
      </c>
      <c r="AF78" s="16" t="s">
        <v>0</v>
      </c>
      <c r="AG78" s="16" t="s">
        <v>0</v>
      </c>
      <c r="AH78" s="16" t="s">
        <v>0</v>
      </c>
      <c r="AI78" s="16" t="s">
        <v>16</v>
      </c>
      <c r="AJ78" s="16" t="s">
        <v>0</v>
      </c>
      <c r="AK78" s="16" t="s">
        <v>16</v>
      </c>
      <c r="AL78" s="34" t="s">
        <v>16</v>
      </c>
      <c r="AN78" s="17">
        <f t="shared" si="21"/>
        <v>304094</v>
      </c>
      <c r="AO78" s="70">
        <f t="shared" si="22"/>
      </c>
      <c r="AP78" s="70">
        <f t="shared" si="23"/>
      </c>
      <c r="AQ78" s="70">
        <f t="shared" si="24"/>
        <v>402520</v>
      </c>
      <c r="AR78" s="70">
        <f t="shared" si="25"/>
      </c>
      <c r="AS78" s="70">
        <f t="shared" si="26"/>
      </c>
      <c r="AT78" s="70">
        <f t="shared" si="27"/>
      </c>
      <c r="AU78" s="70">
        <f t="shared" si="28"/>
      </c>
      <c r="AV78" s="70">
        <f t="shared" si="29"/>
      </c>
      <c r="AW78" s="72">
        <f t="shared" si="30"/>
      </c>
      <c r="AY78" s="78">
        <f t="shared" si="31"/>
        <v>304094</v>
      </c>
      <c r="AZ78" s="77" t="str">
        <f t="shared" si="32"/>
        <v>MERCK</v>
      </c>
      <c r="BA78" s="18">
        <f t="shared" si="33"/>
      </c>
      <c r="BC78" s="18" t="str">
        <f t="shared" si="34"/>
        <v>MERCK</v>
      </c>
      <c r="BD78" s="164">
        <f t="shared" si="35"/>
        <v>304094</v>
      </c>
      <c r="BE78" s="80">
        <f t="shared" si="20"/>
        <v>99296</v>
      </c>
    </row>
    <row r="79" spans="1:57" ht="15">
      <c r="A79" s="23">
        <v>70</v>
      </c>
      <c r="B79" s="24" t="s">
        <v>108</v>
      </c>
      <c r="C79" s="25" t="s">
        <v>24</v>
      </c>
      <c r="D79" s="25">
        <v>1</v>
      </c>
      <c r="E79" s="53">
        <v>552160</v>
      </c>
      <c r="G79" s="63">
        <v>197258.58585858587</v>
      </c>
      <c r="H79" s="59">
        <v>0</v>
      </c>
      <c r="I79" s="58">
        <v>385305.6</v>
      </c>
      <c r="J79" s="58">
        <v>551000</v>
      </c>
      <c r="K79" s="58">
        <v>255200</v>
      </c>
      <c r="L79" s="58">
        <v>0</v>
      </c>
      <c r="M79" s="58">
        <v>0</v>
      </c>
      <c r="N79" s="58">
        <v>0</v>
      </c>
      <c r="O79" s="60">
        <v>375840</v>
      </c>
      <c r="P79" s="64">
        <v>252416</v>
      </c>
      <c r="R79" s="33" t="s">
        <v>0</v>
      </c>
      <c r="S79" s="32" t="s">
        <v>16</v>
      </c>
      <c r="T79" s="32" t="s">
        <v>1</v>
      </c>
      <c r="U79" s="32" t="s">
        <v>0</v>
      </c>
      <c r="V79" s="32" t="s">
        <v>1</v>
      </c>
      <c r="W79" s="32" t="s">
        <v>16</v>
      </c>
      <c r="X79" s="32" t="s">
        <v>16</v>
      </c>
      <c r="Y79" s="32" t="s">
        <v>16</v>
      </c>
      <c r="Z79" s="32" t="s">
        <v>0</v>
      </c>
      <c r="AA79" s="34" t="s">
        <v>1</v>
      </c>
      <c r="AC79" s="39" t="s">
        <v>0</v>
      </c>
      <c r="AD79" s="16" t="s">
        <v>16</v>
      </c>
      <c r="AE79" s="16" t="s">
        <v>0</v>
      </c>
      <c r="AF79" s="16" t="s">
        <v>0</v>
      </c>
      <c r="AG79" s="16" t="s">
        <v>0</v>
      </c>
      <c r="AH79" s="16" t="s">
        <v>16</v>
      </c>
      <c r="AI79" s="16" t="s">
        <v>16</v>
      </c>
      <c r="AJ79" s="32" t="s">
        <v>16</v>
      </c>
      <c r="AK79" s="16" t="s">
        <v>1</v>
      </c>
      <c r="AL79" s="40" t="s">
        <v>0</v>
      </c>
      <c r="AN79" s="17">
        <f t="shared" si="21"/>
        <v>197258.58585858587</v>
      </c>
      <c r="AO79" s="70">
        <f t="shared" si="22"/>
      </c>
      <c r="AP79" s="70">
        <f t="shared" si="23"/>
      </c>
      <c r="AQ79" s="70">
        <f t="shared" si="24"/>
        <v>551000</v>
      </c>
      <c r="AR79" s="70">
        <f t="shared" si="25"/>
      </c>
      <c r="AS79" s="70">
        <f t="shared" si="26"/>
      </c>
      <c r="AT79" s="70">
        <f t="shared" si="27"/>
      </c>
      <c r="AU79" s="70">
        <f t="shared" si="28"/>
      </c>
      <c r="AV79" s="70">
        <f t="shared" si="29"/>
      </c>
      <c r="AW79" s="72">
        <f t="shared" si="30"/>
      </c>
      <c r="AY79" s="78">
        <f t="shared" si="31"/>
        <v>197258.58585858587</v>
      </c>
      <c r="AZ79" s="77" t="str">
        <f t="shared" si="32"/>
        <v>MERCK</v>
      </c>
      <c r="BA79" s="18">
        <f t="shared" si="33"/>
      </c>
      <c r="BC79" s="18" t="str">
        <f t="shared" si="34"/>
        <v>MERCK</v>
      </c>
      <c r="BD79" s="164">
        <f t="shared" si="35"/>
        <v>197258.58585858587</v>
      </c>
      <c r="BE79" s="80">
        <f t="shared" si="20"/>
        <v>354901.4141414141</v>
      </c>
    </row>
    <row r="80" spans="1:57" ht="25.5">
      <c r="A80" s="23">
        <v>71</v>
      </c>
      <c r="B80" s="24" t="s">
        <v>109</v>
      </c>
      <c r="C80" s="25" t="s">
        <v>110</v>
      </c>
      <c r="D80" s="25">
        <v>1</v>
      </c>
      <c r="E80" s="53">
        <v>1914000</v>
      </c>
      <c r="G80" s="63">
        <v>945817.6</v>
      </c>
      <c r="H80" s="59">
        <v>1799160</v>
      </c>
      <c r="I80" s="58">
        <v>336864</v>
      </c>
      <c r="J80" s="58">
        <v>1635600</v>
      </c>
      <c r="K80" s="58">
        <v>487200</v>
      </c>
      <c r="L80" s="58">
        <v>1119400</v>
      </c>
      <c r="M80" s="58">
        <v>1138841.6</v>
      </c>
      <c r="N80" s="58">
        <v>0</v>
      </c>
      <c r="O80" s="60">
        <v>788800</v>
      </c>
      <c r="P80" s="64">
        <v>928000</v>
      </c>
      <c r="R80" s="33" t="s">
        <v>0</v>
      </c>
      <c r="S80" s="32" t="s">
        <v>1</v>
      </c>
      <c r="T80" s="32" t="s">
        <v>1</v>
      </c>
      <c r="U80" s="32" t="s">
        <v>0</v>
      </c>
      <c r="V80" s="32" t="s">
        <v>1</v>
      </c>
      <c r="W80" s="32" t="s">
        <v>1</v>
      </c>
      <c r="X80" s="32" t="s">
        <v>0</v>
      </c>
      <c r="Y80" s="32" t="s">
        <v>16</v>
      </c>
      <c r="Z80" s="32" t="s">
        <v>0</v>
      </c>
      <c r="AA80" s="34" t="s">
        <v>1</v>
      </c>
      <c r="AC80" s="39" t="s">
        <v>0</v>
      </c>
      <c r="AD80" s="16" t="s">
        <v>1</v>
      </c>
      <c r="AE80" s="16" t="s">
        <v>0</v>
      </c>
      <c r="AF80" s="16" t="s">
        <v>0</v>
      </c>
      <c r="AG80" s="16" t="s">
        <v>0</v>
      </c>
      <c r="AH80" s="16" t="s">
        <v>0</v>
      </c>
      <c r="AI80" s="16" t="s">
        <v>0</v>
      </c>
      <c r="AJ80" s="32" t="s">
        <v>16</v>
      </c>
      <c r="AK80" s="16" t="s">
        <v>0</v>
      </c>
      <c r="AL80" s="40" t="s">
        <v>0</v>
      </c>
      <c r="AN80" s="17">
        <f t="shared" si="21"/>
        <v>945817.6</v>
      </c>
      <c r="AO80" s="70">
        <f t="shared" si="22"/>
      </c>
      <c r="AP80" s="70">
        <f t="shared" si="23"/>
      </c>
      <c r="AQ80" s="70">
        <f t="shared" si="24"/>
        <v>1635600</v>
      </c>
      <c r="AR80" s="70">
        <f t="shared" si="25"/>
      </c>
      <c r="AS80" s="70">
        <f t="shared" si="26"/>
      </c>
      <c r="AT80" s="70">
        <f t="shared" si="27"/>
        <v>1138841.6</v>
      </c>
      <c r="AU80" s="70">
        <f t="shared" si="28"/>
      </c>
      <c r="AV80" s="70">
        <f t="shared" si="29"/>
        <v>788800</v>
      </c>
      <c r="AW80" s="72">
        <f t="shared" si="30"/>
      </c>
      <c r="AY80" s="78">
        <f t="shared" si="31"/>
        <v>788800</v>
      </c>
      <c r="AZ80" s="77">
        <f t="shared" si="32"/>
      </c>
      <c r="BA80" s="18" t="str">
        <f t="shared" si="33"/>
        <v>ELEMENTOS QUIMICOS</v>
      </c>
      <c r="BC80" s="18" t="str">
        <f t="shared" si="34"/>
        <v>ELEMENTOS QUIMICOS</v>
      </c>
      <c r="BD80" s="164">
        <f t="shared" si="35"/>
        <v>788800</v>
      </c>
      <c r="BE80" s="80">
        <f t="shared" si="20"/>
        <v>1125200</v>
      </c>
    </row>
    <row r="81" spans="1:57" ht="15">
      <c r="A81" s="23">
        <v>72</v>
      </c>
      <c r="B81" s="24" t="s">
        <v>111</v>
      </c>
      <c r="C81" s="25" t="s">
        <v>30</v>
      </c>
      <c r="D81" s="25">
        <v>2</v>
      </c>
      <c r="E81" s="53">
        <v>290000</v>
      </c>
      <c r="G81" s="63">
        <v>0</v>
      </c>
      <c r="H81" s="59">
        <v>0</v>
      </c>
      <c r="I81" s="58">
        <v>0</v>
      </c>
      <c r="J81" s="58">
        <v>285360</v>
      </c>
      <c r="K81" s="58">
        <v>0</v>
      </c>
      <c r="L81" s="58">
        <v>0</v>
      </c>
      <c r="M81" s="58">
        <v>0</v>
      </c>
      <c r="N81" s="58">
        <v>0</v>
      </c>
      <c r="O81" s="60">
        <v>208800</v>
      </c>
      <c r="P81" s="64">
        <v>0</v>
      </c>
      <c r="R81" s="33" t="s">
        <v>16</v>
      </c>
      <c r="S81" s="32" t="s">
        <v>16</v>
      </c>
      <c r="T81" s="32" t="s">
        <v>16</v>
      </c>
      <c r="U81" s="32" t="s">
        <v>0</v>
      </c>
      <c r="V81" s="32" t="s">
        <v>16</v>
      </c>
      <c r="W81" s="32" t="s">
        <v>16</v>
      </c>
      <c r="X81" s="32" t="s">
        <v>16</v>
      </c>
      <c r="Y81" s="32" t="s">
        <v>16</v>
      </c>
      <c r="Z81" s="32" t="s">
        <v>0</v>
      </c>
      <c r="AA81" s="34" t="s">
        <v>16</v>
      </c>
      <c r="AC81" s="39" t="s">
        <v>16</v>
      </c>
      <c r="AD81" s="16" t="s">
        <v>16</v>
      </c>
      <c r="AE81" s="16" t="s">
        <v>16</v>
      </c>
      <c r="AF81" s="16" t="s">
        <v>0</v>
      </c>
      <c r="AG81" s="16" t="s">
        <v>16</v>
      </c>
      <c r="AH81" s="16" t="s">
        <v>16</v>
      </c>
      <c r="AI81" s="16" t="s">
        <v>16</v>
      </c>
      <c r="AJ81" s="32" t="s">
        <v>16</v>
      </c>
      <c r="AK81" s="16" t="s">
        <v>1</v>
      </c>
      <c r="AL81" s="34" t="s">
        <v>16</v>
      </c>
      <c r="AN81" s="17">
        <f t="shared" si="21"/>
      </c>
      <c r="AO81" s="70">
        <f t="shared" si="22"/>
      </c>
      <c r="AP81" s="70">
        <f t="shared" si="23"/>
      </c>
      <c r="AQ81" s="70">
        <f t="shared" si="24"/>
        <v>285360</v>
      </c>
      <c r="AR81" s="70">
        <f t="shared" si="25"/>
      </c>
      <c r="AS81" s="70">
        <f t="shared" si="26"/>
      </c>
      <c r="AT81" s="70">
        <f t="shared" si="27"/>
      </c>
      <c r="AU81" s="70">
        <f t="shared" si="28"/>
      </c>
      <c r="AV81" s="70">
        <f t="shared" si="29"/>
      </c>
      <c r="AW81" s="72">
        <f t="shared" si="30"/>
      </c>
      <c r="AY81" s="78">
        <f t="shared" si="31"/>
        <v>285360</v>
      </c>
      <c r="AZ81" s="77" t="str">
        <f t="shared" si="32"/>
        <v>EXIQUIM</v>
      </c>
      <c r="BA81" s="18">
        <f t="shared" si="33"/>
      </c>
      <c r="BC81" s="18" t="str">
        <f t="shared" si="34"/>
        <v>EXIQUIM</v>
      </c>
      <c r="BD81" s="164">
        <f t="shared" si="35"/>
        <v>285360</v>
      </c>
      <c r="BE81" s="80">
        <f t="shared" si="20"/>
        <v>4640</v>
      </c>
    </row>
    <row r="82" spans="1:57" ht="15">
      <c r="A82" s="23">
        <v>73</v>
      </c>
      <c r="B82" s="24" t="s">
        <v>112</v>
      </c>
      <c r="C82" s="25" t="s">
        <v>28</v>
      </c>
      <c r="D82" s="25">
        <v>1</v>
      </c>
      <c r="E82" s="53">
        <v>350320</v>
      </c>
      <c r="G82" s="63">
        <v>182166.4</v>
      </c>
      <c r="H82" s="59">
        <v>252880</v>
      </c>
      <c r="I82" s="58">
        <v>339091.2</v>
      </c>
      <c r="J82" s="58">
        <v>342200</v>
      </c>
      <c r="K82" s="58">
        <v>348000</v>
      </c>
      <c r="L82" s="58">
        <v>99760</v>
      </c>
      <c r="M82" s="58">
        <v>0</v>
      </c>
      <c r="N82" s="58">
        <v>301600</v>
      </c>
      <c r="O82" s="60">
        <v>1056760</v>
      </c>
      <c r="P82" s="64">
        <v>0</v>
      </c>
      <c r="R82" s="33" t="s">
        <v>0</v>
      </c>
      <c r="S82" s="32" t="s">
        <v>1</v>
      </c>
      <c r="T82" s="32" t="s">
        <v>1</v>
      </c>
      <c r="U82" s="32" t="s">
        <v>0</v>
      </c>
      <c r="V82" s="32" t="s">
        <v>1</v>
      </c>
      <c r="W82" s="32" t="s">
        <v>1</v>
      </c>
      <c r="X82" s="32" t="s">
        <v>16</v>
      </c>
      <c r="Y82" s="32" t="s">
        <v>1</v>
      </c>
      <c r="Z82" s="32" t="s">
        <v>0</v>
      </c>
      <c r="AA82" s="34" t="s">
        <v>16</v>
      </c>
      <c r="AC82" s="39" t="s">
        <v>0</v>
      </c>
      <c r="AD82" s="16" t="s">
        <v>1</v>
      </c>
      <c r="AE82" s="16" t="s">
        <v>0</v>
      </c>
      <c r="AF82" s="16" t="s">
        <v>0</v>
      </c>
      <c r="AG82" s="16" t="s">
        <v>0</v>
      </c>
      <c r="AH82" s="16" t="s">
        <v>0</v>
      </c>
      <c r="AI82" s="16" t="s">
        <v>16</v>
      </c>
      <c r="AJ82" s="16" t="s">
        <v>0</v>
      </c>
      <c r="AK82" s="16" t="s">
        <v>0</v>
      </c>
      <c r="AL82" s="34" t="s">
        <v>16</v>
      </c>
      <c r="AN82" s="17">
        <f t="shared" si="21"/>
        <v>182166.4</v>
      </c>
      <c r="AO82" s="70">
        <f t="shared" si="22"/>
      </c>
      <c r="AP82" s="70">
        <f t="shared" si="23"/>
      </c>
      <c r="AQ82" s="70">
        <f t="shared" si="24"/>
        <v>342200</v>
      </c>
      <c r="AR82" s="70">
        <f t="shared" si="25"/>
      </c>
      <c r="AS82" s="70">
        <f t="shared" si="26"/>
      </c>
      <c r="AT82" s="70">
        <f t="shared" si="27"/>
      </c>
      <c r="AU82" s="70">
        <f t="shared" si="28"/>
      </c>
      <c r="AV82" s="70">
        <f t="shared" si="29"/>
        <v>1056760</v>
      </c>
      <c r="AW82" s="72">
        <f t="shared" si="30"/>
      </c>
      <c r="AY82" s="78">
        <f t="shared" si="31"/>
        <v>182166.4</v>
      </c>
      <c r="AZ82" s="77" t="str">
        <f t="shared" si="32"/>
        <v>MERCK</v>
      </c>
      <c r="BA82" s="18">
        <f t="shared" si="33"/>
      </c>
      <c r="BC82" s="18" t="str">
        <f t="shared" si="34"/>
        <v>MERCK</v>
      </c>
      <c r="BD82" s="164">
        <f t="shared" si="35"/>
        <v>182166.4</v>
      </c>
      <c r="BE82" s="80">
        <f t="shared" si="20"/>
        <v>168153.6</v>
      </c>
    </row>
    <row r="83" spans="1:57" ht="15">
      <c r="A83" s="23">
        <v>74</v>
      </c>
      <c r="B83" s="24" t="s">
        <v>113</v>
      </c>
      <c r="C83" s="25" t="s">
        <v>30</v>
      </c>
      <c r="D83" s="25">
        <v>1</v>
      </c>
      <c r="E83" s="53">
        <v>137228</v>
      </c>
      <c r="G83" s="63">
        <v>109782.4</v>
      </c>
      <c r="H83" s="59">
        <v>0</v>
      </c>
      <c r="I83" s="58">
        <v>0</v>
      </c>
      <c r="J83" s="58">
        <v>136880</v>
      </c>
      <c r="K83" s="58">
        <v>406000</v>
      </c>
      <c r="L83" s="58">
        <v>0</v>
      </c>
      <c r="M83" s="58">
        <v>124560.8</v>
      </c>
      <c r="N83" s="58">
        <v>0</v>
      </c>
      <c r="O83" s="60">
        <v>0</v>
      </c>
      <c r="P83" s="64">
        <v>0</v>
      </c>
      <c r="R83" s="33" t="s">
        <v>0</v>
      </c>
      <c r="S83" s="32" t="s">
        <v>16</v>
      </c>
      <c r="T83" s="32" t="s">
        <v>16</v>
      </c>
      <c r="U83" s="32" t="s">
        <v>0</v>
      </c>
      <c r="V83" s="32" t="s">
        <v>16</v>
      </c>
      <c r="W83" s="32" t="s">
        <v>16</v>
      </c>
      <c r="X83" s="32" t="s">
        <v>0</v>
      </c>
      <c r="Y83" s="32" t="s">
        <v>16</v>
      </c>
      <c r="Z83" s="32" t="s">
        <v>16</v>
      </c>
      <c r="AA83" s="34" t="s">
        <v>16</v>
      </c>
      <c r="AC83" s="39" t="s">
        <v>0</v>
      </c>
      <c r="AD83" s="16" t="s">
        <v>16</v>
      </c>
      <c r="AE83" s="16" t="s">
        <v>16</v>
      </c>
      <c r="AF83" s="16" t="s">
        <v>0</v>
      </c>
      <c r="AG83" s="16" t="s">
        <v>0</v>
      </c>
      <c r="AH83" s="16" t="s">
        <v>16</v>
      </c>
      <c r="AI83" s="16" t="s">
        <v>0</v>
      </c>
      <c r="AJ83" s="32" t="s">
        <v>16</v>
      </c>
      <c r="AK83" s="16" t="s">
        <v>16</v>
      </c>
      <c r="AL83" s="34" t="s">
        <v>16</v>
      </c>
      <c r="AN83" s="17">
        <f t="shared" si="21"/>
        <v>109782.4</v>
      </c>
      <c r="AO83" s="70">
        <f t="shared" si="22"/>
      </c>
      <c r="AP83" s="70">
        <f t="shared" si="23"/>
      </c>
      <c r="AQ83" s="70">
        <f t="shared" si="24"/>
        <v>136880</v>
      </c>
      <c r="AR83" s="70">
        <f t="shared" si="25"/>
      </c>
      <c r="AS83" s="70">
        <f t="shared" si="26"/>
      </c>
      <c r="AT83" s="70">
        <f t="shared" si="27"/>
        <v>124560.8</v>
      </c>
      <c r="AU83" s="70">
        <f t="shared" si="28"/>
      </c>
      <c r="AV83" s="70">
        <f t="shared" si="29"/>
      </c>
      <c r="AW83" s="72">
        <f t="shared" si="30"/>
      </c>
      <c r="AY83" s="78">
        <f t="shared" si="31"/>
        <v>109782.4</v>
      </c>
      <c r="AZ83" s="77" t="str">
        <f t="shared" si="32"/>
        <v>MERCK</v>
      </c>
      <c r="BA83" s="18">
        <f t="shared" si="33"/>
      </c>
      <c r="BC83" s="18" t="str">
        <f t="shared" si="34"/>
        <v>MERCK</v>
      </c>
      <c r="BD83" s="164">
        <f t="shared" si="35"/>
        <v>109782.4</v>
      </c>
      <c r="BE83" s="80">
        <f t="shared" si="20"/>
        <v>27445.600000000006</v>
      </c>
    </row>
    <row r="84" spans="1:57" ht="25.5">
      <c r="A84" s="23">
        <v>75</v>
      </c>
      <c r="B84" s="24" t="s">
        <v>114</v>
      </c>
      <c r="C84" s="25" t="s">
        <v>30</v>
      </c>
      <c r="D84" s="25">
        <v>1</v>
      </c>
      <c r="E84" s="53">
        <v>288840</v>
      </c>
      <c r="G84" s="63">
        <v>196643.2</v>
      </c>
      <c r="H84" s="59">
        <v>267960</v>
      </c>
      <c r="I84" s="58">
        <v>213811.2</v>
      </c>
      <c r="J84" s="58">
        <v>284200</v>
      </c>
      <c r="K84" s="58">
        <v>178640</v>
      </c>
      <c r="L84" s="58">
        <v>277240</v>
      </c>
      <c r="M84" s="58">
        <v>0</v>
      </c>
      <c r="N84" s="58">
        <v>348000</v>
      </c>
      <c r="O84" s="60">
        <v>206480</v>
      </c>
      <c r="P84" s="64">
        <v>116348</v>
      </c>
      <c r="R84" s="33" t="s">
        <v>0</v>
      </c>
      <c r="S84" s="32" t="s">
        <v>0</v>
      </c>
      <c r="T84" s="32" t="s">
        <v>1</v>
      </c>
      <c r="U84" s="32" t="s">
        <v>0</v>
      </c>
      <c r="V84" s="32" t="s">
        <v>1</v>
      </c>
      <c r="W84" s="32" t="s">
        <v>1</v>
      </c>
      <c r="X84" s="32" t="s">
        <v>16</v>
      </c>
      <c r="Y84" s="32" t="s">
        <v>1</v>
      </c>
      <c r="Z84" s="32" t="s">
        <v>0</v>
      </c>
      <c r="AA84" s="34" t="s">
        <v>1</v>
      </c>
      <c r="AC84" s="39" t="s">
        <v>1</v>
      </c>
      <c r="AD84" s="16" t="s">
        <v>0</v>
      </c>
      <c r="AE84" s="16" t="s">
        <v>0</v>
      </c>
      <c r="AF84" s="16" t="s">
        <v>0</v>
      </c>
      <c r="AG84" s="16" t="s">
        <v>0</v>
      </c>
      <c r="AH84" s="16" t="s">
        <v>0</v>
      </c>
      <c r="AI84" s="16" t="s">
        <v>16</v>
      </c>
      <c r="AJ84" s="16" t="s">
        <v>1</v>
      </c>
      <c r="AK84" s="16" t="s">
        <v>0</v>
      </c>
      <c r="AL84" s="40" t="s">
        <v>1</v>
      </c>
      <c r="AN84" s="17">
        <f t="shared" si="21"/>
      </c>
      <c r="AO84" s="70">
        <f t="shared" si="22"/>
        <v>267960</v>
      </c>
      <c r="AP84" s="70">
        <f t="shared" si="23"/>
      </c>
      <c r="AQ84" s="70">
        <f t="shared" si="24"/>
        <v>284200</v>
      </c>
      <c r="AR84" s="70">
        <f t="shared" si="25"/>
      </c>
      <c r="AS84" s="70">
        <f t="shared" si="26"/>
      </c>
      <c r="AT84" s="70">
        <f t="shared" si="27"/>
      </c>
      <c r="AU84" s="70">
        <f t="shared" si="28"/>
      </c>
      <c r="AV84" s="70">
        <f t="shared" si="29"/>
        <v>206480</v>
      </c>
      <c r="AW84" s="72">
        <f t="shared" si="30"/>
      </c>
      <c r="AY84" s="78">
        <f t="shared" si="31"/>
        <v>206480</v>
      </c>
      <c r="AZ84" s="77">
        <f t="shared" si="32"/>
      </c>
      <c r="BA84" s="18" t="str">
        <f t="shared" si="33"/>
        <v>ELEMENTOS QUIMICOS</v>
      </c>
      <c r="BC84" s="18" t="str">
        <f t="shared" si="34"/>
        <v>ELEMENTOS QUIMICOS</v>
      </c>
      <c r="BD84" s="164">
        <f t="shared" si="35"/>
        <v>206480</v>
      </c>
      <c r="BE84" s="80">
        <f t="shared" si="20"/>
        <v>82360</v>
      </c>
    </row>
    <row r="85" spans="1:57" ht="15">
      <c r="A85" s="23">
        <v>76</v>
      </c>
      <c r="B85" s="24" t="s">
        <v>115</v>
      </c>
      <c r="C85" s="25" t="s">
        <v>116</v>
      </c>
      <c r="D85" s="25">
        <v>4</v>
      </c>
      <c r="E85" s="53">
        <v>399040</v>
      </c>
      <c r="G85" s="63">
        <v>207500.8</v>
      </c>
      <c r="H85" s="59">
        <v>0</v>
      </c>
      <c r="I85" s="58">
        <v>0</v>
      </c>
      <c r="J85" s="58">
        <v>394400</v>
      </c>
      <c r="K85" s="58">
        <v>417600</v>
      </c>
      <c r="L85" s="58">
        <v>232000</v>
      </c>
      <c r="M85" s="58">
        <v>235433.6</v>
      </c>
      <c r="N85" s="58">
        <v>0</v>
      </c>
      <c r="O85" s="60">
        <v>0</v>
      </c>
      <c r="P85" s="64">
        <v>0</v>
      </c>
      <c r="R85" s="33" t="s">
        <v>0</v>
      </c>
      <c r="S85" s="32" t="s">
        <v>16</v>
      </c>
      <c r="T85" s="32" t="s">
        <v>16</v>
      </c>
      <c r="U85" s="32" t="s">
        <v>0</v>
      </c>
      <c r="V85" s="32" t="s">
        <v>16</v>
      </c>
      <c r="W85" s="32" t="s">
        <v>1</v>
      </c>
      <c r="X85" s="32" t="s">
        <v>0</v>
      </c>
      <c r="Y85" s="32" t="s">
        <v>16</v>
      </c>
      <c r="Z85" s="32" t="s">
        <v>16</v>
      </c>
      <c r="AA85" s="34" t="s">
        <v>16</v>
      </c>
      <c r="AC85" s="39" t="s">
        <v>0</v>
      </c>
      <c r="AD85" s="16" t="s">
        <v>16</v>
      </c>
      <c r="AE85" s="16" t="s">
        <v>16</v>
      </c>
      <c r="AF85" s="16" t="s">
        <v>0</v>
      </c>
      <c r="AG85" s="16" t="s">
        <v>0</v>
      </c>
      <c r="AH85" s="16" t="s">
        <v>0</v>
      </c>
      <c r="AI85" s="16" t="s">
        <v>0</v>
      </c>
      <c r="AJ85" s="32" t="s">
        <v>16</v>
      </c>
      <c r="AK85" s="16" t="s">
        <v>16</v>
      </c>
      <c r="AL85" s="34" t="s">
        <v>16</v>
      </c>
      <c r="AN85" s="17">
        <f t="shared" si="21"/>
        <v>207500.8</v>
      </c>
      <c r="AO85" s="70">
        <f t="shared" si="22"/>
      </c>
      <c r="AP85" s="70">
        <f t="shared" si="23"/>
      </c>
      <c r="AQ85" s="70">
        <f t="shared" si="24"/>
        <v>394400</v>
      </c>
      <c r="AR85" s="70">
        <f t="shared" si="25"/>
      </c>
      <c r="AS85" s="70">
        <f t="shared" si="26"/>
      </c>
      <c r="AT85" s="70">
        <f t="shared" si="27"/>
        <v>235433.6</v>
      </c>
      <c r="AU85" s="70">
        <f t="shared" si="28"/>
      </c>
      <c r="AV85" s="70">
        <f t="shared" si="29"/>
      </c>
      <c r="AW85" s="72">
        <f t="shared" si="30"/>
      </c>
      <c r="AY85" s="78">
        <f t="shared" si="31"/>
        <v>207500.8</v>
      </c>
      <c r="AZ85" s="77" t="str">
        <f t="shared" si="32"/>
        <v>MERCK</v>
      </c>
      <c r="BA85" s="18">
        <f t="shared" si="33"/>
      </c>
      <c r="BC85" s="18" t="str">
        <f t="shared" si="34"/>
        <v>MERCK</v>
      </c>
      <c r="BD85" s="164">
        <f t="shared" si="35"/>
        <v>207500.8</v>
      </c>
      <c r="BE85" s="80">
        <f t="shared" si="20"/>
        <v>191539.2</v>
      </c>
    </row>
    <row r="86" spans="1:57" ht="25.5">
      <c r="A86" s="23">
        <v>77</v>
      </c>
      <c r="B86" s="24" t="s">
        <v>117</v>
      </c>
      <c r="C86" s="25" t="s">
        <v>34</v>
      </c>
      <c r="D86" s="25">
        <v>2</v>
      </c>
      <c r="E86" s="53">
        <v>691360</v>
      </c>
      <c r="G86" s="63">
        <v>368323.2</v>
      </c>
      <c r="H86" s="59">
        <v>0</v>
      </c>
      <c r="I86" s="58">
        <v>999456</v>
      </c>
      <c r="J86" s="58">
        <v>684400</v>
      </c>
      <c r="K86" s="58">
        <v>440800</v>
      </c>
      <c r="L86" s="58">
        <v>433840</v>
      </c>
      <c r="M86" s="58">
        <v>0</v>
      </c>
      <c r="N86" s="58">
        <v>517360</v>
      </c>
      <c r="O86" s="60">
        <v>348000</v>
      </c>
      <c r="P86" s="64">
        <v>0</v>
      </c>
      <c r="R86" s="33" t="s">
        <v>0</v>
      </c>
      <c r="S86" s="32" t="s">
        <v>16</v>
      </c>
      <c r="T86" s="32" t="s">
        <v>1</v>
      </c>
      <c r="U86" s="32" t="s">
        <v>0</v>
      </c>
      <c r="V86" s="32" t="s">
        <v>1</v>
      </c>
      <c r="W86" s="32" t="s">
        <v>1</v>
      </c>
      <c r="X86" s="32" t="s">
        <v>16</v>
      </c>
      <c r="Y86" s="32" t="s">
        <v>1</v>
      </c>
      <c r="Z86" s="32" t="s">
        <v>0</v>
      </c>
      <c r="AA86" s="34" t="s">
        <v>16</v>
      </c>
      <c r="AC86" s="39" t="s">
        <v>0</v>
      </c>
      <c r="AD86" s="16" t="s">
        <v>16</v>
      </c>
      <c r="AE86" s="16" t="s">
        <v>0</v>
      </c>
      <c r="AF86" s="16" t="s">
        <v>0</v>
      </c>
      <c r="AG86" s="16" t="s">
        <v>0</v>
      </c>
      <c r="AH86" s="16" t="s">
        <v>0</v>
      </c>
      <c r="AI86" s="16" t="s">
        <v>16</v>
      </c>
      <c r="AJ86" s="16" t="s">
        <v>0</v>
      </c>
      <c r="AK86" s="16" t="s">
        <v>0</v>
      </c>
      <c r="AL86" s="34" t="s">
        <v>16</v>
      </c>
      <c r="AN86" s="17">
        <f t="shared" si="21"/>
        <v>368323.2</v>
      </c>
      <c r="AO86" s="70">
        <f t="shared" si="22"/>
      </c>
      <c r="AP86" s="70">
        <f t="shared" si="23"/>
      </c>
      <c r="AQ86" s="70">
        <f t="shared" si="24"/>
        <v>684400</v>
      </c>
      <c r="AR86" s="70">
        <f t="shared" si="25"/>
      </c>
      <c r="AS86" s="70">
        <f t="shared" si="26"/>
      </c>
      <c r="AT86" s="70">
        <f t="shared" si="27"/>
      </c>
      <c r="AU86" s="70">
        <f t="shared" si="28"/>
      </c>
      <c r="AV86" s="70">
        <f t="shared" si="29"/>
        <v>348000</v>
      </c>
      <c r="AW86" s="72">
        <f t="shared" si="30"/>
      </c>
      <c r="AY86" s="78">
        <f t="shared" si="31"/>
        <v>348000</v>
      </c>
      <c r="AZ86" s="77">
        <f t="shared" si="32"/>
      </c>
      <c r="BA86" s="18" t="str">
        <f t="shared" si="33"/>
        <v>ELEMENTOS QUIMICOS</v>
      </c>
      <c r="BC86" s="18" t="str">
        <f t="shared" si="34"/>
        <v>ELEMENTOS QUIMICOS</v>
      </c>
      <c r="BD86" s="164">
        <f t="shared" si="35"/>
        <v>348000</v>
      </c>
      <c r="BE86" s="80">
        <f t="shared" si="20"/>
        <v>343360</v>
      </c>
    </row>
    <row r="87" spans="1:57" ht="15">
      <c r="A87" s="23">
        <v>78</v>
      </c>
      <c r="B87" s="24" t="s">
        <v>118</v>
      </c>
      <c r="C87" s="25" t="s">
        <v>40</v>
      </c>
      <c r="D87" s="25">
        <v>1</v>
      </c>
      <c r="E87" s="53">
        <v>1818880</v>
      </c>
      <c r="G87" s="63">
        <v>891251.2</v>
      </c>
      <c r="H87" s="59">
        <v>1709747.2</v>
      </c>
      <c r="I87" s="58">
        <v>2305152</v>
      </c>
      <c r="J87" s="58">
        <v>1542800</v>
      </c>
      <c r="K87" s="58">
        <v>0</v>
      </c>
      <c r="L87" s="58">
        <v>0</v>
      </c>
      <c r="M87" s="58">
        <v>0</v>
      </c>
      <c r="N87" s="58">
        <v>0</v>
      </c>
      <c r="O87" s="60">
        <v>2041600</v>
      </c>
      <c r="P87" s="64">
        <v>0</v>
      </c>
      <c r="R87" s="33" t="s">
        <v>0</v>
      </c>
      <c r="S87" s="32" t="s">
        <v>1</v>
      </c>
      <c r="T87" s="32" t="s">
        <v>1</v>
      </c>
      <c r="U87" s="32" t="s">
        <v>0</v>
      </c>
      <c r="V87" s="32" t="s">
        <v>1</v>
      </c>
      <c r="W87" s="32" t="s">
        <v>16</v>
      </c>
      <c r="X87" s="32" t="s">
        <v>16</v>
      </c>
      <c r="Y87" s="32" t="s">
        <v>16</v>
      </c>
      <c r="Z87" s="32" t="s">
        <v>0</v>
      </c>
      <c r="AA87" s="34" t="s">
        <v>16</v>
      </c>
      <c r="AC87" s="39" t="s">
        <v>0</v>
      </c>
      <c r="AD87" s="16" t="s">
        <v>1</v>
      </c>
      <c r="AE87" s="16" t="s">
        <v>0</v>
      </c>
      <c r="AF87" s="16" t="s">
        <v>0</v>
      </c>
      <c r="AG87" s="16" t="s">
        <v>0</v>
      </c>
      <c r="AH87" s="16" t="s">
        <v>16</v>
      </c>
      <c r="AI87" s="16" t="s">
        <v>16</v>
      </c>
      <c r="AJ87" s="32" t="s">
        <v>16</v>
      </c>
      <c r="AK87" s="16" t="s">
        <v>1</v>
      </c>
      <c r="AL87" s="34" t="s">
        <v>16</v>
      </c>
      <c r="AN87" s="17">
        <f t="shared" si="21"/>
        <v>891251.2</v>
      </c>
      <c r="AO87" s="70">
        <f t="shared" si="22"/>
      </c>
      <c r="AP87" s="70">
        <f t="shared" si="23"/>
      </c>
      <c r="AQ87" s="70">
        <f t="shared" si="24"/>
        <v>1542800</v>
      </c>
      <c r="AR87" s="70">
        <f t="shared" si="25"/>
      </c>
      <c r="AS87" s="70">
        <f t="shared" si="26"/>
      </c>
      <c r="AT87" s="70">
        <f t="shared" si="27"/>
      </c>
      <c r="AU87" s="70">
        <f t="shared" si="28"/>
      </c>
      <c r="AV87" s="70">
        <f t="shared" si="29"/>
      </c>
      <c r="AW87" s="72">
        <f t="shared" si="30"/>
      </c>
      <c r="AY87" s="78">
        <f t="shared" si="31"/>
        <v>891251.2</v>
      </c>
      <c r="AZ87" s="77" t="str">
        <f t="shared" si="32"/>
        <v>MERCK</v>
      </c>
      <c r="BA87" s="18">
        <f t="shared" si="33"/>
      </c>
      <c r="BC87" s="18" t="str">
        <f t="shared" si="34"/>
        <v>MERCK</v>
      </c>
      <c r="BD87" s="164">
        <f t="shared" si="35"/>
        <v>891251.2</v>
      </c>
      <c r="BE87" s="80">
        <f t="shared" si="20"/>
        <v>927628.8</v>
      </c>
    </row>
    <row r="88" spans="1:57" ht="15">
      <c r="A88" s="23">
        <v>79</v>
      </c>
      <c r="B88" s="24" t="s">
        <v>119</v>
      </c>
      <c r="C88" s="25" t="s">
        <v>34</v>
      </c>
      <c r="D88" s="25">
        <v>1</v>
      </c>
      <c r="E88" s="53">
        <v>242440</v>
      </c>
      <c r="G88" s="63">
        <v>126068.8</v>
      </c>
      <c r="H88" s="59">
        <v>0</v>
      </c>
      <c r="I88" s="58">
        <v>183187.2</v>
      </c>
      <c r="J88" s="58">
        <v>236640</v>
      </c>
      <c r="K88" s="58">
        <v>290000</v>
      </c>
      <c r="L88" s="58">
        <v>141520</v>
      </c>
      <c r="M88" s="58">
        <v>143039.6</v>
      </c>
      <c r="N88" s="58">
        <v>307400</v>
      </c>
      <c r="O88" s="60">
        <v>178640</v>
      </c>
      <c r="P88" s="64">
        <v>0</v>
      </c>
      <c r="R88" s="33" t="s">
        <v>0</v>
      </c>
      <c r="S88" s="32" t="s">
        <v>16</v>
      </c>
      <c r="T88" s="32" t="s">
        <v>1</v>
      </c>
      <c r="U88" s="32" t="s">
        <v>0</v>
      </c>
      <c r="V88" s="32" t="s">
        <v>1</v>
      </c>
      <c r="W88" s="32" t="s">
        <v>1</v>
      </c>
      <c r="X88" s="32" t="s">
        <v>0</v>
      </c>
      <c r="Y88" s="32" t="s">
        <v>1</v>
      </c>
      <c r="Z88" s="32" t="s">
        <v>0</v>
      </c>
      <c r="AA88" s="34" t="s">
        <v>16</v>
      </c>
      <c r="AC88" s="39" t="s">
        <v>0</v>
      </c>
      <c r="AD88" s="16" t="s">
        <v>16</v>
      </c>
      <c r="AE88" s="16" t="s">
        <v>0</v>
      </c>
      <c r="AF88" s="16" t="s">
        <v>0</v>
      </c>
      <c r="AG88" s="16" t="s">
        <v>0</v>
      </c>
      <c r="AH88" s="16" t="s">
        <v>0</v>
      </c>
      <c r="AI88" s="16" t="s">
        <v>0</v>
      </c>
      <c r="AJ88" s="16" t="s">
        <v>0</v>
      </c>
      <c r="AK88" s="16" t="s">
        <v>0</v>
      </c>
      <c r="AL88" s="34" t="s">
        <v>16</v>
      </c>
      <c r="AN88" s="17">
        <f t="shared" si="21"/>
        <v>126068.8</v>
      </c>
      <c r="AO88" s="70">
        <f t="shared" si="22"/>
      </c>
      <c r="AP88" s="70">
        <f t="shared" si="23"/>
      </c>
      <c r="AQ88" s="70">
        <f t="shared" si="24"/>
        <v>236640</v>
      </c>
      <c r="AR88" s="70">
        <f t="shared" si="25"/>
      </c>
      <c r="AS88" s="70">
        <f t="shared" si="26"/>
      </c>
      <c r="AT88" s="70">
        <f t="shared" si="27"/>
        <v>143039.6</v>
      </c>
      <c r="AU88" s="70">
        <f t="shared" si="28"/>
      </c>
      <c r="AV88" s="70">
        <f t="shared" si="29"/>
        <v>178640</v>
      </c>
      <c r="AW88" s="72">
        <f t="shared" si="30"/>
      </c>
      <c r="AY88" s="78">
        <f t="shared" si="31"/>
        <v>126068.8</v>
      </c>
      <c r="AZ88" s="77" t="str">
        <f t="shared" si="32"/>
        <v>MERCK</v>
      </c>
      <c r="BA88" s="18">
        <f t="shared" si="33"/>
      </c>
      <c r="BC88" s="18" t="str">
        <f t="shared" si="34"/>
        <v>MERCK</v>
      </c>
      <c r="BD88" s="164">
        <f t="shared" si="35"/>
        <v>126068.8</v>
      </c>
      <c r="BE88" s="80">
        <f t="shared" si="20"/>
        <v>116371.2</v>
      </c>
    </row>
    <row r="89" spans="1:57" ht="15">
      <c r="A89" s="23">
        <v>80</v>
      </c>
      <c r="B89" s="24" t="s">
        <v>120</v>
      </c>
      <c r="C89" s="28" t="s">
        <v>30</v>
      </c>
      <c r="D89" s="25">
        <v>5</v>
      </c>
      <c r="E89" s="53">
        <v>406000</v>
      </c>
      <c r="G89" s="63">
        <v>211120</v>
      </c>
      <c r="H89" s="59">
        <v>255200</v>
      </c>
      <c r="I89" s="58">
        <v>0</v>
      </c>
      <c r="J89" s="58">
        <v>348000</v>
      </c>
      <c r="K89" s="58">
        <v>232000</v>
      </c>
      <c r="L89" s="58">
        <v>237800</v>
      </c>
      <c r="M89" s="58">
        <v>239540</v>
      </c>
      <c r="N89" s="58">
        <v>174000</v>
      </c>
      <c r="O89" s="60">
        <v>348000</v>
      </c>
      <c r="P89" s="64">
        <v>167620</v>
      </c>
      <c r="R89" s="33" t="s">
        <v>0</v>
      </c>
      <c r="S89" s="32" t="s">
        <v>0</v>
      </c>
      <c r="T89" s="32" t="s">
        <v>16</v>
      </c>
      <c r="U89" s="32" t="s">
        <v>0</v>
      </c>
      <c r="V89" s="32" t="s">
        <v>16</v>
      </c>
      <c r="W89" s="32" t="s">
        <v>1</v>
      </c>
      <c r="X89" s="32" t="s">
        <v>0</v>
      </c>
      <c r="Y89" s="32" t="s">
        <v>1</v>
      </c>
      <c r="Z89" s="32" t="s">
        <v>0</v>
      </c>
      <c r="AA89" s="34" t="s">
        <v>1</v>
      </c>
      <c r="AC89" s="39" t="s">
        <v>0</v>
      </c>
      <c r="AD89" s="16" t="s">
        <v>0</v>
      </c>
      <c r="AE89" s="16" t="s">
        <v>16</v>
      </c>
      <c r="AF89" s="16" t="s">
        <v>0</v>
      </c>
      <c r="AG89" s="16" t="s">
        <v>0</v>
      </c>
      <c r="AH89" s="16" t="s">
        <v>0</v>
      </c>
      <c r="AI89" s="16" t="s">
        <v>0</v>
      </c>
      <c r="AJ89" s="16" t="s">
        <v>0</v>
      </c>
      <c r="AK89" s="16" t="s">
        <v>0</v>
      </c>
      <c r="AL89" s="40" t="s">
        <v>0</v>
      </c>
      <c r="AN89" s="17">
        <f t="shared" si="21"/>
        <v>211120</v>
      </c>
      <c r="AO89" s="70">
        <f t="shared" si="22"/>
        <v>255200</v>
      </c>
      <c r="AP89" s="70">
        <f t="shared" si="23"/>
      </c>
      <c r="AQ89" s="70">
        <f t="shared" si="24"/>
        <v>348000</v>
      </c>
      <c r="AR89" s="70">
        <f t="shared" si="25"/>
      </c>
      <c r="AS89" s="70">
        <f t="shared" si="26"/>
      </c>
      <c r="AT89" s="70">
        <f t="shared" si="27"/>
        <v>239540</v>
      </c>
      <c r="AU89" s="70">
        <f t="shared" si="28"/>
      </c>
      <c r="AV89" s="70">
        <f t="shared" si="29"/>
        <v>348000</v>
      </c>
      <c r="AW89" s="72">
        <f t="shared" si="30"/>
      </c>
      <c r="AY89" s="78">
        <f t="shared" si="31"/>
        <v>211120</v>
      </c>
      <c r="AZ89" s="77" t="str">
        <f t="shared" si="32"/>
        <v>MERCK</v>
      </c>
      <c r="BA89" s="18">
        <f t="shared" si="33"/>
      </c>
      <c r="BC89" s="18" t="str">
        <f t="shared" si="34"/>
        <v>MERCK</v>
      </c>
      <c r="BD89" s="164">
        <f t="shared" si="35"/>
        <v>211120</v>
      </c>
      <c r="BE89" s="80">
        <f t="shared" si="20"/>
        <v>194880</v>
      </c>
    </row>
    <row r="90" spans="1:57" ht="25.5">
      <c r="A90" s="23">
        <v>81</v>
      </c>
      <c r="B90" s="24" t="s">
        <v>121</v>
      </c>
      <c r="C90" s="25" t="s">
        <v>26</v>
      </c>
      <c r="D90" s="25">
        <v>2</v>
      </c>
      <c r="E90" s="53">
        <v>649600</v>
      </c>
      <c r="G90" s="63">
        <v>0</v>
      </c>
      <c r="H90" s="59">
        <v>552160</v>
      </c>
      <c r="I90" s="58">
        <v>0</v>
      </c>
      <c r="J90" s="58">
        <v>638000</v>
      </c>
      <c r="K90" s="58">
        <v>626400</v>
      </c>
      <c r="L90" s="58">
        <v>132240</v>
      </c>
      <c r="M90" s="58">
        <v>0</v>
      </c>
      <c r="N90" s="58">
        <v>373520</v>
      </c>
      <c r="O90" s="60">
        <v>348000</v>
      </c>
      <c r="P90" s="64">
        <v>987972</v>
      </c>
      <c r="R90" s="33" t="s">
        <v>16</v>
      </c>
      <c r="S90" s="32" t="s">
        <v>0</v>
      </c>
      <c r="T90" s="32" t="s">
        <v>16</v>
      </c>
      <c r="U90" s="32" t="s">
        <v>0</v>
      </c>
      <c r="V90" s="32" t="s">
        <v>16</v>
      </c>
      <c r="W90" s="32" t="s">
        <v>1</v>
      </c>
      <c r="X90" s="32" t="s">
        <v>16</v>
      </c>
      <c r="Y90" s="32" t="s">
        <v>1</v>
      </c>
      <c r="Z90" s="32" t="s">
        <v>0</v>
      </c>
      <c r="AA90" s="34" t="s">
        <v>1</v>
      </c>
      <c r="AC90" s="39" t="s">
        <v>16</v>
      </c>
      <c r="AD90" s="16" t="s">
        <v>0</v>
      </c>
      <c r="AE90" s="16" t="s">
        <v>16</v>
      </c>
      <c r="AF90" s="16" t="s">
        <v>0</v>
      </c>
      <c r="AG90" s="16" t="s">
        <v>0</v>
      </c>
      <c r="AH90" s="16" t="s">
        <v>1</v>
      </c>
      <c r="AI90" s="16" t="s">
        <v>16</v>
      </c>
      <c r="AJ90" s="16" t="s">
        <v>0</v>
      </c>
      <c r="AK90" s="16" t="s">
        <v>0</v>
      </c>
      <c r="AL90" s="40" t="s">
        <v>1</v>
      </c>
      <c r="AN90" s="17">
        <f t="shared" si="21"/>
      </c>
      <c r="AO90" s="70">
        <f t="shared" si="22"/>
        <v>552160</v>
      </c>
      <c r="AP90" s="70">
        <f t="shared" si="23"/>
      </c>
      <c r="AQ90" s="70">
        <f t="shared" si="24"/>
        <v>638000</v>
      </c>
      <c r="AR90" s="70">
        <f t="shared" si="25"/>
      </c>
      <c r="AS90" s="70">
        <f t="shared" si="26"/>
      </c>
      <c r="AT90" s="70">
        <f t="shared" si="27"/>
      </c>
      <c r="AU90" s="70">
        <f t="shared" si="28"/>
      </c>
      <c r="AV90" s="70">
        <f t="shared" si="29"/>
        <v>348000</v>
      </c>
      <c r="AW90" s="72">
        <f t="shared" si="30"/>
      </c>
      <c r="AY90" s="78">
        <f t="shared" si="31"/>
        <v>348000</v>
      </c>
      <c r="AZ90" s="77">
        <f t="shared" si="32"/>
      </c>
      <c r="BA90" s="18" t="str">
        <f t="shared" si="33"/>
        <v>ELEMENTOS QUIMICOS</v>
      </c>
      <c r="BC90" s="18" t="str">
        <f t="shared" si="34"/>
        <v>ELEMENTOS QUIMICOS</v>
      </c>
      <c r="BD90" s="164">
        <f t="shared" si="35"/>
        <v>348000</v>
      </c>
      <c r="BE90" s="80">
        <f t="shared" si="20"/>
        <v>301600</v>
      </c>
    </row>
    <row r="91" spans="1:57" ht="15">
      <c r="A91" s="23">
        <v>82</v>
      </c>
      <c r="B91" s="24" t="s">
        <v>122</v>
      </c>
      <c r="C91" s="25" t="s">
        <v>44</v>
      </c>
      <c r="D91" s="25">
        <v>1</v>
      </c>
      <c r="E91" s="53">
        <v>215760</v>
      </c>
      <c r="G91" s="63">
        <v>329103.6</v>
      </c>
      <c r="H91" s="59">
        <v>194184</v>
      </c>
      <c r="I91" s="58">
        <v>281740.8</v>
      </c>
      <c r="J91" s="58">
        <v>568400</v>
      </c>
      <c r="K91" s="58">
        <v>116000</v>
      </c>
      <c r="L91" s="58">
        <v>599720</v>
      </c>
      <c r="M91" s="58">
        <v>396267.6</v>
      </c>
      <c r="N91" s="58">
        <v>0</v>
      </c>
      <c r="O91" s="60">
        <v>0</v>
      </c>
      <c r="P91" s="64">
        <v>90828</v>
      </c>
      <c r="R91" s="33" t="s">
        <v>0</v>
      </c>
      <c r="S91" s="32" t="s">
        <v>1</v>
      </c>
      <c r="T91" s="32" t="s">
        <v>1</v>
      </c>
      <c r="U91" s="32" t="s">
        <v>0</v>
      </c>
      <c r="V91" s="32" t="s">
        <v>1</v>
      </c>
      <c r="W91" s="32" t="s">
        <v>1</v>
      </c>
      <c r="X91" s="32" t="s">
        <v>0</v>
      </c>
      <c r="Y91" s="32" t="s">
        <v>16</v>
      </c>
      <c r="Z91" s="32" t="s">
        <v>16</v>
      </c>
      <c r="AA91" s="34" t="s">
        <v>1</v>
      </c>
      <c r="AC91" s="39" t="s">
        <v>0</v>
      </c>
      <c r="AD91" s="16" t="s">
        <v>1</v>
      </c>
      <c r="AE91" s="16" t="s">
        <v>0</v>
      </c>
      <c r="AF91" s="16" t="s">
        <v>0</v>
      </c>
      <c r="AG91" s="16" t="s">
        <v>0</v>
      </c>
      <c r="AH91" s="16" t="s">
        <v>0</v>
      </c>
      <c r="AI91" s="16" t="s">
        <v>0</v>
      </c>
      <c r="AJ91" s="32" t="s">
        <v>16</v>
      </c>
      <c r="AK91" s="16" t="s">
        <v>16</v>
      </c>
      <c r="AL91" s="40" t="s">
        <v>0</v>
      </c>
      <c r="AN91" s="17">
        <f t="shared" si="21"/>
        <v>329103.6</v>
      </c>
      <c r="AO91" s="70">
        <f t="shared" si="22"/>
      </c>
      <c r="AP91" s="70">
        <f t="shared" si="23"/>
      </c>
      <c r="AQ91" s="70">
        <f t="shared" si="24"/>
        <v>568400</v>
      </c>
      <c r="AR91" s="70">
        <f t="shared" si="25"/>
      </c>
      <c r="AS91" s="70">
        <f t="shared" si="26"/>
      </c>
      <c r="AT91" s="70">
        <f t="shared" si="27"/>
        <v>396267.6</v>
      </c>
      <c r="AU91" s="70">
        <f t="shared" si="28"/>
      </c>
      <c r="AV91" s="70">
        <f t="shared" si="29"/>
      </c>
      <c r="AW91" s="72">
        <f t="shared" si="30"/>
      </c>
      <c r="AY91" s="78">
        <f t="shared" si="31"/>
        <v>329103.6</v>
      </c>
      <c r="AZ91" s="77" t="str">
        <f t="shared" si="32"/>
        <v>MERCK</v>
      </c>
      <c r="BA91" s="18">
        <f t="shared" si="33"/>
      </c>
      <c r="BC91" s="18" t="str">
        <f t="shared" si="34"/>
        <v>MERCK</v>
      </c>
      <c r="BD91" s="164">
        <f t="shared" si="35"/>
        <v>329103.6</v>
      </c>
      <c r="BE91" s="80">
        <f t="shared" si="20"/>
        <v>-113343.59999999998</v>
      </c>
    </row>
    <row r="92" spans="1:57" ht="15">
      <c r="A92" s="23">
        <v>83</v>
      </c>
      <c r="B92" s="24" t="s">
        <v>123</v>
      </c>
      <c r="C92" s="25" t="s">
        <v>44</v>
      </c>
      <c r="D92" s="25">
        <v>1</v>
      </c>
      <c r="E92" s="53">
        <v>226200</v>
      </c>
      <c r="G92" s="63">
        <v>291589.2</v>
      </c>
      <c r="H92" s="59">
        <v>203580</v>
      </c>
      <c r="I92" s="58">
        <v>0</v>
      </c>
      <c r="J92" s="58">
        <v>504600</v>
      </c>
      <c r="K92" s="58">
        <v>278400</v>
      </c>
      <c r="L92" s="58">
        <v>344520</v>
      </c>
      <c r="M92" s="58">
        <v>351097.2</v>
      </c>
      <c r="N92" s="58">
        <v>0</v>
      </c>
      <c r="O92" s="60">
        <v>700640</v>
      </c>
      <c r="P92" s="64">
        <v>218196</v>
      </c>
      <c r="R92" s="33" t="s">
        <v>0</v>
      </c>
      <c r="S92" s="32" t="s">
        <v>1</v>
      </c>
      <c r="T92" s="32" t="s">
        <v>16</v>
      </c>
      <c r="U92" s="32" t="s">
        <v>0</v>
      </c>
      <c r="V92" s="32" t="s">
        <v>16</v>
      </c>
      <c r="W92" s="32" t="s">
        <v>1</v>
      </c>
      <c r="X92" s="32" t="s">
        <v>0</v>
      </c>
      <c r="Y92" s="32" t="s">
        <v>16</v>
      </c>
      <c r="Z92" s="32" t="s">
        <v>0</v>
      </c>
      <c r="AA92" s="34" t="s">
        <v>1</v>
      </c>
      <c r="AC92" s="39" t="s">
        <v>0</v>
      </c>
      <c r="AD92" s="16" t="s">
        <v>1</v>
      </c>
      <c r="AE92" s="16" t="s">
        <v>16</v>
      </c>
      <c r="AF92" s="16" t="s">
        <v>0</v>
      </c>
      <c r="AG92" s="16" t="s">
        <v>0</v>
      </c>
      <c r="AH92" s="16" t="s">
        <v>0</v>
      </c>
      <c r="AI92" s="16" t="s">
        <v>0</v>
      </c>
      <c r="AJ92" s="32" t="s">
        <v>16</v>
      </c>
      <c r="AK92" s="16" t="s">
        <v>0</v>
      </c>
      <c r="AL92" s="40" t="s">
        <v>0</v>
      </c>
      <c r="AN92" s="17">
        <f t="shared" si="21"/>
        <v>291589.2</v>
      </c>
      <c r="AO92" s="70">
        <f t="shared" si="22"/>
      </c>
      <c r="AP92" s="70">
        <f t="shared" si="23"/>
      </c>
      <c r="AQ92" s="70">
        <f t="shared" si="24"/>
        <v>504600</v>
      </c>
      <c r="AR92" s="70">
        <f t="shared" si="25"/>
      </c>
      <c r="AS92" s="70">
        <f t="shared" si="26"/>
      </c>
      <c r="AT92" s="70">
        <f t="shared" si="27"/>
        <v>351097.2</v>
      </c>
      <c r="AU92" s="70">
        <f t="shared" si="28"/>
      </c>
      <c r="AV92" s="70">
        <f t="shared" si="29"/>
        <v>700640</v>
      </c>
      <c r="AW92" s="72">
        <f t="shared" si="30"/>
      </c>
      <c r="AY92" s="78">
        <f t="shared" si="31"/>
        <v>291589.2</v>
      </c>
      <c r="AZ92" s="77" t="str">
        <f t="shared" si="32"/>
        <v>MERCK</v>
      </c>
      <c r="BA92" s="18">
        <f t="shared" si="33"/>
      </c>
      <c r="BC92" s="18" t="str">
        <f t="shared" si="34"/>
        <v>MERCK</v>
      </c>
      <c r="BD92" s="164">
        <f t="shared" si="35"/>
        <v>291589.2</v>
      </c>
      <c r="BE92" s="80">
        <f t="shared" si="20"/>
        <v>-65389.20000000001</v>
      </c>
    </row>
    <row r="93" spans="1:57" ht="15">
      <c r="A93" s="23">
        <v>84</v>
      </c>
      <c r="B93" s="24" t="s">
        <v>124</v>
      </c>
      <c r="C93" s="25" t="s">
        <v>125</v>
      </c>
      <c r="D93" s="25">
        <v>1</v>
      </c>
      <c r="E93" s="53">
        <v>192560</v>
      </c>
      <c r="G93" s="63">
        <v>144420</v>
      </c>
      <c r="H93" s="59">
        <v>0</v>
      </c>
      <c r="I93" s="58">
        <v>0</v>
      </c>
      <c r="J93" s="58">
        <v>162400</v>
      </c>
      <c r="K93" s="58">
        <v>69600</v>
      </c>
      <c r="L93" s="58">
        <v>112520</v>
      </c>
      <c r="M93" s="58">
        <v>108750</v>
      </c>
      <c r="N93" s="58">
        <v>0</v>
      </c>
      <c r="O93" s="60">
        <v>81200</v>
      </c>
      <c r="P93" s="64">
        <v>0</v>
      </c>
      <c r="R93" s="33" t="s">
        <v>0</v>
      </c>
      <c r="S93" s="32" t="s">
        <v>16</v>
      </c>
      <c r="T93" s="32" t="s">
        <v>16</v>
      </c>
      <c r="U93" s="32" t="s">
        <v>0</v>
      </c>
      <c r="V93" s="32" t="s">
        <v>16</v>
      </c>
      <c r="W93" s="32" t="s">
        <v>1</v>
      </c>
      <c r="X93" s="32" t="s">
        <v>0</v>
      </c>
      <c r="Y93" s="32" t="s">
        <v>16</v>
      </c>
      <c r="Z93" s="32" t="s">
        <v>0</v>
      </c>
      <c r="AA93" s="34" t="s">
        <v>16</v>
      </c>
      <c r="AC93" s="39" t="s">
        <v>1</v>
      </c>
      <c r="AD93" s="16" t="s">
        <v>16</v>
      </c>
      <c r="AE93" s="16" t="s">
        <v>16</v>
      </c>
      <c r="AF93" s="16" t="s">
        <v>0</v>
      </c>
      <c r="AG93" s="16" t="s">
        <v>0</v>
      </c>
      <c r="AH93" s="16" t="s">
        <v>1</v>
      </c>
      <c r="AI93" s="16" t="s">
        <v>1</v>
      </c>
      <c r="AJ93" s="32" t="s">
        <v>16</v>
      </c>
      <c r="AK93" s="16" t="s">
        <v>1</v>
      </c>
      <c r="AL93" s="34" t="s">
        <v>16</v>
      </c>
      <c r="AN93" s="17">
        <f t="shared" si="21"/>
      </c>
      <c r="AO93" s="70">
        <f t="shared" si="22"/>
      </c>
      <c r="AP93" s="70">
        <f t="shared" si="23"/>
      </c>
      <c r="AQ93" s="70">
        <f t="shared" si="24"/>
        <v>162400</v>
      </c>
      <c r="AR93" s="70">
        <f t="shared" si="25"/>
      </c>
      <c r="AS93" s="70">
        <f t="shared" si="26"/>
      </c>
      <c r="AT93" s="70">
        <f t="shared" si="27"/>
      </c>
      <c r="AU93" s="70">
        <f t="shared" si="28"/>
      </c>
      <c r="AV93" s="70">
        <f t="shared" si="29"/>
      </c>
      <c r="AW93" s="72">
        <f t="shared" si="30"/>
      </c>
      <c r="AY93" s="78">
        <f t="shared" si="31"/>
        <v>162400</v>
      </c>
      <c r="AZ93" s="77" t="str">
        <f t="shared" si="32"/>
        <v>EXIQUIM</v>
      </c>
      <c r="BA93" s="18">
        <f t="shared" si="33"/>
      </c>
      <c r="BC93" s="18" t="str">
        <f t="shared" si="34"/>
        <v>EXIQUIM</v>
      </c>
      <c r="BD93" s="164">
        <f t="shared" si="35"/>
        <v>162400</v>
      </c>
      <c r="BE93" s="80">
        <f t="shared" si="20"/>
        <v>30160</v>
      </c>
    </row>
    <row r="94" spans="1:57" ht="15">
      <c r="A94" s="23">
        <v>85</v>
      </c>
      <c r="B94" s="24" t="s">
        <v>126</v>
      </c>
      <c r="C94" s="25" t="s">
        <v>20</v>
      </c>
      <c r="D94" s="25">
        <v>2</v>
      </c>
      <c r="E94" s="53">
        <v>255200</v>
      </c>
      <c r="G94" s="63">
        <v>132704</v>
      </c>
      <c r="H94" s="59">
        <v>238264</v>
      </c>
      <c r="I94" s="58">
        <v>258355.2</v>
      </c>
      <c r="J94" s="58">
        <v>215760</v>
      </c>
      <c r="K94" s="58">
        <v>162400</v>
      </c>
      <c r="L94" s="58">
        <v>148480</v>
      </c>
      <c r="M94" s="58">
        <v>150568</v>
      </c>
      <c r="N94" s="58">
        <v>146160</v>
      </c>
      <c r="O94" s="60">
        <v>139200</v>
      </c>
      <c r="P94" s="64">
        <v>315520</v>
      </c>
      <c r="R94" s="33" t="s">
        <v>0</v>
      </c>
      <c r="S94" s="32" t="s">
        <v>0</v>
      </c>
      <c r="T94" s="32" t="s">
        <v>1</v>
      </c>
      <c r="U94" s="32" t="s">
        <v>0</v>
      </c>
      <c r="V94" s="32" t="s">
        <v>1</v>
      </c>
      <c r="W94" s="32" t="s">
        <v>1</v>
      </c>
      <c r="X94" s="32" t="s">
        <v>0</v>
      </c>
      <c r="Y94" s="32" t="s">
        <v>1</v>
      </c>
      <c r="Z94" s="32" t="s">
        <v>0</v>
      </c>
      <c r="AA94" s="34" t="s">
        <v>1</v>
      </c>
      <c r="AC94" s="39" t="s">
        <v>0</v>
      </c>
      <c r="AD94" s="16" t="s">
        <v>0</v>
      </c>
      <c r="AE94" s="16" t="s">
        <v>0</v>
      </c>
      <c r="AF94" s="16" t="s">
        <v>0</v>
      </c>
      <c r="AG94" s="16" t="s">
        <v>0</v>
      </c>
      <c r="AH94" s="16" t="s">
        <v>0</v>
      </c>
      <c r="AI94" s="16" t="s">
        <v>0</v>
      </c>
      <c r="AJ94" s="16" t="s">
        <v>0</v>
      </c>
      <c r="AK94" s="16" t="s">
        <v>0</v>
      </c>
      <c r="AL94" s="40" t="s">
        <v>0</v>
      </c>
      <c r="AN94" s="17">
        <f t="shared" si="21"/>
        <v>132704</v>
      </c>
      <c r="AO94" s="70">
        <f t="shared" si="22"/>
        <v>238264</v>
      </c>
      <c r="AP94" s="70">
        <f t="shared" si="23"/>
      </c>
      <c r="AQ94" s="70">
        <f t="shared" si="24"/>
        <v>215760</v>
      </c>
      <c r="AR94" s="70">
        <f t="shared" si="25"/>
      </c>
      <c r="AS94" s="70">
        <f t="shared" si="26"/>
      </c>
      <c r="AT94" s="70">
        <f t="shared" si="27"/>
        <v>150568</v>
      </c>
      <c r="AU94" s="70">
        <f t="shared" si="28"/>
      </c>
      <c r="AV94" s="70">
        <f t="shared" si="29"/>
        <v>139200</v>
      </c>
      <c r="AW94" s="72">
        <f t="shared" si="30"/>
      </c>
      <c r="AY94" s="78">
        <f t="shared" si="31"/>
        <v>132704</v>
      </c>
      <c r="AZ94" s="77" t="str">
        <f t="shared" si="32"/>
        <v>MERCK</v>
      </c>
      <c r="BA94" s="18">
        <f t="shared" si="33"/>
      </c>
      <c r="BC94" s="18" t="str">
        <f t="shared" si="34"/>
        <v>MERCK</v>
      </c>
      <c r="BD94" s="164">
        <f t="shared" si="35"/>
        <v>132704</v>
      </c>
      <c r="BE94" s="80">
        <f t="shared" si="20"/>
        <v>122496</v>
      </c>
    </row>
    <row r="95" spans="1:57" ht="15">
      <c r="A95" s="23">
        <v>86</v>
      </c>
      <c r="B95" s="24" t="s">
        <v>127</v>
      </c>
      <c r="C95" s="25" t="s">
        <v>96</v>
      </c>
      <c r="D95" s="25">
        <v>10</v>
      </c>
      <c r="E95" s="53">
        <v>1740000</v>
      </c>
      <c r="G95" s="63">
        <v>852600</v>
      </c>
      <c r="H95" s="59">
        <v>0</v>
      </c>
      <c r="I95" s="58">
        <v>2616960</v>
      </c>
      <c r="J95" s="58">
        <v>1508000</v>
      </c>
      <c r="K95" s="58">
        <v>2088000</v>
      </c>
      <c r="L95" s="58">
        <v>1009200</v>
      </c>
      <c r="M95" s="58">
        <v>1026600</v>
      </c>
      <c r="N95" s="58">
        <v>0</v>
      </c>
      <c r="O95" s="60">
        <v>464000</v>
      </c>
      <c r="P95" s="64">
        <v>1114180</v>
      </c>
      <c r="R95" s="33" t="s">
        <v>0</v>
      </c>
      <c r="S95" s="32" t="s">
        <v>16</v>
      </c>
      <c r="T95" s="32" t="s">
        <v>1</v>
      </c>
      <c r="U95" s="32" t="s">
        <v>0</v>
      </c>
      <c r="V95" s="32" t="s">
        <v>1</v>
      </c>
      <c r="W95" s="32" t="s">
        <v>1</v>
      </c>
      <c r="X95" s="32" t="s">
        <v>0</v>
      </c>
      <c r="Y95" s="32" t="s">
        <v>16</v>
      </c>
      <c r="Z95" s="32" t="s">
        <v>0</v>
      </c>
      <c r="AA95" s="34" t="s">
        <v>1</v>
      </c>
      <c r="AC95" s="39" t="s">
        <v>0</v>
      </c>
      <c r="AD95" s="16" t="s">
        <v>16</v>
      </c>
      <c r="AE95" s="16" t="s">
        <v>0</v>
      </c>
      <c r="AF95" s="16" t="s">
        <v>0</v>
      </c>
      <c r="AG95" s="16" t="s">
        <v>0</v>
      </c>
      <c r="AH95" s="16" t="s">
        <v>0</v>
      </c>
      <c r="AI95" s="16" t="s">
        <v>0</v>
      </c>
      <c r="AJ95" s="32" t="s">
        <v>16</v>
      </c>
      <c r="AK95" s="16" t="s">
        <v>1</v>
      </c>
      <c r="AL95" s="40" t="s">
        <v>0</v>
      </c>
      <c r="AN95" s="17">
        <f t="shared" si="21"/>
        <v>852600</v>
      </c>
      <c r="AO95" s="70">
        <f t="shared" si="22"/>
      </c>
      <c r="AP95" s="70">
        <f t="shared" si="23"/>
      </c>
      <c r="AQ95" s="70">
        <f t="shared" si="24"/>
        <v>1508000</v>
      </c>
      <c r="AR95" s="70">
        <f t="shared" si="25"/>
      </c>
      <c r="AS95" s="70">
        <f t="shared" si="26"/>
      </c>
      <c r="AT95" s="70">
        <f t="shared" si="27"/>
        <v>1026600</v>
      </c>
      <c r="AU95" s="70">
        <f t="shared" si="28"/>
      </c>
      <c r="AV95" s="70">
        <f t="shared" si="29"/>
      </c>
      <c r="AW95" s="72">
        <f t="shared" si="30"/>
      </c>
      <c r="AY95" s="78">
        <f t="shared" si="31"/>
        <v>852600</v>
      </c>
      <c r="AZ95" s="77" t="str">
        <f t="shared" si="32"/>
        <v>MERCK</v>
      </c>
      <c r="BA95" s="18">
        <f t="shared" si="33"/>
      </c>
      <c r="BC95" s="18" t="str">
        <f t="shared" si="34"/>
        <v>MERCK</v>
      </c>
      <c r="BD95" s="164">
        <f t="shared" si="35"/>
        <v>852600</v>
      </c>
      <c r="BE95" s="80">
        <f t="shared" si="20"/>
        <v>887400</v>
      </c>
    </row>
    <row r="96" spans="1:57" ht="15">
      <c r="A96" s="23">
        <v>87</v>
      </c>
      <c r="B96" s="24" t="s">
        <v>128</v>
      </c>
      <c r="C96" s="25" t="s">
        <v>30</v>
      </c>
      <c r="D96" s="25">
        <v>1</v>
      </c>
      <c r="E96" s="53">
        <v>1164640</v>
      </c>
      <c r="G96" s="63">
        <v>722076.8</v>
      </c>
      <c r="H96" s="59">
        <v>1095040</v>
      </c>
      <c r="I96" s="58">
        <v>0</v>
      </c>
      <c r="J96" s="58">
        <v>1142600</v>
      </c>
      <c r="K96" s="58">
        <v>870000</v>
      </c>
      <c r="L96" s="58">
        <v>675120</v>
      </c>
      <c r="M96" s="58">
        <v>0</v>
      </c>
      <c r="N96" s="58">
        <v>0</v>
      </c>
      <c r="O96" s="60">
        <v>0</v>
      </c>
      <c r="P96" s="64">
        <v>0</v>
      </c>
      <c r="R96" s="33" t="s">
        <v>0</v>
      </c>
      <c r="S96" s="32" t="s">
        <v>1</v>
      </c>
      <c r="T96" s="32" t="s">
        <v>16</v>
      </c>
      <c r="U96" s="32" t="s">
        <v>0</v>
      </c>
      <c r="V96" s="32" t="s">
        <v>16</v>
      </c>
      <c r="W96" s="32" t="s">
        <v>1</v>
      </c>
      <c r="X96" s="32" t="s">
        <v>16</v>
      </c>
      <c r="Y96" s="32" t="s">
        <v>16</v>
      </c>
      <c r="Z96" s="32" t="s">
        <v>16</v>
      </c>
      <c r="AA96" s="34" t="s">
        <v>16</v>
      </c>
      <c r="AC96" s="39" t="s">
        <v>0</v>
      </c>
      <c r="AD96" s="16" t="s">
        <v>1</v>
      </c>
      <c r="AE96" s="16" t="s">
        <v>16</v>
      </c>
      <c r="AF96" s="16" t="s">
        <v>0</v>
      </c>
      <c r="AG96" s="16" t="s">
        <v>0</v>
      </c>
      <c r="AH96" s="16" t="s">
        <v>0</v>
      </c>
      <c r="AI96" s="16" t="s">
        <v>16</v>
      </c>
      <c r="AJ96" s="32" t="s">
        <v>16</v>
      </c>
      <c r="AK96" s="16" t="s">
        <v>16</v>
      </c>
      <c r="AL96" s="34" t="s">
        <v>16</v>
      </c>
      <c r="AN96" s="17">
        <f t="shared" si="21"/>
        <v>722076.8</v>
      </c>
      <c r="AO96" s="70">
        <f t="shared" si="22"/>
      </c>
      <c r="AP96" s="70">
        <f t="shared" si="23"/>
      </c>
      <c r="AQ96" s="70">
        <f t="shared" si="24"/>
        <v>1142600</v>
      </c>
      <c r="AR96" s="70">
        <f t="shared" si="25"/>
      </c>
      <c r="AS96" s="70">
        <f t="shared" si="26"/>
      </c>
      <c r="AT96" s="70">
        <f t="shared" si="27"/>
      </c>
      <c r="AU96" s="70">
        <f t="shared" si="28"/>
      </c>
      <c r="AV96" s="70">
        <f t="shared" si="29"/>
      </c>
      <c r="AW96" s="72">
        <f t="shared" si="30"/>
      </c>
      <c r="AY96" s="78">
        <f t="shared" si="31"/>
        <v>722076.8</v>
      </c>
      <c r="AZ96" s="77" t="str">
        <f t="shared" si="32"/>
        <v>MERCK</v>
      </c>
      <c r="BA96" s="18">
        <f t="shared" si="33"/>
      </c>
      <c r="BC96" s="18" t="str">
        <f t="shared" si="34"/>
        <v>MERCK</v>
      </c>
      <c r="BD96" s="164">
        <f t="shared" si="35"/>
        <v>722076.8</v>
      </c>
      <c r="BE96" s="80">
        <f t="shared" si="20"/>
        <v>442563.19999999995</v>
      </c>
    </row>
    <row r="97" spans="1:57" ht="15">
      <c r="A97" s="23">
        <v>88</v>
      </c>
      <c r="B97" s="24" t="s">
        <v>129</v>
      </c>
      <c r="C97" s="25" t="s">
        <v>130</v>
      </c>
      <c r="D97" s="25">
        <v>1</v>
      </c>
      <c r="E97" s="53">
        <v>64960</v>
      </c>
      <c r="G97" s="63">
        <v>0</v>
      </c>
      <c r="H97" s="59">
        <v>0</v>
      </c>
      <c r="I97" s="58">
        <v>0</v>
      </c>
      <c r="J97" s="58">
        <v>0</v>
      </c>
      <c r="K97" s="58">
        <v>0</v>
      </c>
      <c r="L97" s="58">
        <v>0</v>
      </c>
      <c r="M97" s="58">
        <v>0</v>
      </c>
      <c r="N97" s="58">
        <v>0</v>
      </c>
      <c r="O97" s="60">
        <v>0</v>
      </c>
      <c r="P97" s="64">
        <v>0</v>
      </c>
      <c r="R97" s="33" t="s">
        <v>16</v>
      </c>
      <c r="S97" s="32" t="s">
        <v>16</v>
      </c>
      <c r="T97" s="32" t="s">
        <v>16</v>
      </c>
      <c r="U97" s="32" t="s">
        <v>0</v>
      </c>
      <c r="V97" s="32" t="s">
        <v>16</v>
      </c>
      <c r="W97" s="32" t="s">
        <v>16</v>
      </c>
      <c r="X97" s="32" t="s">
        <v>16</v>
      </c>
      <c r="Y97" s="32" t="s">
        <v>16</v>
      </c>
      <c r="Z97" s="32" t="s">
        <v>16</v>
      </c>
      <c r="AA97" s="34" t="s">
        <v>16</v>
      </c>
      <c r="AC97" s="39" t="s">
        <v>16</v>
      </c>
      <c r="AD97" s="16" t="s">
        <v>16</v>
      </c>
      <c r="AE97" s="16" t="s">
        <v>16</v>
      </c>
      <c r="AF97" s="16" t="s">
        <v>16</v>
      </c>
      <c r="AG97" s="16" t="s">
        <v>16</v>
      </c>
      <c r="AH97" s="16" t="s">
        <v>16</v>
      </c>
      <c r="AI97" s="16" t="s">
        <v>16</v>
      </c>
      <c r="AJ97" s="32" t="s">
        <v>16</v>
      </c>
      <c r="AK97" s="16" t="s">
        <v>16</v>
      </c>
      <c r="AL97" s="34" t="s">
        <v>16</v>
      </c>
      <c r="AN97" s="17">
        <f t="shared" si="21"/>
      </c>
      <c r="AO97" s="70">
        <f t="shared" si="22"/>
      </c>
      <c r="AP97" s="70">
        <f t="shared" si="23"/>
      </c>
      <c r="AQ97" s="70">
        <f t="shared" si="24"/>
      </c>
      <c r="AR97" s="70">
        <f t="shared" si="25"/>
      </c>
      <c r="AS97" s="70">
        <f t="shared" si="26"/>
      </c>
      <c r="AT97" s="70">
        <f t="shared" si="27"/>
      </c>
      <c r="AU97" s="70">
        <f t="shared" si="28"/>
      </c>
      <c r="AV97" s="70">
        <f t="shared" si="29"/>
      </c>
      <c r="AW97" s="72">
        <f t="shared" si="30"/>
      </c>
      <c r="AY97" s="78">
        <f t="shared" si="31"/>
        <v>0</v>
      </c>
      <c r="AZ97" s="77">
        <f t="shared" si="32"/>
      </c>
      <c r="BA97" s="18">
        <f t="shared" si="33"/>
      </c>
      <c r="BC97" s="18">
        <f t="shared" si="34"/>
      </c>
      <c r="BD97" s="164">
        <f t="shared" si="35"/>
        <v>0</v>
      </c>
      <c r="BE97" s="81"/>
    </row>
    <row r="98" spans="1:57" ht="25.5">
      <c r="A98" s="23">
        <v>89</v>
      </c>
      <c r="B98" s="24" t="s">
        <v>131</v>
      </c>
      <c r="C98" s="25" t="s">
        <v>26</v>
      </c>
      <c r="D98" s="25">
        <v>1</v>
      </c>
      <c r="E98" s="53">
        <v>75400</v>
      </c>
      <c r="G98" s="63">
        <v>959459.2</v>
      </c>
      <c r="H98" s="59">
        <v>618280</v>
      </c>
      <c r="I98" s="58">
        <v>0</v>
      </c>
      <c r="J98" s="58">
        <v>0</v>
      </c>
      <c r="K98" s="58">
        <v>580000</v>
      </c>
      <c r="L98" s="58">
        <v>271440</v>
      </c>
      <c r="M98" s="58">
        <v>0</v>
      </c>
      <c r="N98" s="58">
        <v>128760</v>
      </c>
      <c r="O98" s="60">
        <v>684400</v>
      </c>
      <c r="P98" s="64">
        <v>85782</v>
      </c>
      <c r="R98" s="33" t="s">
        <v>0</v>
      </c>
      <c r="S98" s="32" t="s">
        <v>1</v>
      </c>
      <c r="T98" s="32" t="s">
        <v>16</v>
      </c>
      <c r="U98" s="32" t="s">
        <v>0</v>
      </c>
      <c r="V98" s="32" t="s">
        <v>16</v>
      </c>
      <c r="W98" s="32" t="s">
        <v>1</v>
      </c>
      <c r="X98" s="32" t="s">
        <v>16</v>
      </c>
      <c r="Y98" s="32" t="s">
        <v>1</v>
      </c>
      <c r="Z98" s="32" t="s">
        <v>0</v>
      </c>
      <c r="AA98" s="34" t="s">
        <v>1</v>
      </c>
      <c r="AC98" s="39" t="s">
        <v>1</v>
      </c>
      <c r="AD98" s="16" t="s">
        <v>1</v>
      </c>
      <c r="AE98" s="16" t="s">
        <v>16</v>
      </c>
      <c r="AF98" s="16" t="s">
        <v>16</v>
      </c>
      <c r="AG98" s="16" t="s">
        <v>0</v>
      </c>
      <c r="AH98" s="16" t="s">
        <v>1</v>
      </c>
      <c r="AI98" s="16" t="s">
        <v>16</v>
      </c>
      <c r="AJ98" s="16" t="s">
        <v>0</v>
      </c>
      <c r="AK98" s="16" t="s">
        <v>0</v>
      </c>
      <c r="AL98" s="40" t="s">
        <v>1</v>
      </c>
      <c r="AN98" s="17">
        <f t="shared" si="21"/>
      </c>
      <c r="AO98" s="70">
        <f t="shared" si="22"/>
      </c>
      <c r="AP98" s="70">
        <f t="shared" si="23"/>
      </c>
      <c r="AQ98" s="70">
        <f t="shared" si="24"/>
      </c>
      <c r="AR98" s="70">
        <f t="shared" si="25"/>
      </c>
      <c r="AS98" s="70">
        <f t="shared" si="26"/>
      </c>
      <c r="AT98" s="70">
        <f t="shared" si="27"/>
      </c>
      <c r="AU98" s="70">
        <f t="shared" si="28"/>
      </c>
      <c r="AV98" s="70">
        <f t="shared" si="29"/>
        <v>684400</v>
      </c>
      <c r="AW98" s="72">
        <f t="shared" si="30"/>
      </c>
      <c r="AY98" s="78">
        <f t="shared" si="31"/>
        <v>684400</v>
      </c>
      <c r="AZ98" s="77">
        <f t="shared" si="32"/>
      </c>
      <c r="BA98" s="18" t="str">
        <f t="shared" si="33"/>
        <v>ELEMENTOS QUIMICOS</v>
      </c>
      <c r="BC98" s="18" t="str">
        <f t="shared" si="34"/>
        <v>ELEMENTOS QUIMICOS</v>
      </c>
      <c r="BD98" s="164">
        <f t="shared" si="35"/>
        <v>684400</v>
      </c>
      <c r="BE98" s="80">
        <f aca="true" t="shared" si="36" ref="BE98:BE124">+E98-BD98</f>
        <v>-609000</v>
      </c>
    </row>
    <row r="99" spans="1:57" ht="25.5">
      <c r="A99" s="23">
        <v>90</v>
      </c>
      <c r="B99" s="24" t="s">
        <v>132</v>
      </c>
      <c r="C99" s="25" t="s">
        <v>30</v>
      </c>
      <c r="D99" s="25">
        <v>1</v>
      </c>
      <c r="E99" s="53">
        <v>201840</v>
      </c>
      <c r="G99" s="63">
        <v>0</v>
      </c>
      <c r="H99" s="59">
        <v>0</v>
      </c>
      <c r="I99" s="58">
        <v>0</v>
      </c>
      <c r="J99" s="58">
        <v>191400</v>
      </c>
      <c r="K99" s="58">
        <v>139200</v>
      </c>
      <c r="L99" s="58">
        <v>117160</v>
      </c>
      <c r="M99" s="58">
        <v>0</v>
      </c>
      <c r="N99" s="58">
        <v>0</v>
      </c>
      <c r="O99" s="60">
        <v>113680</v>
      </c>
      <c r="P99" s="64">
        <v>0</v>
      </c>
      <c r="R99" s="33" t="s">
        <v>16</v>
      </c>
      <c r="S99" s="32" t="s">
        <v>16</v>
      </c>
      <c r="T99" s="32" t="s">
        <v>16</v>
      </c>
      <c r="U99" s="32" t="s">
        <v>0</v>
      </c>
      <c r="V99" s="32" t="s">
        <v>16</v>
      </c>
      <c r="W99" s="32" t="s">
        <v>1</v>
      </c>
      <c r="X99" s="32" t="s">
        <v>16</v>
      </c>
      <c r="Y99" s="32" t="s">
        <v>16</v>
      </c>
      <c r="Z99" s="32" t="s">
        <v>0</v>
      </c>
      <c r="AA99" s="34" t="s">
        <v>16</v>
      </c>
      <c r="AC99" s="39" t="s">
        <v>16</v>
      </c>
      <c r="AD99" s="16" t="s">
        <v>16</v>
      </c>
      <c r="AE99" s="16" t="s">
        <v>16</v>
      </c>
      <c r="AF99" s="16" t="s">
        <v>0</v>
      </c>
      <c r="AG99" s="16" t="s">
        <v>0</v>
      </c>
      <c r="AH99" s="16" t="s">
        <v>0</v>
      </c>
      <c r="AI99" s="16" t="s">
        <v>16</v>
      </c>
      <c r="AJ99" s="32" t="s">
        <v>16</v>
      </c>
      <c r="AK99" s="16" t="s">
        <v>0</v>
      </c>
      <c r="AL99" s="34" t="s">
        <v>16</v>
      </c>
      <c r="AN99" s="17">
        <f t="shared" si="21"/>
      </c>
      <c r="AO99" s="70">
        <f t="shared" si="22"/>
      </c>
      <c r="AP99" s="70">
        <f t="shared" si="23"/>
      </c>
      <c r="AQ99" s="70">
        <f t="shared" si="24"/>
        <v>191400</v>
      </c>
      <c r="AR99" s="70">
        <f t="shared" si="25"/>
      </c>
      <c r="AS99" s="70">
        <f t="shared" si="26"/>
      </c>
      <c r="AT99" s="70">
        <f t="shared" si="27"/>
      </c>
      <c r="AU99" s="70">
        <f t="shared" si="28"/>
      </c>
      <c r="AV99" s="70">
        <f t="shared" si="29"/>
        <v>113680</v>
      </c>
      <c r="AW99" s="72">
        <f t="shared" si="30"/>
      </c>
      <c r="AY99" s="78">
        <f t="shared" si="31"/>
        <v>113680</v>
      </c>
      <c r="AZ99" s="77">
        <f t="shared" si="32"/>
      </c>
      <c r="BA99" s="18" t="str">
        <f t="shared" si="33"/>
        <v>ELEMENTOS QUIMICOS</v>
      </c>
      <c r="BC99" s="18" t="str">
        <f t="shared" si="34"/>
        <v>ELEMENTOS QUIMICOS</v>
      </c>
      <c r="BD99" s="164">
        <f t="shared" si="35"/>
        <v>113680</v>
      </c>
      <c r="BE99" s="80">
        <f t="shared" si="36"/>
        <v>88160</v>
      </c>
    </row>
    <row r="100" spans="1:57" ht="25.5">
      <c r="A100" s="23">
        <v>91</v>
      </c>
      <c r="B100" s="24" t="s">
        <v>133</v>
      </c>
      <c r="C100" s="25" t="s">
        <v>30</v>
      </c>
      <c r="D100" s="25">
        <v>5</v>
      </c>
      <c r="E100" s="53">
        <v>957000</v>
      </c>
      <c r="G100" s="63">
        <v>906598</v>
      </c>
      <c r="H100" s="59">
        <v>813450</v>
      </c>
      <c r="I100" s="58">
        <v>0</v>
      </c>
      <c r="J100" s="58">
        <v>1571800</v>
      </c>
      <c r="K100" s="58">
        <v>591600</v>
      </c>
      <c r="L100" s="58">
        <v>1745800</v>
      </c>
      <c r="M100" s="58">
        <v>1779440</v>
      </c>
      <c r="N100" s="58">
        <v>307400</v>
      </c>
      <c r="O100" s="60">
        <v>580000</v>
      </c>
      <c r="P100" s="64">
        <v>216920</v>
      </c>
      <c r="R100" s="33" t="s">
        <v>0</v>
      </c>
      <c r="S100" s="32" t="s">
        <v>0</v>
      </c>
      <c r="T100" s="32" t="s">
        <v>16</v>
      </c>
      <c r="U100" s="32" t="s">
        <v>0</v>
      </c>
      <c r="V100" s="32" t="s">
        <v>16</v>
      </c>
      <c r="W100" s="32" t="s">
        <v>1</v>
      </c>
      <c r="X100" s="32" t="s">
        <v>0</v>
      </c>
      <c r="Y100" s="32" t="s">
        <v>1</v>
      </c>
      <c r="Z100" s="32" t="s">
        <v>0</v>
      </c>
      <c r="AA100" s="34" t="s">
        <v>1</v>
      </c>
      <c r="AC100" s="39" t="s">
        <v>0</v>
      </c>
      <c r="AD100" s="16" t="s">
        <v>0</v>
      </c>
      <c r="AE100" s="16" t="s">
        <v>16</v>
      </c>
      <c r="AF100" s="16" t="s">
        <v>0</v>
      </c>
      <c r="AG100" s="16" t="s">
        <v>0</v>
      </c>
      <c r="AH100" s="16" t="s">
        <v>0</v>
      </c>
      <c r="AI100" s="16" t="s">
        <v>0</v>
      </c>
      <c r="AJ100" s="16" t="s">
        <v>1</v>
      </c>
      <c r="AK100" s="16" t="s">
        <v>0</v>
      </c>
      <c r="AL100" s="40" t="s">
        <v>0</v>
      </c>
      <c r="AN100" s="17">
        <f t="shared" si="21"/>
        <v>906598</v>
      </c>
      <c r="AO100" s="70">
        <f t="shared" si="22"/>
        <v>813450</v>
      </c>
      <c r="AP100" s="70">
        <f t="shared" si="23"/>
      </c>
      <c r="AQ100" s="70">
        <f t="shared" si="24"/>
        <v>1571800</v>
      </c>
      <c r="AR100" s="70">
        <f t="shared" si="25"/>
      </c>
      <c r="AS100" s="70">
        <f t="shared" si="26"/>
      </c>
      <c r="AT100" s="70">
        <f t="shared" si="27"/>
        <v>1779440</v>
      </c>
      <c r="AU100" s="70">
        <f t="shared" si="28"/>
      </c>
      <c r="AV100" s="70">
        <f t="shared" si="29"/>
        <v>580000</v>
      </c>
      <c r="AW100" s="72">
        <f t="shared" si="30"/>
      </c>
      <c r="AY100" s="78">
        <f t="shared" si="31"/>
        <v>580000</v>
      </c>
      <c r="AZ100" s="77">
        <f t="shared" si="32"/>
      </c>
      <c r="BA100" s="18" t="str">
        <f t="shared" si="33"/>
        <v>ELEMENTOS QUIMICOS</v>
      </c>
      <c r="BC100" s="18" t="str">
        <f t="shared" si="34"/>
        <v>ELEMENTOS QUIMICOS</v>
      </c>
      <c r="BD100" s="164">
        <f t="shared" si="35"/>
        <v>580000</v>
      </c>
      <c r="BE100" s="80">
        <f t="shared" si="36"/>
        <v>377000</v>
      </c>
    </row>
    <row r="101" spans="1:57" ht="15">
      <c r="A101" s="23">
        <v>92</v>
      </c>
      <c r="B101" s="24" t="s">
        <v>134</v>
      </c>
      <c r="C101" s="25" t="s">
        <v>44</v>
      </c>
      <c r="D101" s="25">
        <v>3</v>
      </c>
      <c r="E101" s="53">
        <v>720360</v>
      </c>
      <c r="G101" s="63">
        <v>352976.4</v>
      </c>
      <c r="H101" s="59">
        <v>0</v>
      </c>
      <c r="I101" s="58">
        <v>532857.6000000001</v>
      </c>
      <c r="J101" s="58">
        <v>696000</v>
      </c>
      <c r="K101" s="58">
        <v>522000</v>
      </c>
      <c r="L101" s="58">
        <v>417600</v>
      </c>
      <c r="M101" s="58">
        <v>934206</v>
      </c>
      <c r="N101" s="58">
        <v>480240</v>
      </c>
      <c r="O101" s="60">
        <v>696000</v>
      </c>
      <c r="P101" s="64">
        <v>139026</v>
      </c>
      <c r="R101" s="33" t="s">
        <v>0</v>
      </c>
      <c r="S101" s="32" t="s">
        <v>16</v>
      </c>
      <c r="T101" s="32" t="s">
        <v>1</v>
      </c>
      <c r="U101" s="32" t="s">
        <v>0</v>
      </c>
      <c r="V101" s="32" t="s">
        <v>1</v>
      </c>
      <c r="W101" s="32" t="s">
        <v>1</v>
      </c>
      <c r="X101" s="32" t="s">
        <v>0</v>
      </c>
      <c r="Y101" s="32" t="s">
        <v>1</v>
      </c>
      <c r="Z101" s="32" t="s">
        <v>0</v>
      </c>
      <c r="AA101" s="34" t="s">
        <v>1</v>
      </c>
      <c r="AC101" s="39" t="s">
        <v>0</v>
      </c>
      <c r="AD101" s="16" t="s">
        <v>16</v>
      </c>
      <c r="AE101" s="16" t="s">
        <v>0</v>
      </c>
      <c r="AF101" s="16" t="s">
        <v>0</v>
      </c>
      <c r="AG101" s="16" t="s">
        <v>0</v>
      </c>
      <c r="AH101" s="16" t="s">
        <v>0</v>
      </c>
      <c r="AI101" s="16" t="s">
        <v>0</v>
      </c>
      <c r="AJ101" s="16" t="s">
        <v>0</v>
      </c>
      <c r="AK101" s="16" t="s">
        <v>0</v>
      </c>
      <c r="AL101" s="40" t="s">
        <v>237</v>
      </c>
      <c r="AN101" s="17">
        <f t="shared" si="21"/>
        <v>352976.4</v>
      </c>
      <c r="AO101" s="70">
        <f t="shared" si="22"/>
      </c>
      <c r="AP101" s="70">
        <f t="shared" si="23"/>
      </c>
      <c r="AQ101" s="70">
        <f t="shared" si="24"/>
        <v>696000</v>
      </c>
      <c r="AR101" s="70">
        <f t="shared" si="25"/>
      </c>
      <c r="AS101" s="70">
        <f t="shared" si="26"/>
      </c>
      <c r="AT101" s="70">
        <f t="shared" si="27"/>
        <v>934206</v>
      </c>
      <c r="AU101" s="70">
        <f t="shared" si="28"/>
      </c>
      <c r="AV101" s="70">
        <f t="shared" si="29"/>
        <v>696000</v>
      </c>
      <c r="AW101" s="72">
        <f t="shared" si="30"/>
      </c>
      <c r="AY101" s="78">
        <f t="shared" si="31"/>
        <v>352976.4</v>
      </c>
      <c r="AZ101" s="77" t="str">
        <f t="shared" si="32"/>
        <v>MERCK</v>
      </c>
      <c r="BA101" s="18">
        <f t="shared" si="33"/>
      </c>
      <c r="BC101" s="18" t="str">
        <f t="shared" si="34"/>
        <v>MERCK</v>
      </c>
      <c r="BD101" s="164">
        <f t="shared" si="35"/>
        <v>352976.4</v>
      </c>
      <c r="BE101" s="80">
        <f t="shared" si="36"/>
        <v>367383.6</v>
      </c>
    </row>
    <row r="102" spans="1:57" ht="15">
      <c r="A102" s="23">
        <v>93</v>
      </c>
      <c r="B102" s="24" t="s">
        <v>135</v>
      </c>
      <c r="C102" s="25" t="s">
        <v>44</v>
      </c>
      <c r="D102" s="25">
        <v>1</v>
      </c>
      <c r="E102" s="53">
        <v>386280</v>
      </c>
      <c r="G102" s="63">
        <v>200865.6</v>
      </c>
      <c r="H102" s="59">
        <v>0</v>
      </c>
      <c r="I102" s="58">
        <v>0</v>
      </c>
      <c r="J102" s="58">
        <v>377000</v>
      </c>
      <c r="K102" s="58">
        <v>29000</v>
      </c>
      <c r="L102" s="58">
        <v>0</v>
      </c>
      <c r="M102" s="58">
        <v>0</v>
      </c>
      <c r="N102" s="58">
        <v>0</v>
      </c>
      <c r="O102" s="60">
        <v>0</v>
      </c>
      <c r="P102" s="64">
        <v>0</v>
      </c>
      <c r="R102" s="33" t="s">
        <v>0</v>
      </c>
      <c r="S102" s="32" t="s">
        <v>16</v>
      </c>
      <c r="T102" s="32" t="s">
        <v>16</v>
      </c>
      <c r="U102" s="32" t="s">
        <v>0</v>
      </c>
      <c r="V102" s="32" t="s">
        <v>16</v>
      </c>
      <c r="W102" s="32" t="s">
        <v>16</v>
      </c>
      <c r="X102" s="32" t="s">
        <v>16</v>
      </c>
      <c r="Y102" s="32" t="s">
        <v>16</v>
      </c>
      <c r="Z102" s="32" t="s">
        <v>16</v>
      </c>
      <c r="AA102" s="34" t="s">
        <v>16</v>
      </c>
      <c r="AC102" s="39" t="s">
        <v>0</v>
      </c>
      <c r="AD102" s="16" t="s">
        <v>16</v>
      </c>
      <c r="AE102" s="16" t="s">
        <v>16</v>
      </c>
      <c r="AF102" s="16" t="s">
        <v>0</v>
      </c>
      <c r="AG102" s="16" t="s">
        <v>1</v>
      </c>
      <c r="AH102" s="16" t="s">
        <v>16</v>
      </c>
      <c r="AI102" s="16" t="s">
        <v>16</v>
      </c>
      <c r="AJ102" s="32" t="s">
        <v>16</v>
      </c>
      <c r="AK102" s="16" t="s">
        <v>16</v>
      </c>
      <c r="AL102" s="34" t="s">
        <v>16</v>
      </c>
      <c r="AN102" s="17">
        <f t="shared" si="21"/>
        <v>200865.6</v>
      </c>
      <c r="AO102" s="70">
        <f t="shared" si="22"/>
      </c>
      <c r="AP102" s="70">
        <f t="shared" si="23"/>
      </c>
      <c r="AQ102" s="70">
        <f t="shared" si="24"/>
        <v>377000</v>
      </c>
      <c r="AR102" s="70">
        <f t="shared" si="25"/>
      </c>
      <c r="AS102" s="70">
        <f t="shared" si="26"/>
      </c>
      <c r="AT102" s="70">
        <f t="shared" si="27"/>
      </c>
      <c r="AU102" s="70">
        <f t="shared" si="28"/>
      </c>
      <c r="AV102" s="70">
        <f t="shared" si="29"/>
      </c>
      <c r="AW102" s="72">
        <f t="shared" si="30"/>
      </c>
      <c r="AY102" s="78">
        <f t="shared" si="31"/>
        <v>200865.6</v>
      </c>
      <c r="AZ102" s="77" t="str">
        <f t="shared" si="32"/>
        <v>MERCK</v>
      </c>
      <c r="BA102" s="18">
        <f t="shared" si="33"/>
      </c>
      <c r="BC102" s="18" t="str">
        <f t="shared" si="34"/>
        <v>MERCK</v>
      </c>
      <c r="BD102" s="164">
        <f t="shared" si="35"/>
        <v>200865.6</v>
      </c>
      <c r="BE102" s="80">
        <f t="shared" si="36"/>
        <v>185414.4</v>
      </c>
    </row>
    <row r="103" spans="1:57" ht="25.5">
      <c r="A103" s="23">
        <v>94</v>
      </c>
      <c r="B103" s="24" t="s">
        <v>136</v>
      </c>
      <c r="C103" s="25" t="s">
        <v>81</v>
      </c>
      <c r="D103" s="25">
        <v>1</v>
      </c>
      <c r="E103" s="53">
        <v>78880</v>
      </c>
      <c r="G103" s="63">
        <v>0</v>
      </c>
      <c r="H103" s="59">
        <v>0</v>
      </c>
      <c r="I103" s="58">
        <v>0</v>
      </c>
      <c r="J103" s="58">
        <v>162400</v>
      </c>
      <c r="K103" s="58">
        <v>0</v>
      </c>
      <c r="L103" s="58">
        <v>113680</v>
      </c>
      <c r="M103" s="58">
        <v>115663.6</v>
      </c>
      <c r="N103" s="58">
        <v>0</v>
      </c>
      <c r="O103" s="60">
        <v>78880</v>
      </c>
      <c r="P103" s="64">
        <v>0</v>
      </c>
      <c r="R103" s="33" t="s">
        <v>16</v>
      </c>
      <c r="S103" s="32" t="s">
        <v>16</v>
      </c>
      <c r="T103" s="32" t="s">
        <v>16</v>
      </c>
      <c r="U103" s="32" t="s">
        <v>0</v>
      </c>
      <c r="V103" s="32" t="s">
        <v>16</v>
      </c>
      <c r="W103" s="32" t="s">
        <v>1</v>
      </c>
      <c r="X103" s="32" t="s">
        <v>0</v>
      </c>
      <c r="Y103" s="32" t="s">
        <v>16</v>
      </c>
      <c r="Z103" s="32" t="s">
        <v>0</v>
      </c>
      <c r="AA103" s="34" t="s">
        <v>16</v>
      </c>
      <c r="AC103" s="39" t="s">
        <v>16</v>
      </c>
      <c r="AD103" s="16" t="s">
        <v>16</v>
      </c>
      <c r="AE103" s="16" t="s">
        <v>16</v>
      </c>
      <c r="AF103" s="16" t="s">
        <v>0</v>
      </c>
      <c r="AG103" s="16" t="s">
        <v>16</v>
      </c>
      <c r="AH103" s="16" t="s">
        <v>0</v>
      </c>
      <c r="AI103" s="16" t="s">
        <v>0</v>
      </c>
      <c r="AJ103" s="32" t="s">
        <v>16</v>
      </c>
      <c r="AK103" s="16" t="s">
        <v>0</v>
      </c>
      <c r="AL103" s="34" t="s">
        <v>16</v>
      </c>
      <c r="AN103" s="17">
        <f t="shared" si="21"/>
      </c>
      <c r="AO103" s="70">
        <f t="shared" si="22"/>
      </c>
      <c r="AP103" s="70">
        <f t="shared" si="23"/>
      </c>
      <c r="AQ103" s="70">
        <f t="shared" si="24"/>
        <v>162400</v>
      </c>
      <c r="AR103" s="70">
        <f t="shared" si="25"/>
      </c>
      <c r="AS103" s="70">
        <f t="shared" si="26"/>
      </c>
      <c r="AT103" s="70">
        <f t="shared" si="27"/>
        <v>115663.6</v>
      </c>
      <c r="AU103" s="70">
        <f t="shared" si="28"/>
      </c>
      <c r="AV103" s="70">
        <f t="shared" si="29"/>
        <v>78880</v>
      </c>
      <c r="AW103" s="72">
        <f t="shared" si="30"/>
      </c>
      <c r="AY103" s="78">
        <f t="shared" si="31"/>
        <v>78880</v>
      </c>
      <c r="AZ103" s="77">
        <f t="shared" si="32"/>
      </c>
      <c r="BA103" s="18" t="str">
        <f t="shared" si="33"/>
        <v>ELEMENTOS QUIMICOS</v>
      </c>
      <c r="BC103" s="18" t="str">
        <f t="shared" si="34"/>
        <v>ELEMENTOS QUIMICOS</v>
      </c>
      <c r="BD103" s="164">
        <f t="shared" si="35"/>
        <v>78880</v>
      </c>
      <c r="BE103" s="80">
        <f t="shared" si="36"/>
        <v>0</v>
      </c>
    </row>
    <row r="104" spans="1:57" ht="15">
      <c r="A104" s="23">
        <v>95</v>
      </c>
      <c r="B104" s="24" t="s">
        <v>137</v>
      </c>
      <c r="C104" s="25" t="s">
        <v>138</v>
      </c>
      <c r="D104" s="25">
        <v>2</v>
      </c>
      <c r="E104" s="53">
        <v>443120</v>
      </c>
      <c r="G104" s="63">
        <v>0</v>
      </c>
      <c r="H104" s="59">
        <v>0</v>
      </c>
      <c r="I104" s="58">
        <v>0</v>
      </c>
      <c r="J104" s="58">
        <v>438480</v>
      </c>
      <c r="K104" s="58">
        <v>0</v>
      </c>
      <c r="L104" s="58">
        <v>0</v>
      </c>
      <c r="M104" s="58">
        <v>0</v>
      </c>
      <c r="N104" s="58">
        <v>0</v>
      </c>
      <c r="O104" s="60">
        <v>0</v>
      </c>
      <c r="P104" s="64">
        <v>0</v>
      </c>
      <c r="R104" s="33" t="s">
        <v>16</v>
      </c>
      <c r="S104" s="32" t="s">
        <v>16</v>
      </c>
      <c r="T104" s="32" t="s">
        <v>16</v>
      </c>
      <c r="U104" s="32" t="s">
        <v>0</v>
      </c>
      <c r="V104" s="32" t="s">
        <v>16</v>
      </c>
      <c r="W104" s="32" t="s">
        <v>16</v>
      </c>
      <c r="X104" s="32" t="s">
        <v>16</v>
      </c>
      <c r="Y104" s="32" t="s">
        <v>16</v>
      </c>
      <c r="Z104" s="32" t="s">
        <v>16</v>
      </c>
      <c r="AA104" s="34" t="s">
        <v>16</v>
      </c>
      <c r="AC104" s="39" t="s">
        <v>16</v>
      </c>
      <c r="AD104" s="16" t="s">
        <v>16</v>
      </c>
      <c r="AE104" s="16" t="s">
        <v>16</v>
      </c>
      <c r="AF104" s="16" t="s">
        <v>0</v>
      </c>
      <c r="AG104" s="16" t="s">
        <v>16</v>
      </c>
      <c r="AH104" s="16" t="s">
        <v>16</v>
      </c>
      <c r="AI104" s="16" t="s">
        <v>16</v>
      </c>
      <c r="AJ104" s="32" t="s">
        <v>16</v>
      </c>
      <c r="AK104" s="16" t="s">
        <v>16</v>
      </c>
      <c r="AL104" s="34" t="s">
        <v>16</v>
      </c>
      <c r="AN104" s="17">
        <f t="shared" si="21"/>
      </c>
      <c r="AO104" s="70">
        <f t="shared" si="22"/>
      </c>
      <c r="AP104" s="70">
        <f t="shared" si="23"/>
      </c>
      <c r="AQ104" s="70">
        <f t="shared" si="24"/>
        <v>438480</v>
      </c>
      <c r="AR104" s="70">
        <f t="shared" si="25"/>
      </c>
      <c r="AS104" s="70">
        <f t="shared" si="26"/>
      </c>
      <c r="AT104" s="70">
        <f t="shared" si="27"/>
      </c>
      <c r="AU104" s="70">
        <f t="shared" si="28"/>
      </c>
      <c r="AV104" s="70">
        <f t="shared" si="29"/>
      </c>
      <c r="AW104" s="72">
        <f t="shared" si="30"/>
      </c>
      <c r="AY104" s="78">
        <f t="shared" si="31"/>
        <v>438480</v>
      </c>
      <c r="AZ104" s="77" t="str">
        <f t="shared" si="32"/>
        <v>EXIQUIM</v>
      </c>
      <c r="BA104" s="18">
        <f t="shared" si="33"/>
      </c>
      <c r="BC104" s="18" t="str">
        <f t="shared" si="34"/>
        <v>EXIQUIM</v>
      </c>
      <c r="BD104" s="164">
        <f t="shared" si="35"/>
        <v>438480</v>
      </c>
      <c r="BE104" s="80">
        <f t="shared" si="36"/>
        <v>4640</v>
      </c>
    </row>
    <row r="105" spans="1:57" ht="36">
      <c r="A105" s="23">
        <v>96</v>
      </c>
      <c r="B105" s="29" t="s">
        <v>139</v>
      </c>
      <c r="C105" s="25" t="s">
        <v>140</v>
      </c>
      <c r="D105" s="25">
        <v>1</v>
      </c>
      <c r="E105" s="53">
        <v>319000</v>
      </c>
      <c r="G105" s="63">
        <v>130500</v>
      </c>
      <c r="H105" s="59">
        <v>0</v>
      </c>
      <c r="I105" s="58">
        <v>0</v>
      </c>
      <c r="J105" s="58">
        <v>313200</v>
      </c>
      <c r="K105" s="58">
        <v>0</v>
      </c>
      <c r="L105" s="58">
        <v>100920</v>
      </c>
      <c r="M105" s="58">
        <v>102660</v>
      </c>
      <c r="N105" s="58">
        <v>0</v>
      </c>
      <c r="O105" s="60">
        <v>0</v>
      </c>
      <c r="P105" s="64">
        <v>0</v>
      </c>
      <c r="R105" s="33" t="s">
        <v>0</v>
      </c>
      <c r="S105" s="32" t="s">
        <v>16</v>
      </c>
      <c r="T105" s="32" t="s">
        <v>16</v>
      </c>
      <c r="U105" s="32" t="s">
        <v>0</v>
      </c>
      <c r="V105" s="32" t="s">
        <v>16</v>
      </c>
      <c r="W105" s="32" t="s">
        <v>1</v>
      </c>
      <c r="X105" s="32" t="s">
        <v>0</v>
      </c>
      <c r="Y105" s="32" t="s">
        <v>16</v>
      </c>
      <c r="Z105" s="32" t="s">
        <v>16</v>
      </c>
      <c r="AA105" s="34" t="s">
        <v>16</v>
      </c>
      <c r="AC105" s="39" t="s">
        <v>0</v>
      </c>
      <c r="AD105" s="16" t="s">
        <v>16</v>
      </c>
      <c r="AE105" s="16" t="s">
        <v>16</v>
      </c>
      <c r="AF105" s="16" t="s">
        <v>0</v>
      </c>
      <c r="AG105" s="16" t="s">
        <v>16</v>
      </c>
      <c r="AH105" s="16" t="s">
        <v>0</v>
      </c>
      <c r="AI105" s="16" t="s">
        <v>0</v>
      </c>
      <c r="AJ105" s="32" t="s">
        <v>16</v>
      </c>
      <c r="AK105" s="16" t="s">
        <v>16</v>
      </c>
      <c r="AL105" s="34" t="s">
        <v>16</v>
      </c>
      <c r="AN105" s="17">
        <f t="shared" si="21"/>
        <v>130500</v>
      </c>
      <c r="AO105" s="70">
        <f t="shared" si="22"/>
      </c>
      <c r="AP105" s="70">
        <f t="shared" si="23"/>
      </c>
      <c r="AQ105" s="70">
        <f t="shared" si="24"/>
        <v>313200</v>
      </c>
      <c r="AR105" s="70">
        <f t="shared" si="25"/>
      </c>
      <c r="AS105" s="70">
        <f t="shared" si="26"/>
      </c>
      <c r="AT105" s="70">
        <f t="shared" si="27"/>
        <v>102660</v>
      </c>
      <c r="AU105" s="70">
        <f t="shared" si="28"/>
      </c>
      <c r="AV105" s="70">
        <f t="shared" si="29"/>
      </c>
      <c r="AW105" s="72">
        <f t="shared" si="30"/>
      </c>
      <c r="AY105" s="78">
        <f t="shared" si="31"/>
        <v>102660</v>
      </c>
      <c r="AZ105" s="77">
        <f t="shared" si="32"/>
      </c>
      <c r="BA105" s="18" t="str">
        <f t="shared" si="33"/>
        <v>ARTILAB</v>
      </c>
      <c r="BC105" s="18" t="str">
        <f t="shared" si="34"/>
        <v>ARTILAB</v>
      </c>
      <c r="BD105" s="164">
        <f t="shared" si="35"/>
        <v>102660</v>
      </c>
      <c r="BE105" s="80">
        <f t="shared" si="36"/>
        <v>216340</v>
      </c>
    </row>
    <row r="106" spans="1:57" ht="15">
      <c r="A106" s="23">
        <v>97</v>
      </c>
      <c r="B106" s="24" t="s">
        <v>141</v>
      </c>
      <c r="C106" s="25" t="s">
        <v>24</v>
      </c>
      <c r="D106" s="25">
        <v>1</v>
      </c>
      <c r="E106" s="53">
        <v>95700</v>
      </c>
      <c r="G106" s="63">
        <v>120640</v>
      </c>
      <c r="H106" s="59">
        <v>0</v>
      </c>
      <c r="I106" s="58">
        <v>91872</v>
      </c>
      <c r="J106" s="58">
        <v>197200</v>
      </c>
      <c r="K106" s="58">
        <v>174000</v>
      </c>
      <c r="L106" s="58">
        <v>134560</v>
      </c>
      <c r="M106" s="58">
        <v>136880</v>
      </c>
      <c r="N106" s="58">
        <v>0</v>
      </c>
      <c r="O106" s="60">
        <v>245920</v>
      </c>
      <c r="P106" s="64">
        <v>256360</v>
      </c>
      <c r="R106" s="33" t="s">
        <v>0</v>
      </c>
      <c r="S106" s="32" t="s">
        <v>16</v>
      </c>
      <c r="T106" s="32" t="s">
        <v>1</v>
      </c>
      <c r="U106" s="32" t="s">
        <v>0</v>
      </c>
      <c r="V106" s="32" t="s">
        <v>1</v>
      </c>
      <c r="W106" s="32" t="s">
        <v>1</v>
      </c>
      <c r="X106" s="32" t="s">
        <v>0</v>
      </c>
      <c r="Y106" s="32" t="s">
        <v>16</v>
      </c>
      <c r="Z106" s="32" t="s">
        <v>0</v>
      </c>
      <c r="AA106" s="34" t="s">
        <v>1</v>
      </c>
      <c r="AC106" s="39" t="s">
        <v>0</v>
      </c>
      <c r="AD106" s="16" t="s">
        <v>16</v>
      </c>
      <c r="AE106" s="16" t="s">
        <v>0</v>
      </c>
      <c r="AF106" s="16" t="s">
        <v>0</v>
      </c>
      <c r="AG106" s="16" t="s">
        <v>0</v>
      </c>
      <c r="AH106" s="16" t="s">
        <v>0</v>
      </c>
      <c r="AI106" s="16" t="s">
        <v>0</v>
      </c>
      <c r="AJ106" s="32" t="s">
        <v>16</v>
      </c>
      <c r="AK106" s="16" t="s">
        <v>1</v>
      </c>
      <c r="AL106" s="40" t="s">
        <v>0</v>
      </c>
      <c r="AN106" s="17">
        <f t="shared" si="21"/>
        <v>120640</v>
      </c>
      <c r="AO106" s="70">
        <f t="shared" si="22"/>
      </c>
      <c r="AP106" s="70">
        <f t="shared" si="23"/>
      </c>
      <c r="AQ106" s="70">
        <f t="shared" si="24"/>
        <v>197200</v>
      </c>
      <c r="AR106" s="70">
        <f t="shared" si="25"/>
      </c>
      <c r="AS106" s="70">
        <f t="shared" si="26"/>
      </c>
      <c r="AT106" s="70">
        <f t="shared" si="27"/>
        <v>136880</v>
      </c>
      <c r="AU106" s="70">
        <f t="shared" si="28"/>
      </c>
      <c r="AV106" s="70">
        <f t="shared" si="29"/>
      </c>
      <c r="AW106" s="72">
        <f t="shared" si="30"/>
      </c>
      <c r="AY106" s="78">
        <f t="shared" si="31"/>
        <v>120640</v>
      </c>
      <c r="AZ106" s="77" t="str">
        <f t="shared" si="32"/>
        <v>MERCK</v>
      </c>
      <c r="BA106" s="18">
        <f t="shared" si="33"/>
      </c>
      <c r="BC106" s="18" t="str">
        <f t="shared" si="34"/>
        <v>MERCK</v>
      </c>
      <c r="BD106" s="164">
        <f t="shared" si="35"/>
        <v>120640</v>
      </c>
      <c r="BE106" s="80">
        <f t="shared" si="36"/>
        <v>-24940</v>
      </c>
    </row>
    <row r="107" spans="1:57" ht="15">
      <c r="A107" s="23">
        <v>98</v>
      </c>
      <c r="B107" s="24" t="s">
        <v>142</v>
      </c>
      <c r="C107" s="25" t="s">
        <v>24</v>
      </c>
      <c r="D107" s="25">
        <v>2</v>
      </c>
      <c r="E107" s="53">
        <v>517360</v>
      </c>
      <c r="G107" s="63">
        <v>253506.4</v>
      </c>
      <c r="H107" s="59">
        <v>0</v>
      </c>
      <c r="I107" s="58">
        <v>351897.6</v>
      </c>
      <c r="J107" s="58">
        <v>505760</v>
      </c>
      <c r="K107" s="58">
        <v>580000</v>
      </c>
      <c r="L107" s="58">
        <v>299280</v>
      </c>
      <c r="M107" s="58">
        <v>305242.4</v>
      </c>
      <c r="N107" s="58">
        <v>338720</v>
      </c>
      <c r="O107" s="60">
        <v>517360</v>
      </c>
      <c r="P107" s="64">
        <v>96628</v>
      </c>
      <c r="R107" s="33" t="s">
        <v>0</v>
      </c>
      <c r="S107" s="32" t="s">
        <v>16</v>
      </c>
      <c r="T107" s="32" t="s">
        <v>1</v>
      </c>
      <c r="U107" s="32" t="s">
        <v>0</v>
      </c>
      <c r="V107" s="32" t="s">
        <v>1</v>
      </c>
      <c r="W107" s="32" t="s">
        <v>1</v>
      </c>
      <c r="X107" s="32" t="s">
        <v>0</v>
      </c>
      <c r="Y107" s="32" t="s">
        <v>1</v>
      </c>
      <c r="Z107" s="32" t="s">
        <v>0</v>
      </c>
      <c r="AA107" s="34" t="s">
        <v>1</v>
      </c>
      <c r="AC107" s="39" t="s">
        <v>0</v>
      </c>
      <c r="AD107" s="16" t="s">
        <v>16</v>
      </c>
      <c r="AE107" s="16" t="s">
        <v>0</v>
      </c>
      <c r="AF107" s="16" t="s">
        <v>0</v>
      </c>
      <c r="AG107" s="16" t="s">
        <v>0</v>
      </c>
      <c r="AH107" s="16" t="s">
        <v>0</v>
      </c>
      <c r="AI107" s="16" t="s">
        <v>0</v>
      </c>
      <c r="AJ107" s="16" t="s">
        <v>1</v>
      </c>
      <c r="AK107" s="16" t="s">
        <v>0</v>
      </c>
      <c r="AL107" s="40" t="s">
        <v>0</v>
      </c>
      <c r="AN107" s="17">
        <f t="shared" si="21"/>
        <v>253506.4</v>
      </c>
      <c r="AO107" s="70">
        <f t="shared" si="22"/>
      </c>
      <c r="AP107" s="70">
        <f t="shared" si="23"/>
      </c>
      <c r="AQ107" s="70">
        <f t="shared" si="24"/>
        <v>505760</v>
      </c>
      <c r="AR107" s="70">
        <f t="shared" si="25"/>
      </c>
      <c r="AS107" s="70">
        <f t="shared" si="26"/>
      </c>
      <c r="AT107" s="70">
        <f t="shared" si="27"/>
        <v>305242.4</v>
      </c>
      <c r="AU107" s="70">
        <f t="shared" si="28"/>
      </c>
      <c r="AV107" s="70">
        <f t="shared" si="29"/>
        <v>517360</v>
      </c>
      <c r="AW107" s="72">
        <f t="shared" si="30"/>
      </c>
      <c r="AY107" s="78">
        <f t="shared" si="31"/>
        <v>253506.4</v>
      </c>
      <c r="AZ107" s="77" t="str">
        <f t="shared" si="32"/>
        <v>MERCK</v>
      </c>
      <c r="BA107" s="18">
        <f t="shared" si="33"/>
      </c>
      <c r="BC107" s="18" t="str">
        <f t="shared" si="34"/>
        <v>MERCK</v>
      </c>
      <c r="BD107" s="164">
        <f t="shared" si="35"/>
        <v>253506.4</v>
      </c>
      <c r="BE107" s="80">
        <f t="shared" si="36"/>
        <v>263853.6</v>
      </c>
    </row>
    <row r="108" spans="1:57" ht="25.5">
      <c r="A108" s="23">
        <v>99</v>
      </c>
      <c r="B108" s="24" t="s">
        <v>143</v>
      </c>
      <c r="C108" s="25" t="s">
        <v>110</v>
      </c>
      <c r="D108" s="25">
        <v>1</v>
      </c>
      <c r="E108" s="53">
        <v>127600</v>
      </c>
      <c r="G108" s="63">
        <v>165276.8</v>
      </c>
      <c r="H108" s="59">
        <v>0</v>
      </c>
      <c r="I108" s="58">
        <v>163699.2</v>
      </c>
      <c r="J108" s="58">
        <v>255200</v>
      </c>
      <c r="K108" s="58">
        <v>139200</v>
      </c>
      <c r="L108" s="58">
        <v>92800</v>
      </c>
      <c r="M108" s="58">
        <v>177944</v>
      </c>
      <c r="N108" s="58">
        <v>0</v>
      </c>
      <c r="O108" s="60">
        <v>127600</v>
      </c>
      <c r="P108" s="64">
        <v>217906</v>
      </c>
      <c r="R108" s="33" t="s">
        <v>0</v>
      </c>
      <c r="S108" s="32" t="s">
        <v>16</v>
      </c>
      <c r="T108" s="32" t="s">
        <v>1</v>
      </c>
      <c r="U108" s="32" t="s">
        <v>0</v>
      </c>
      <c r="V108" s="32" t="s">
        <v>1</v>
      </c>
      <c r="W108" s="32" t="s">
        <v>1</v>
      </c>
      <c r="X108" s="32" t="s">
        <v>0</v>
      </c>
      <c r="Y108" s="32" t="s">
        <v>16</v>
      </c>
      <c r="Z108" s="32" t="s">
        <v>0</v>
      </c>
      <c r="AA108" s="34" t="s">
        <v>1</v>
      </c>
      <c r="AC108" s="39" t="s">
        <v>1</v>
      </c>
      <c r="AD108" s="16" t="s">
        <v>16</v>
      </c>
      <c r="AE108" s="16" t="s">
        <v>0</v>
      </c>
      <c r="AF108" s="16" t="s">
        <v>0</v>
      </c>
      <c r="AG108" s="16" t="s">
        <v>0</v>
      </c>
      <c r="AH108" s="16" t="s">
        <v>0</v>
      </c>
      <c r="AI108" s="16" t="s">
        <v>0</v>
      </c>
      <c r="AJ108" s="32" t="s">
        <v>16</v>
      </c>
      <c r="AK108" s="16" t="s">
        <v>0</v>
      </c>
      <c r="AL108" s="40" t="s">
        <v>0</v>
      </c>
      <c r="AN108" s="17">
        <f t="shared" si="21"/>
      </c>
      <c r="AO108" s="70">
        <f t="shared" si="22"/>
      </c>
      <c r="AP108" s="70">
        <f t="shared" si="23"/>
      </c>
      <c r="AQ108" s="70">
        <f t="shared" si="24"/>
        <v>255200</v>
      </c>
      <c r="AR108" s="70">
        <f t="shared" si="25"/>
      </c>
      <c r="AS108" s="70">
        <f t="shared" si="26"/>
      </c>
      <c r="AT108" s="70">
        <f t="shared" si="27"/>
        <v>177944</v>
      </c>
      <c r="AU108" s="70">
        <f t="shared" si="28"/>
      </c>
      <c r="AV108" s="70">
        <f t="shared" si="29"/>
        <v>127600</v>
      </c>
      <c r="AW108" s="72">
        <f t="shared" si="30"/>
      </c>
      <c r="AY108" s="78">
        <f t="shared" si="31"/>
        <v>127600</v>
      </c>
      <c r="AZ108" s="77">
        <f t="shared" si="32"/>
      </c>
      <c r="BA108" s="18" t="str">
        <f t="shared" si="33"/>
        <v>ELEMENTOS QUIMICOS</v>
      </c>
      <c r="BC108" s="18" t="str">
        <f t="shared" si="34"/>
        <v>ELEMENTOS QUIMICOS</v>
      </c>
      <c r="BD108" s="164">
        <f t="shared" si="35"/>
        <v>127600</v>
      </c>
      <c r="BE108" s="80">
        <f t="shared" si="36"/>
        <v>0</v>
      </c>
    </row>
    <row r="109" spans="1:57" ht="15">
      <c r="A109" s="23">
        <v>100</v>
      </c>
      <c r="B109" s="24" t="s">
        <v>144</v>
      </c>
      <c r="C109" s="25" t="s">
        <v>20</v>
      </c>
      <c r="D109" s="25">
        <v>2</v>
      </c>
      <c r="E109" s="53">
        <v>497640</v>
      </c>
      <c r="G109" s="63">
        <v>587725.6</v>
      </c>
      <c r="H109" s="59">
        <v>0</v>
      </c>
      <c r="I109" s="58">
        <v>521164.8</v>
      </c>
      <c r="J109" s="58">
        <v>1018480</v>
      </c>
      <c r="K109" s="58">
        <v>603200</v>
      </c>
      <c r="L109" s="58">
        <v>696000</v>
      </c>
      <c r="M109" s="58">
        <v>707669.6</v>
      </c>
      <c r="N109" s="58">
        <v>0</v>
      </c>
      <c r="O109" s="60">
        <v>508080</v>
      </c>
      <c r="P109" s="64">
        <v>670480</v>
      </c>
      <c r="R109" s="33" t="s">
        <v>0</v>
      </c>
      <c r="S109" s="32" t="s">
        <v>16</v>
      </c>
      <c r="T109" s="32" t="s">
        <v>1</v>
      </c>
      <c r="U109" s="32" t="s">
        <v>0</v>
      </c>
      <c r="V109" s="32" t="s">
        <v>1</v>
      </c>
      <c r="W109" s="32" t="s">
        <v>1</v>
      </c>
      <c r="X109" s="32" t="s">
        <v>0</v>
      </c>
      <c r="Y109" s="32" t="s">
        <v>16</v>
      </c>
      <c r="Z109" s="32" t="s">
        <v>0</v>
      </c>
      <c r="AA109" s="34" t="s">
        <v>1</v>
      </c>
      <c r="AC109" s="39" t="s">
        <v>0</v>
      </c>
      <c r="AD109" s="16" t="s">
        <v>16</v>
      </c>
      <c r="AE109" s="16" t="s">
        <v>0</v>
      </c>
      <c r="AF109" s="16" t="s">
        <v>0</v>
      </c>
      <c r="AG109" s="16" t="s">
        <v>0</v>
      </c>
      <c r="AH109" s="16" t="s">
        <v>0</v>
      </c>
      <c r="AI109" s="16" t="s">
        <v>0</v>
      </c>
      <c r="AJ109" s="32" t="s">
        <v>16</v>
      </c>
      <c r="AK109" s="16" t="s">
        <v>1</v>
      </c>
      <c r="AL109" s="40" t="s">
        <v>0</v>
      </c>
      <c r="AN109" s="17">
        <f t="shared" si="21"/>
        <v>587725.6</v>
      </c>
      <c r="AO109" s="70">
        <f t="shared" si="22"/>
      </c>
      <c r="AP109" s="70">
        <f t="shared" si="23"/>
      </c>
      <c r="AQ109" s="70">
        <f t="shared" si="24"/>
        <v>1018480</v>
      </c>
      <c r="AR109" s="70">
        <f t="shared" si="25"/>
      </c>
      <c r="AS109" s="70">
        <f t="shared" si="26"/>
      </c>
      <c r="AT109" s="70">
        <f t="shared" si="27"/>
        <v>707669.6</v>
      </c>
      <c r="AU109" s="70">
        <f t="shared" si="28"/>
      </c>
      <c r="AV109" s="70">
        <f t="shared" si="29"/>
      </c>
      <c r="AW109" s="72">
        <f t="shared" si="30"/>
      </c>
      <c r="AY109" s="78">
        <f t="shared" si="31"/>
        <v>587725.6</v>
      </c>
      <c r="AZ109" s="77" t="str">
        <f t="shared" si="32"/>
        <v>MERCK</v>
      </c>
      <c r="BA109" s="18">
        <f t="shared" si="33"/>
      </c>
      <c r="BC109" s="18" t="str">
        <f t="shared" si="34"/>
        <v>MERCK</v>
      </c>
      <c r="BD109" s="164">
        <f t="shared" si="35"/>
        <v>587725.6</v>
      </c>
      <c r="BE109" s="80">
        <f t="shared" si="36"/>
        <v>-90085.59999999998</v>
      </c>
    </row>
    <row r="110" spans="1:57" ht="25.5">
      <c r="A110" s="23">
        <v>101</v>
      </c>
      <c r="B110" s="24" t="s">
        <v>145</v>
      </c>
      <c r="C110" s="25" t="s">
        <v>24</v>
      </c>
      <c r="D110" s="25">
        <v>1</v>
      </c>
      <c r="E110" s="53">
        <v>223184</v>
      </c>
      <c r="G110" s="63">
        <v>264874.4</v>
      </c>
      <c r="H110" s="59">
        <v>0</v>
      </c>
      <c r="I110" s="58">
        <v>360806.4</v>
      </c>
      <c r="J110" s="58">
        <v>458200</v>
      </c>
      <c r="K110" s="58">
        <v>232000</v>
      </c>
      <c r="L110" s="58">
        <v>314360</v>
      </c>
      <c r="M110" s="58">
        <v>318930.4</v>
      </c>
      <c r="N110" s="58">
        <v>0</v>
      </c>
      <c r="O110" s="60">
        <v>222720</v>
      </c>
      <c r="P110" s="64">
        <v>308618</v>
      </c>
      <c r="R110" s="33" t="s">
        <v>0</v>
      </c>
      <c r="S110" s="32" t="s">
        <v>16</v>
      </c>
      <c r="T110" s="32" t="s">
        <v>1</v>
      </c>
      <c r="U110" s="32" t="s">
        <v>0</v>
      </c>
      <c r="V110" s="32" t="s">
        <v>1</v>
      </c>
      <c r="W110" s="32" t="s">
        <v>1</v>
      </c>
      <c r="X110" s="32" t="s">
        <v>0</v>
      </c>
      <c r="Y110" s="32" t="s">
        <v>16</v>
      </c>
      <c r="Z110" s="32" t="s">
        <v>0</v>
      </c>
      <c r="AA110" s="34" t="s">
        <v>1</v>
      </c>
      <c r="AC110" s="39" t="s">
        <v>0</v>
      </c>
      <c r="AD110" s="16" t="s">
        <v>16</v>
      </c>
      <c r="AE110" s="16" t="s">
        <v>0</v>
      </c>
      <c r="AF110" s="16" t="s">
        <v>0</v>
      </c>
      <c r="AG110" s="16" t="s">
        <v>0</v>
      </c>
      <c r="AH110" s="16" t="s">
        <v>1</v>
      </c>
      <c r="AI110" s="16" t="s">
        <v>0</v>
      </c>
      <c r="AJ110" s="32" t="s">
        <v>16</v>
      </c>
      <c r="AK110" s="16" t="s">
        <v>0</v>
      </c>
      <c r="AL110" s="40" t="s">
        <v>0</v>
      </c>
      <c r="AN110" s="17">
        <f t="shared" si="21"/>
        <v>264874.4</v>
      </c>
      <c r="AO110" s="70">
        <f t="shared" si="22"/>
      </c>
      <c r="AP110" s="70">
        <f t="shared" si="23"/>
      </c>
      <c r="AQ110" s="70">
        <f t="shared" si="24"/>
        <v>458200</v>
      </c>
      <c r="AR110" s="70">
        <f t="shared" si="25"/>
      </c>
      <c r="AS110" s="70">
        <f t="shared" si="26"/>
      </c>
      <c r="AT110" s="70">
        <f t="shared" si="27"/>
        <v>318930.4</v>
      </c>
      <c r="AU110" s="70">
        <f t="shared" si="28"/>
      </c>
      <c r="AV110" s="70">
        <f t="shared" si="29"/>
        <v>222720</v>
      </c>
      <c r="AW110" s="72">
        <f t="shared" si="30"/>
      </c>
      <c r="AY110" s="78">
        <f t="shared" si="31"/>
        <v>222720</v>
      </c>
      <c r="AZ110" s="77">
        <f t="shared" si="32"/>
      </c>
      <c r="BA110" s="18" t="str">
        <f t="shared" si="33"/>
        <v>ELEMENTOS QUIMICOS</v>
      </c>
      <c r="BC110" s="18" t="str">
        <f t="shared" si="34"/>
        <v>ELEMENTOS QUIMICOS</v>
      </c>
      <c r="BD110" s="164">
        <f t="shared" si="35"/>
        <v>222720</v>
      </c>
      <c r="BE110" s="80">
        <f t="shared" si="36"/>
        <v>464</v>
      </c>
    </row>
    <row r="111" spans="1:57" ht="25.5">
      <c r="A111" s="23">
        <v>102</v>
      </c>
      <c r="B111" s="24" t="s">
        <v>146</v>
      </c>
      <c r="C111" s="25" t="s">
        <v>34</v>
      </c>
      <c r="D111" s="25">
        <v>1</v>
      </c>
      <c r="E111" s="53">
        <v>417600</v>
      </c>
      <c r="G111" s="63">
        <v>191817.6</v>
      </c>
      <c r="H111" s="59">
        <v>354960</v>
      </c>
      <c r="I111" s="58">
        <v>439315.2</v>
      </c>
      <c r="J111" s="58">
        <v>365400</v>
      </c>
      <c r="K111" s="58">
        <v>197200</v>
      </c>
      <c r="L111" s="58">
        <v>214600</v>
      </c>
      <c r="M111" s="58">
        <v>217639.2</v>
      </c>
      <c r="N111" s="58">
        <v>451240</v>
      </c>
      <c r="O111" s="60">
        <v>174000</v>
      </c>
      <c r="P111" s="64">
        <v>119306</v>
      </c>
      <c r="R111" s="33" t="s">
        <v>0</v>
      </c>
      <c r="S111" s="32" t="s">
        <v>0</v>
      </c>
      <c r="T111" s="32" t="s">
        <v>1</v>
      </c>
      <c r="U111" s="32" t="s">
        <v>0</v>
      </c>
      <c r="V111" s="32" t="s">
        <v>1</v>
      </c>
      <c r="W111" s="32" t="s">
        <v>1</v>
      </c>
      <c r="X111" s="32" t="s">
        <v>0</v>
      </c>
      <c r="Y111" s="32" t="s">
        <v>1</v>
      </c>
      <c r="Z111" s="32" t="s">
        <v>0</v>
      </c>
      <c r="AA111" s="34" t="s">
        <v>1</v>
      </c>
      <c r="AC111" s="39" t="s">
        <v>0</v>
      </c>
      <c r="AD111" s="16" t="s">
        <v>0</v>
      </c>
      <c r="AE111" s="16" t="s">
        <v>0</v>
      </c>
      <c r="AF111" s="16" t="s">
        <v>0</v>
      </c>
      <c r="AG111" s="16" t="s">
        <v>0</v>
      </c>
      <c r="AH111" s="16" t="s">
        <v>0</v>
      </c>
      <c r="AI111" s="16" t="s">
        <v>0</v>
      </c>
      <c r="AJ111" s="16" t="s">
        <v>0</v>
      </c>
      <c r="AK111" s="16" t="s">
        <v>0</v>
      </c>
      <c r="AL111" s="40" t="s">
        <v>0</v>
      </c>
      <c r="AN111" s="17">
        <f t="shared" si="21"/>
        <v>191817.6</v>
      </c>
      <c r="AO111" s="70">
        <f t="shared" si="22"/>
        <v>354960</v>
      </c>
      <c r="AP111" s="70">
        <f t="shared" si="23"/>
      </c>
      <c r="AQ111" s="70">
        <f t="shared" si="24"/>
        <v>365400</v>
      </c>
      <c r="AR111" s="70">
        <f t="shared" si="25"/>
      </c>
      <c r="AS111" s="70">
        <f t="shared" si="26"/>
      </c>
      <c r="AT111" s="70">
        <f t="shared" si="27"/>
        <v>217639.2</v>
      </c>
      <c r="AU111" s="70">
        <f t="shared" si="28"/>
      </c>
      <c r="AV111" s="70">
        <f t="shared" si="29"/>
        <v>174000</v>
      </c>
      <c r="AW111" s="72">
        <f t="shared" si="30"/>
      </c>
      <c r="AY111" s="78">
        <f t="shared" si="31"/>
        <v>174000</v>
      </c>
      <c r="AZ111" s="77">
        <f t="shared" si="32"/>
      </c>
      <c r="BA111" s="18" t="str">
        <f t="shared" si="33"/>
        <v>ELEMENTOS QUIMICOS</v>
      </c>
      <c r="BC111" s="18" t="str">
        <f t="shared" si="34"/>
        <v>ELEMENTOS QUIMICOS</v>
      </c>
      <c r="BD111" s="164">
        <f t="shared" si="35"/>
        <v>174000</v>
      </c>
      <c r="BE111" s="80">
        <f t="shared" si="36"/>
        <v>243600</v>
      </c>
    </row>
    <row r="112" spans="1:57" ht="15">
      <c r="A112" s="23">
        <v>103</v>
      </c>
      <c r="B112" s="24" t="s">
        <v>147</v>
      </c>
      <c r="C112" s="25" t="s">
        <v>24</v>
      </c>
      <c r="D112" s="25">
        <v>1</v>
      </c>
      <c r="E112" s="53">
        <v>199520</v>
      </c>
      <c r="G112" s="63">
        <v>103750.4</v>
      </c>
      <c r="H112" s="59">
        <v>0</v>
      </c>
      <c r="I112" s="58">
        <v>216038.4</v>
      </c>
      <c r="J112" s="58">
        <v>197200</v>
      </c>
      <c r="K112" s="58">
        <v>232000</v>
      </c>
      <c r="L112" s="58">
        <v>116000</v>
      </c>
      <c r="M112" s="58">
        <v>117716.8</v>
      </c>
      <c r="N112" s="58">
        <v>0</v>
      </c>
      <c r="O112" s="60">
        <v>122960</v>
      </c>
      <c r="P112" s="64">
        <v>60146</v>
      </c>
      <c r="R112" s="33" t="s">
        <v>0</v>
      </c>
      <c r="S112" s="32" t="s">
        <v>16</v>
      </c>
      <c r="T112" s="32" t="s">
        <v>1</v>
      </c>
      <c r="U112" s="32" t="s">
        <v>0</v>
      </c>
      <c r="V112" s="32" t="s">
        <v>1</v>
      </c>
      <c r="W112" s="32" t="s">
        <v>1</v>
      </c>
      <c r="X112" s="32" t="s">
        <v>0</v>
      </c>
      <c r="Y112" s="32" t="s">
        <v>16</v>
      </c>
      <c r="Z112" s="32" t="s">
        <v>0</v>
      </c>
      <c r="AA112" s="34" t="s">
        <v>1</v>
      </c>
      <c r="AC112" s="39" t="s">
        <v>0</v>
      </c>
      <c r="AD112" s="16" t="s">
        <v>16</v>
      </c>
      <c r="AE112" s="16" t="s">
        <v>0</v>
      </c>
      <c r="AF112" s="16" t="s">
        <v>0</v>
      </c>
      <c r="AG112" s="16" t="s">
        <v>0</v>
      </c>
      <c r="AH112" s="16" t="s">
        <v>0</v>
      </c>
      <c r="AI112" s="16" t="s">
        <v>0</v>
      </c>
      <c r="AJ112" s="32" t="s">
        <v>16</v>
      </c>
      <c r="AK112" s="16" t="s">
        <v>0</v>
      </c>
      <c r="AL112" s="40" t="s">
        <v>0</v>
      </c>
      <c r="AN112" s="17">
        <f t="shared" si="21"/>
        <v>103750.4</v>
      </c>
      <c r="AO112" s="70">
        <f t="shared" si="22"/>
      </c>
      <c r="AP112" s="70">
        <f t="shared" si="23"/>
      </c>
      <c r="AQ112" s="70">
        <f t="shared" si="24"/>
        <v>197200</v>
      </c>
      <c r="AR112" s="70">
        <f t="shared" si="25"/>
      </c>
      <c r="AS112" s="70">
        <f t="shared" si="26"/>
      </c>
      <c r="AT112" s="70">
        <f t="shared" si="27"/>
        <v>117716.8</v>
      </c>
      <c r="AU112" s="70">
        <f t="shared" si="28"/>
      </c>
      <c r="AV112" s="70">
        <f t="shared" si="29"/>
        <v>122960</v>
      </c>
      <c r="AW112" s="72">
        <f t="shared" si="30"/>
      </c>
      <c r="AY112" s="78">
        <f t="shared" si="31"/>
        <v>103750.4</v>
      </c>
      <c r="AZ112" s="77" t="str">
        <f t="shared" si="32"/>
        <v>MERCK</v>
      </c>
      <c r="BA112" s="18">
        <f t="shared" si="33"/>
      </c>
      <c r="BC112" s="18" t="str">
        <f t="shared" si="34"/>
        <v>MERCK</v>
      </c>
      <c r="BD112" s="164">
        <f t="shared" si="35"/>
        <v>103750.4</v>
      </c>
      <c r="BE112" s="80">
        <f t="shared" si="36"/>
        <v>95769.6</v>
      </c>
    </row>
    <row r="113" spans="1:57" ht="15">
      <c r="A113" s="23">
        <v>104</v>
      </c>
      <c r="B113" s="24" t="s">
        <v>148</v>
      </c>
      <c r="C113" s="25" t="s">
        <v>24</v>
      </c>
      <c r="D113" s="25">
        <v>1</v>
      </c>
      <c r="E113" s="53">
        <v>97440</v>
      </c>
      <c r="G113" s="63">
        <v>98924.8</v>
      </c>
      <c r="H113" s="59">
        <v>0</v>
      </c>
      <c r="I113" s="58">
        <v>263923.2</v>
      </c>
      <c r="J113" s="58">
        <v>161240</v>
      </c>
      <c r="K113" s="58">
        <v>185600</v>
      </c>
      <c r="L113" s="58">
        <v>110200</v>
      </c>
      <c r="M113" s="58">
        <v>112241.6</v>
      </c>
      <c r="N113" s="58">
        <v>0</v>
      </c>
      <c r="O113" s="60">
        <v>203000</v>
      </c>
      <c r="P113" s="64">
        <v>97614</v>
      </c>
      <c r="R113" s="33" t="s">
        <v>0</v>
      </c>
      <c r="S113" s="32" t="s">
        <v>16</v>
      </c>
      <c r="T113" s="32" t="s">
        <v>1</v>
      </c>
      <c r="U113" s="32" t="s">
        <v>0</v>
      </c>
      <c r="V113" s="32" t="s">
        <v>1</v>
      </c>
      <c r="W113" s="32" t="s">
        <v>1</v>
      </c>
      <c r="X113" s="32" t="s">
        <v>0</v>
      </c>
      <c r="Y113" s="32" t="s">
        <v>16</v>
      </c>
      <c r="Z113" s="32" t="s">
        <v>0</v>
      </c>
      <c r="AA113" s="34" t="s">
        <v>1</v>
      </c>
      <c r="AC113" s="39" t="s">
        <v>0</v>
      </c>
      <c r="AD113" s="16" t="s">
        <v>16</v>
      </c>
      <c r="AE113" s="16" t="s">
        <v>0</v>
      </c>
      <c r="AF113" s="16" t="s">
        <v>0</v>
      </c>
      <c r="AG113" s="16" t="s">
        <v>0</v>
      </c>
      <c r="AH113" s="16" t="s">
        <v>0</v>
      </c>
      <c r="AI113" s="16" t="s">
        <v>0</v>
      </c>
      <c r="AJ113" s="32" t="s">
        <v>16</v>
      </c>
      <c r="AK113" s="16" t="s">
        <v>0</v>
      </c>
      <c r="AL113" s="40" t="s">
        <v>0</v>
      </c>
      <c r="AN113" s="17">
        <f t="shared" si="21"/>
        <v>98924.8</v>
      </c>
      <c r="AO113" s="70">
        <f t="shared" si="22"/>
      </c>
      <c r="AP113" s="70">
        <f t="shared" si="23"/>
      </c>
      <c r="AQ113" s="70">
        <f t="shared" si="24"/>
        <v>161240</v>
      </c>
      <c r="AR113" s="70">
        <f t="shared" si="25"/>
      </c>
      <c r="AS113" s="70">
        <f t="shared" si="26"/>
      </c>
      <c r="AT113" s="70">
        <f t="shared" si="27"/>
        <v>112241.6</v>
      </c>
      <c r="AU113" s="70">
        <f t="shared" si="28"/>
      </c>
      <c r="AV113" s="70">
        <f t="shared" si="29"/>
        <v>203000</v>
      </c>
      <c r="AW113" s="72">
        <f t="shared" si="30"/>
      </c>
      <c r="AY113" s="78">
        <f t="shared" si="31"/>
        <v>98924.8</v>
      </c>
      <c r="AZ113" s="77" t="str">
        <f t="shared" si="32"/>
        <v>MERCK</v>
      </c>
      <c r="BA113" s="18">
        <f t="shared" si="33"/>
      </c>
      <c r="BC113" s="18" t="str">
        <f t="shared" si="34"/>
        <v>MERCK</v>
      </c>
      <c r="BD113" s="164">
        <f t="shared" si="35"/>
        <v>98924.8</v>
      </c>
      <c r="BE113" s="80">
        <f t="shared" si="36"/>
        <v>-1484.800000000003</v>
      </c>
    </row>
    <row r="114" spans="1:57" ht="15">
      <c r="A114" s="23">
        <v>105</v>
      </c>
      <c r="B114" s="24" t="s">
        <v>149</v>
      </c>
      <c r="C114" s="25" t="s">
        <v>30</v>
      </c>
      <c r="D114" s="25">
        <v>3</v>
      </c>
      <c r="E114" s="53">
        <v>581160</v>
      </c>
      <c r="G114" s="63">
        <v>284768.4</v>
      </c>
      <c r="H114" s="59">
        <v>0</v>
      </c>
      <c r="I114" s="58">
        <v>0</v>
      </c>
      <c r="J114" s="58">
        <v>522000</v>
      </c>
      <c r="K114" s="58">
        <v>75000</v>
      </c>
      <c r="L114" s="58">
        <v>337560</v>
      </c>
      <c r="M114" s="58">
        <v>0</v>
      </c>
      <c r="N114" s="58">
        <v>0</v>
      </c>
      <c r="O114" s="60">
        <v>139200</v>
      </c>
      <c r="P114" s="64">
        <v>131544</v>
      </c>
      <c r="R114" s="33" t="s">
        <v>0</v>
      </c>
      <c r="S114" s="32" t="s">
        <v>16</v>
      </c>
      <c r="T114" s="32" t="s">
        <v>16</v>
      </c>
      <c r="U114" s="32" t="s">
        <v>0</v>
      </c>
      <c r="V114" s="32" t="s">
        <v>16</v>
      </c>
      <c r="W114" s="32" t="s">
        <v>1</v>
      </c>
      <c r="X114" s="32" t="s">
        <v>16</v>
      </c>
      <c r="Y114" s="32" t="s">
        <v>16</v>
      </c>
      <c r="Z114" s="32" t="s">
        <v>0</v>
      </c>
      <c r="AA114" s="34" t="s">
        <v>1</v>
      </c>
      <c r="AC114" s="39" t="s">
        <v>0</v>
      </c>
      <c r="AD114" s="16" t="s">
        <v>16</v>
      </c>
      <c r="AE114" s="16" t="s">
        <v>16</v>
      </c>
      <c r="AF114" s="16" t="s">
        <v>0</v>
      </c>
      <c r="AG114" s="16" t="s">
        <v>1</v>
      </c>
      <c r="AH114" s="16" t="s">
        <v>0</v>
      </c>
      <c r="AI114" s="16" t="s">
        <v>16</v>
      </c>
      <c r="AJ114" s="32" t="s">
        <v>16</v>
      </c>
      <c r="AK114" s="16" t="s">
        <v>1</v>
      </c>
      <c r="AL114" s="40" t="s">
        <v>1</v>
      </c>
      <c r="AN114" s="17">
        <f t="shared" si="21"/>
        <v>284768.4</v>
      </c>
      <c r="AO114" s="70">
        <f t="shared" si="22"/>
      </c>
      <c r="AP114" s="70">
        <f t="shared" si="23"/>
      </c>
      <c r="AQ114" s="70">
        <f t="shared" si="24"/>
        <v>522000</v>
      </c>
      <c r="AR114" s="70">
        <f t="shared" si="25"/>
      </c>
      <c r="AS114" s="70">
        <f t="shared" si="26"/>
      </c>
      <c r="AT114" s="70">
        <f t="shared" si="27"/>
      </c>
      <c r="AU114" s="70">
        <f t="shared" si="28"/>
      </c>
      <c r="AV114" s="70">
        <f t="shared" si="29"/>
      </c>
      <c r="AW114" s="72">
        <f t="shared" si="30"/>
      </c>
      <c r="AY114" s="78">
        <f t="shared" si="31"/>
        <v>284768.4</v>
      </c>
      <c r="AZ114" s="77" t="str">
        <f t="shared" si="32"/>
        <v>MERCK</v>
      </c>
      <c r="BA114" s="18">
        <f t="shared" si="33"/>
      </c>
      <c r="BC114" s="18" t="str">
        <f t="shared" si="34"/>
        <v>MERCK</v>
      </c>
      <c r="BD114" s="164">
        <f t="shared" si="35"/>
        <v>284768.4</v>
      </c>
      <c r="BE114" s="80">
        <f t="shared" si="36"/>
        <v>296391.6</v>
      </c>
    </row>
    <row r="115" spans="1:57" ht="15">
      <c r="A115" s="23">
        <v>106</v>
      </c>
      <c r="B115" s="24" t="s">
        <v>150</v>
      </c>
      <c r="C115" s="25" t="s">
        <v>34</v>
      </c>
      <c r="D115" s="25">
        <v>2</v>
      </c>
      <c r="E115" s="53">
        <v>234320</v>
      </c>
      <c r="G115" s="63">
        <v>121846.4</v>
      </c>
      <c r="H115" s="59">
        <v>0</v>
      </c>
      <c r="I115" s="58">
        <v>426508.8</v>
      </c>
      <c r="J115" s="58">
        <v>225040</v>
      </c>
      <c r="K115" s="58">
        <v>197200</v>
      </c>
      <c r="L115" s="58">
        <v>136880</v>
      </c>
      <c r="M115" s="58">
        <v>138248.8</v>
      </c>
      <c r="N115" s="58">
        <v>27840</v>
      </c>
      <c r="O115" s="60">
        <v>234320</v>
      </c>
      <c r="P115" s="64">
        <v>220864</v>
      </c>
      <c r="R115" s="33" t="s">
        <v>0</v>
      </c>
      <c r="S115" s="32" t="s">
        <v>16</v>
      </c>
      <c r="T115" s="32" t="s">
        <v>1</v>
      </c>
      <c r="U115" s="32" t="s">
        <v>0</v>
      </c>
      <c r="V115" s="32" t="s">
        <v>1</v>
      </c>
      <c r="W115" s="32" t="s">
        <v>1</v>
      </c>
      <c r="X115" s="32" t="s">
        <v>0</v>
      </c>
      <c r="Y115" s="32" t="s">
        <v>1</v>
      </c>
      <c r="Z115" s="32" t="s">
        <v>0</v>
      </c>
      <c r="AA115" s="34" t="s">
        <v>1</v>
      </c>
      <c r="AC115" s="39" t="s">
        <v>0</v>
      </c>
      <c r="AD115" s="16" t="s">
        <v>16</v>
      </c>
      <c r="AE115" s="16" t="s">
        <v>0</v>
      </c>
      <c r="AF115" s="16" t="s">
        <v>0</v>
      </c>
      <c r="AG115" s="16" t="s">
        <v>0</v>
      </c>
      <c r="AH115" s="16" t="s">
        <v>0</v>
      </c>
      <c r="AI115" s="16" t="s">
        <v>0</v>
      </c>
      <c r="AJ115" s="16" t="s">
        <v>0</v>
      </c>
      <c r="AK115" s="16" t="s">
        <v>0</v>
      </c>
      <c r="AL115" s="40" t="s">
        <v>0</v>
      </c>
      <c r="AN115" s="17">
        <f t="shared" si="21"/>
        <v>121846.4</v>
      </c>
      <c r="AO115" s="70">
        <f t="shared" si="22"/>
      </c>
      <c r="AP115" s="70">
        <f t="shared" si="23"/>
      </c>
      <c r="AQ115" s="70">
        <f t="shared" si="24"/>
        <v>225040</v>
      </c>
      <c r="AR115" s="70">
        <f t="shared" si="25"/>
      </c>
      <c r="AS115" s="70">
        <f t="shared" si="26"/>
      </c>
      <c r="AT115" s="70">
        <f t="shared" si="27"/>
        <v>138248.8</v>
      </c>
      <c r="AU115" s="70">
        <f t="shared" si="28"/>
      </c>
      <c r="AV115" s="70">
        <f t="shared" si="29"/>
        <v>234320</v>
      </c>
      <c r="AW115" s="72">
        <f t="shared" si="30"/>
      </c>
      <c r="AY115" s="78">
        <f t="shared" si="31"/>
        <v>121846.4</v>
      </c>
      <c r="AZ115" s="77" t="str">
        <f t="shared" si="32"/>
        <v>MERCK</v>
      </c>
      <c r="BA115" s="18">
        <f t="shared" si="33"/>
      </c>
      <c r="BC115" s="18" t="str">
        <f t="shared" si="34"/>
        <v>MERCK</v>
      </c>
      <c r="BD115" s="164">
        <f t="shared" si="35"/>
        <v>121846.4</v>
      </c>
      <c r="BE115" s="80">
        <f t="shared" si="36"/>
        <v>112473.6</v>
      </c>
    </row>
    <row r="116" spans="1:57" ht="15">
      <c r="A116" s="23">
        <v>107</v>
      </c>
      <c r="B116" s="24" t="s">
        <v>151</v>
      </c>
      <c r="C116" s="26" t="s">
        <v>152</v>
      </c>
      <c r="D116" s="25">
        <v>1</v>
      </c>
      <c r="E116" s="53">
        <v>296960</v>
      </c>
      <c r="G116" s="63">
        <v>154419.2</v>
      </c>
      <c r="H116" s="59">
        <v>0</v>
      </c>
      <c r="I116" s="58">
        <v>0</v>
      </c>
      <c r="J116" s="58">
        <v>293480</v>
      </c>
      <c r="K116" s="58">
        <v>81200</v>
      </c>
      <c r="L116" s="58">
        <v>192560</v>
      </c>
      <c r="M116" s="58">
        <v>175206.4</v>
      </c>
      <c r="N116" s="58">
        <v>0</v>
      </c>
      <c r="O116" s="60">
        <v>0</v>
      </c>
      <c r="P116" s="64">
        <v>0</v>
      </c>
      <c r="R116" s="33" t="s">
        <v>0</v>
      </c>
      <c r="S116" s="32" t="s">
        <v>16</v>
      </c>
      <c r="T116" s="32" t="s">
        <v>16</v>
      </c>
      <c r="U116" s="32" t="s">
        <v>0</v>
      </c>
      <c r="V116" s="32" t="s">
        <v>16</v>
      </c>
      <c r="W116" s="32" t="s">
        <v>1</v>
      </c>
      <c r="X116" s="32" t="s">
        <v>0</v>
      </c>
      <c r="Y116" s="32" t="s">
        <v>16</v>
      </c>
      <c r="Z116" s="32" t="s">
        <v>16</v>
      </c>
      <c r="AA116" s="34" t="s">
        <v>16</v>
      </c>
      <c r="AC116" s="39" t="s">
        <v>0</v>
      </c>
      <c r="AD116" s="16" t="s">
        <v>16</v>
      </c>
      <c r="AE116" s="16" t="s">
        <v>16</v>
      </c>
      <c r="AF116" s="16" t="s">
        <v>0</v>
      </c>
      <c r="AG116" s="16" t="s">
        <v>1</v>
      </c>
      <c r="AH116" s="16" t="s">
        <v>0</v>
      </c>
      <c r="AI116" s="16" t="s">
        <v>0</v>
      </c>
      <c r="AJ116" s="32" t="s">
        <v>16</v>
      </c>
      <c r="AK116" s="16" t="s">
        <v>16</v>
      </c>
      <c r="AL116" s="34" t="s">
        <v>16</v>
      </c>
      <c r="AN116" s="17">
        <f t="shared" si="21"/>
        <v>154419.2</v>
      </c>
      <c r="AO116" s="70">
        <f t="shared" si="22"/>
      </c>
      <c r="AP116" s="70">
        <f t="shared" si="23"/>
      </c>
      <c r="AQ116" s="70">
        <f t="shared" si="24"/>
        <v>293480</v>
      </c>
      <c r="AR116" s="70">
        <f t="shared" si="25"/>
      </c>
      <c r="AS116" s="70">
        <f t="shared" si="26"/>
      </c>
      <c r="AT116" s="70">
        <f t="shared" si="27"/>
        <v>175206.4</v>
      </c>
      <c r="AU116" s="70">
        <f t="shared" si="28"/>
      </c>
      <c r="AV116" s="70">
        <f t="shared" si="29"/>
      </c>
      <c r="AW116" s="72">
        <f t="shared" si="30"/>
      </c>
      <c r="AY116" s="78">
        <f t="shared" si="31"/>
        <v>154419.2</v>
      </c>
      <c r="AZ116" s="77" t="str">
        <f t="shared" si="32"/>
        <v>MERCK</v>
      </c>
      <c r="BA116" s="18">
        <f t="shared" si="33"/>
      </c>
      <c r="BC116" s="18" t="str">
        <f t="shared" si="34"/>
        <v>MERCK</v>
      </c>
      <c r="BD116" s="164">
        <f t="shared" si="35"/>
        <v>154419.2</v>
      </c>
      <c r="BE116" s="80">
        <f t="shared" si="36"/>
        <v>142540.8</v>
      </c>
    </row>
    <row r="117" spans="1:57" ht="25.5">
      <c r="A117" s="23">
        <v>108</v>
      </c>
      <c r="B117" s="24" t="s">
        <v>153</v>
      </c>
      <c r="C117" s="25" t="s">
        <v>44</v>
      </c>
      <c r="D117" s="25">
        <v>1</v>
      </c>
      <c r="E117" s="53">
        <v>1786400</v>
      </c>
      <c r="G117" s="63">
        <v>877609.6</v>
      </c>
      <c r="H117" s="59">
        <v>1696500</v>
      </c>
      <c r="I117" s="58">
        <v>573504</v>
      </c>
      <c r="J117" s="58">
        <v>1566000</v>
      </c>
      <c r="K117" s="58">
        <v>255200</v>
      </c>
      <c r="L117" s="58">
        <v>172840</v>
      </c>
      <c r="M117" s="58">
        <v>1056713.6</v>
      </c>
      <c r="N117" s="58">
        <v>1288760</v>
      </c>
      <c r="O117" s="60">
        <v>406000</v>
      </c>
      <c r="P117" s="64">
        <v>187340</v>
      </c>
      <c r="R117" s="33" t="s">
        <v>0</v>
      </c>
      <c r="S117" s="32" t="s">
        <v>1</v>
      </c>
      <c r="T117" s="32" t="s">
        <v>1</v>
      </c>
      <c r="U117" s="32" t="s">
        <v>0</v>
      </c>
      <c r="V117" s="32" t="s">
        <v>1</v>
      </c>
      <c r="W117" s="32" t="s">
        <v>1</v>
      </c>
      <c r="X117" s="32" t="s">
        <v>0</v>
      </c>
      <c r="Y117" s="32" t="s">
        <v>1</v>
      </c>
      <c r="Z117" s="32" t="s">
        <v>0</v>
      </c>
      <c r="AA117" s="34" t="s">
        <v>1</v>
      </c>
      <c r="AC117" s="39" t="s">
        <v>0</v>
      </c>
      <c r="AD117" s="16" t="s">
        <v>1</v>
      </c>
      <c r="AE117" s="16" t="s">
        <v>0</v>
      </c>
      <c r="AF117" s="16" t="s">
        <v>0</v>
      </c>
      <c r="AG117" s="16" t="s">
        <v>0</v>
      </c>
      <c r="AH117" s="16" t="s">
        <v>0</v>
      </c>
      <c r="AI117" s="16" t="s">
        <v>0</v>
      </c>
      <c r="AJ117" s="16" t="s">
        <v>0</v>
      </c>
      <c r="AK117" s="16" t="s">
        <v>0</v>
      </c>
      <c r="AL117" s="40" t="s">
        <v>0</v>
      </c>
      <c r="AN117" s="17">
        <f t="shared" si="21"/>
        <v>877609.6</v>
      </c>
      <c r="AO117" s="70">
        <f t="shared" si="22"/>
      </c>
      <c r="AP117" s="70">
        <f t="shared" si="23"/>
      </c>
      <c r="AQ117" s="70">
        <f t="shared" si="24"/>
        <v>1566000</v>
      </c>
      <c r="AR117" s="70">
        <f t="shared" si="25"/>
      </c>
      <c r="AS117" s="70">
        <f t="shared" si="26"/>
      </c>
      <c r="AT117" s="70">
        <f t="shared" si="27"/>
        <v>1056713.6</v>
      </c>
      <c r="AU117" s="70">
        <f t="shared" si="28"/>
      </c>
      <c r="AV117" s="70">
        <f t="shared" si="29"/>
        <v>406000</v>
      </c>
      <c r="AW117" s="72">
        <f t="shared" si="30"/>
      </c>
      <c r="AY117" s="78">
        <f t="shared" si="31"/>
        <v>406000</v>
      </c>
      <c r="AZ117" s="77">
        <f t="shared" si="32"/>
      </c>
      <c r="BA117" s="18" t="str">
        <f t="shared" si="33"/>
        <v>ELEMENTOS QUIMICOS</v>
      </c>
      <c r="BC117" s="18" t="str">
        <f t="shared" si="34"/>
        <v>ELEMENTOS QUIMICOS</v>
      </c>
      <c r="BD117" s="164">
        <f t="shared" si="35"/>
        <v>406000</v>
      </c>
      <c r="BE117" s="80">
        <f t="shared" si="36"/>
        <v>1380400</v>
      </c>
    </row>
    <row r="118" spans="1:57" ht="25.5">
      <c r="A118" s="23">
        <v>109</v>
      </c>
      <c r="B118" s="24" t="s">
        <v>154</v>
      </c>
      <c r="C118" s="25" t="s">
        <v>24</v>
      </c>
      <c r="D118" s="25">
        <v>1</v>
      </c>
      <c r="E118" s="53">
        <v>255200</v>
      </c>
      <c r="G118" s="63">
        <v>0</v>
      </c>
      <c r="H118" s="59">
        <v>0</v>
      </c>
      <c r="I118" s="58">
        <v>347443.2</v>
      </c>
      <c r="J118" s="58">
        <v>0</v>
      </c>
      <c r="K118" s="58">
        <v>313200</v>
      </c>
      <c r="L118" s="58">
        <v>0</v>
      </c>
      <c r="M118" s="58">
        <v>0</v>
      </c>
      <c r="N118" s="58">
        <v>274920</v>
      </c>
      <c r="O118" s="60">
        <v>232000</v>
      </c>
      <c r="P118" s="64">
        <v>0</v>
      </c>
      <c r="R118" s="33" t="s">
        <v>16</v>
      </c>
      <c r="S118" s="32" t="s">
        <v>16</v>
      </c>
      <c r="T118" s="32" t="s">
        <v>1</v>
      </c>
      <c r="U118" s="32" t="s">
        <v>0</v>
      </c>
      <c r="V118" s="32" t="s">
        <v>1</v>
      </c>
      <c r="W118" s="32" t="s">
        <v>16</v>
      </c>
      <c r="X118" s="32" t="s">
        <v>16</v>
      </c>
      <c r="Y118" s="32" t="s">
        <v>1</v>
      </c>
      <c r="Z118" s="32" t="s">
        <v>0</v>
      </c>
      <c r="AA118" s="34" t="s">
        <v>16</v>
      </c>
      <c r="AC118" s="39" t="s">
        <v>16</v>
      </c>
      <c r="AD118" s="16" t="s">
        <v>16</v>
      </c>
      <c r="AE118" s="16" t="s">
        <v>0</v>
      </c>
      <c r="AF118" s="16" t="s">
        <v>16</v>
      </c>
      <c r="AG118" s="16" t="s">
        <v>0</v>
      </c>
      <c r="AH118" s="16" t="s">
        <v>16</v>
      </c>
      <c r="AI118" s="16" t="s">
        <v>16</v>
      </c>
      <c r="AJ118" s="16" t="s">
        <v>0</v>
      </c>
      <c r="AK118" s="16" t="s">
        <v>0</v>
      </c>
      <c r="AL118" s="34" t="s">
        <v>16</v>
      </c>
      <c r="AN118" s="17">
        <f t="shared" si="21"/>
      </c>
      <c r="AO118" s="70">
        <f t="shared" si="22"/>
      </c>
      <c r="AP118" s="70">
        <f t="shared" si="23"/>
      </c>
      <c r="AQ118" s="70">
        <f t="shared" si="24"/>
      </c>
      <c r="AR118" s="70">
        <f t="shared" si="25"/>
      </c>
      <c r="AS118" s="70">
        <f t="shared" si="26"/>
      </c>
      <c r="AT118" s="70">
        <f t="shared" si="27"/>
      </c>
      <c r="AU118" s="70">
        <f t="shared" si="28"/>
      </c>
      <c r="AV118" s="70">
        <f t="shared" si="29"/>
        <v>232000</v>
      </c>
      <c r="AW118" s="72">
        <f t="shared" si="30"/>
      </c>
      <c r="AY118" s="78">
        <f t="shared" si="31"/>
        <v>232000</v>
      </c>
      <c r="AZ118" s="77">
        <f t="shared" si="32"/>
      </c>
      <c r="BA118" s="18" t="str">
        <f t="shared" si="33"/>
        <v>ELEMENTOS QUIMICOS</v>
      </c>
      <c r="BC118" s="18" t="str">
        <f t="shared" si="34"/>
        <v>ELEMENTOS QUIMICOS</v>
      </c>
      <c r="BD118" s="164">
        <f t="shared" si="35"/>
        <v>232000</v>
      </c>
      <c r="BE118" s="80">
        <f t="shared" si="36"/>
        <v>23200</v>
      </c>
    </row>
    <row r="119" spans="1:57" ht="15">
      <c r="A119" s="23">
        <v>110</v>
      </c>
      <c r="B119" s="24" t="s">
        <v>155</v>
      </c>
      <c r="C119" s="25" t="s">
        <v>34</v>
      </c>
      <c r="D119" s="25">
        <v>2</v>
      </c>
      <c r="E119" s="53">
        <v>348000</v>
      </c>
      <c r="G119" s="63">
        <v>208707.2</v>
      </c>
      <c r="H119" s="59">
        <v>0</v>
      </c>
      <c r="I119" s="58">
        <v>439872</v>
      </c>
      <c r="J119" s="58">
        <v>343360</v>
      </c>
      <c r="K119" s="58">
        <v>371200</v>
      </c>
      <c r="L119" s="58">
        <v>0</v>
      </c>
      <c r="M119" s="58">
        <v>0</v>
      </c>
      <c r="N119" s="58">
        <v>0</v>
      </c>
      <c r="O119" s="60">
        <v>324800</v>
      </c>
      <c r="P119" s="64">
        <v>0</v>
      </c>
      <c r="R119" s="33" t="s">
        <v>0</v>
      </c>
      <c r="S119" s="32" t="s">
        <v>16</v>
      </c>
      <c r="T119" s="32" t="s">
        <v>1</v>
      </c>
      <c r="U119" s="32" t="s">
        <v>0</v>
      </c>
      <c r="V119" s="32" t="s">
        <v>1</v>
      </c>
      <c r="W119" s="32" t="s">
        <v>16</v>
      </c>
      <c r="X119" s="32" t="s">
        <v>16</v>
      </c>
      <c r="Y119" s="32" t="s">
        <v>16</v>
      </c>
      <c r="Z119" s="32" t="s">
        <v>0</v>
      </c>
      <c r="AA119" s="34" t="s">
        <v>16</v>
      </c>
      <c r="AC119" s="39" t="s">
        <v>0</v>
      </c>
      <c r="AD119" s="16" t="s">
        <v>16</v>
      </c>
      <c r="AE119" s="16" t="s">
        <v>0</v>
      </c>
      <c r="AF119" s="16" t="s">
        <v>0</v>
      </c>
      <c r="AG119" s="16" t="s">
        <v>0</v>
      </c>
      <c r="AH119" s="16" t="s">
        <v>16</v>
      </c>
      <c r="AI119" s="16" t="s">
        <v>16</v>
      </c>
      <c r="AJ119" s="32" t="s">
        <v>16</v>
      </c>
      <c r="AK119" s="16" t="s">
        <v>0</v>
      </c>
      <c r="AL119" s="34" t="s">
        <v>16</v>
      </c>
      <c r="AN119" s="17">
        <f t="shared" si="21"/>
        <v>208707.2</v>
      </c>
      <c r="AO119" s="70">
        <f t="shared" si="22"/>
      </c>
      <c r="AP119" s="70">
        <f t="shared" si="23"/>
      </c>
      <c r="AQ119" s="70">
        <f t="shared" si="24"/>
        <v>343360</v>
      </c>
      <c r="AR119" s="70">
        <f t="shared" si="25"/>
      </c>
      <c r="AS119" s="70">
        <f t="shared" si="26"/>
      </c>
      <c r="AT119" s="70">
        <f t="shared" si="27"/>
      </c>
      <c r="AU119" s="70">
        <f t="shared" si="28"/>
      </c>
      <c r="AV119" s="70">
        <f t="shared" si="29"/>
        <v>324800</v>
      </c>
      <c r="AW119" s="72">
        <f t="shared" si="30"/>
      </c>
      <c r="AY119" s="78">
        <f t="shared" si="31"/>
        <v>208707.2</v>
      </c>
      <c r="AZ119" s="77" t="str">
        <f t="shared" si="32"/>
        <v>MERCK</v>
      </c>
      <c r="BA119" s="18">
        <f t="shared" si="33"/>
      </c>
      <c r="BC119" s="18" t="str">
        <f t="shared" si="34"/>
        <v>MERCK</v>
      </c>
      <c r="BD119" s="164">
        <f t="shared" si="35"/>
        <v>208707.2</v>
      </c>
      <c r="BE119" s="80">
        <f t="shared" si="36"/>
        <v>139292.8</v>
      </c>
    </row>
    <row r="120" spans="1:57" ht="25.5">
      <c r="A120" s="23">
        <v>111</v>
      </c>
      <c r="B120" s="24" t="s">
        <v>156</v>
      </c>
      <c r="C120" s="25" t="s">
        <v>44</v>
      </c>
      <c r="D120" s="25">
        <v>1</v>
      </c>
      <c r="E120" s="53">
        <v>1379240</v>
      </c>
      <c r="G120" s="63">
        <v>459963.19999999995</v>
      </c>
      <c r="H120" s="59">
        <v>0</v>
      </c>
      <c r="I120" s="58">
        <v>0</v>
      </c>
      <c r="J120" s="58">
        <v>1363000</v>
      </c>
      <c r="K120" s="58">
        <v>301600</v>
      </c>
      <c r="L120" s="58">
        <v>0</v>
      </c>
      <c r="M120" s="58">
        <v>0</v>
      </c>
      <c r="N120" s="58">
        <v>0</v>
      </c>
      <c r="O120" s="60">
        <v>429200</v>
      </c>
      <c r="P120" s="64">
        <v>156600</v>
      </c>
      <c r="R120" s="33" t="s">
        <v>0</v>
      </c>
      <c r="S120" s="32" t="s">
        <v>16</v>
      </c>
      <c r="T120" s="32" t="s">
        <v>16</v>
      </c>
      <c r="U120" s="32" t="s">
        <v>0</v>
      </c>
      <c r="V120" s="32" t="s">
        <v>16</v>
      </c>
      <c r="W120" s="32" t="s">
        <v>16</v>
      </c>
      <c r="X120" s="32" t="s">
        <v>16</v>
      </c>
      <c r="Y120" s="32" t="s">
        <v>16</v>
      </c>
      <c r="Z120" s="32" t="s">
        <v>0</v>
      </c>
      <c r="AA120" s="34" t="s">
        <v>1</v>
      </c>
      <c r="AC120" s="39" t="s">
        <v>1</v>
      </c>
      <c r="AD120" s="16" t="s">
        <v>16</v>
      </c>
      <c r="AE120" s="16" t="s">
        <v>16</v>
      </c>
      <c r="AF120" s="16" t="s">
        <v>0</v>
      </c>
      <c r="AG120" s="16" t="s">
        <v>1</v>
      </c>
      <c r="AH120" s="16" t="s">
        <v>16</v>
      </c>
      <c r="AI120" s="16" t="s">
        <v>16</v>
      </c>
      <c r="AJ120" s="32" t="s">
        <v>16</v>
      </c>
      <c r="AK120" s="16" t="s">
        <v>0</v>
      </c>
      <c r="AL120" s="40" t="s">
        <v>1</v>
      </c>
      <c r="AN120" s="17">
        <f t="shared" si="21"/>
      </c>
      <c r="AO120" s="70">
        <f t="shared" si="22"/>
      </c>
      <c r="AP120" s="70">
        <f t="shared" si="23"/>
      </c>
      <c r="AQ120" s="70">
        <f t="shared" si="24"/>
        <v>1363000</v>
      </c>
      <c r="AR120" s="70">
        <f t="shared" si="25"/>
      </c>
      <c r="AS120" s="70">
        <f t="shared" si="26"/>
      </c>
      <c r="AT120" s="70">
        <f t="shared" si="27"/>
      </c>
      <c r="AU120" s="70">
        <f t="shared" si="28"/>
      </c>
      <c r="AV120" s="70">
        <f t="shared" si="29"/>
        <v>429200</v>
      </c>
      <c r="AW120" s="72">
        <f t="shared" si="30"/>
      </c>
      <c r="AY120" s="78">
        <f t="shared" si="31"/>
        <v>429200</v>
      </c>
      <c r="AZ120" s="77">
        <f t="shared" si="32"/>
      </c>
      <c r="BA120" s="18" t="str">
        <f t="shared" si="33"/>
        <v>ELEMENTOS QUIMICOS</v>
      </c>
      <c r="BC120" s="18" t="str">
        <f t="shared" si="34"/>
        <v>ELEMENTOS QUIMICOS</v>
      </c>
      <c r="BD120" s="164">
        <f t="shared" si="35"/>
        <v>429200</v>
      </c>
      <c r="BE120" s="80">
        <f t="shared" si="36"/>
        <v>950040</v>
      </c>
    </row>
    <row r="121" spans="1:57" ht="15">
      <c r="A121" s="23">
        <v>112</v>
      </c>
      <c r="B121" s="24" t="s">
        <v>157</v>
      </c>
      <c r="C121" s="25" t="s">
        <v>44</v>
      </c>
      <c r="D121" s="25">
        <v>1</v>
      </c>
      <c r="E121" s="53">
        <v>381630.72</v>
      </c>
      <c r="G121" s="63">
        <v>433816.8</v>
      </c>
      <c r="H121" s="59">
        <v>343476</v>
      </c>
      <c r="I121" s="58">
        <v>0</v>
      </c>
      <c r="J121" s="58">
        <v>684400</v>
      </c>
      <c r="K121" s="58">
        <v>324800</v>
      </c>
      <c r="L121" s="58">
        <v>0</v>
      </c>
      <c r="M121" s="58">
        <v>475658</v>
      </c>
      <c r="N121" s="58">
        <v>0</v>
      </c>
      <c r="O121" s="60">
        <v>462840</v>
      </c>
      <c r="P121" s="64">
        <v>291276</v>
      </c>
      <c r="R121" s="33" t="s">
        <v>0</v>
      </c>
      <c r="S121" s="32" t="s">
        <v>0</v>
      </c>
      <c r="T121" s="32" t="s">
        <v>16</v>
      </c>
      <c r="U121" s="32" t="s">
        <v>0</v>
      </c>
      <c r="V121" s="32" t="s">
        <v>16</v>
      </c>
      <c r="W121" s="32" t="s">
        <v>16</v>
      </c>
      <c r="X121" s="32" t="s">
        <v>0</v>
      </c>
      <c r="Y121" s="32" t="s">
        <v>16</v>
      </c>
      <c r="Z121" s="32" t="s">
        <v>0</v>
      </c>
      <c r="AA121" s="34" t="s">
        <v>1</v>
      </c>
      <c r="AC121" s="39" t="s">
        <v>1</v>
      </c>
      <c r="AD121" s="16" t="s">
        <v>0</v>
      </c>
      <c r="AE121" s="16" t="s">
        <v>16</v>
      </c>
      <c r="AF121" s="16" t="s">
        <v>0</v>
      </c>
      <c r="AG121" s="16" t="s">
        <v>0</v>
      </c>
      <c r="AH121" s="16" t="s">
        <v>16</v>
      </c>
      <c r="AI121" s="16" t="s">
        <v>0</v>
      </c>
      <c r="AJ121" s="32" t="s">
        <v>16</v>
      </c>
      <c r="AK121" s="16" t="s">
        <v>0</v>
      </c>
      <c r="AL121" s="40" t="s">
        <v>1</v>
      </c>
      <c r="AN121" s="17">
        <f t="shared" si="21"/>
      </c>
      <c r="AO121" s="70">
        <f t="shared" si="22"/>
        <v>343476</v>
      </c>
      <c r="AP121" s="70">
        <f t="shared" si="23"/>
      </c>
      <c r="AQ121" s="70">
        <f t="shared" si="24"/>
        <v>684400</v>
      </c>
      <c r="AR121" s="70">
        <f t="shared" si="25"/>
      </c>
      <c r="AS121" s="70">
        <f t="shared" si="26"/>
      </c>
      <c r="AT121" s="70">
        <f t="shared" si="27"/>
        <v>475658</v>
      </c>
      <c r="AU121" s="70">
        <f t="shared" si="28"/>
      </c>
      <c r="AV121" s="70">
        <f t="shared" si="29"/>
        <v>462840</v>
      </c>
      <c r="AW121" s="72">
        <f t="shared" si="30"/>
      </c>
      <c r="AY121" s="78">
        <f t="shared" si="31"/>
        <v>343476</v>
      </c>
      <c r="AZ121" s="77" t="str">
        <f t="shared" si="32"/>
        <v>QUIMIREL</v>
      </c>
      <c r="BA121" s="18">
        <f t="shared" si="33"/>
      </c>
      <c r="BC121" s="18" t="str">
        <f t="shared" si="34"/>
        <v>QUIMIREL</v>
      </c>
      <c r="BD121" s="164">
        <f t="shared" si="35"/>
        <v>343476</v>
      </c>
      <c r="BE121" s="80">
        <f t="shared" si="36"/>
        <v>38154.71999999997</v>
      </c>
    </row>
    <row r="122" spans="1:57" ht="15">
      <c r="A122" s="23">
        <v>113</v>
      </c>
      <c r="B122" s="24" t="s">
        <v>158</v>
      </c>
      <c r="C122" s="25" t="s">
        <v>44</v>
      </c>
      <c r="D122" s="25">
        <v>1</v>
      </c>
      <c r="E122" s="53">
        <v>554352.4</v>
      </c>
      <c r="G122" s="63">
        <v>422077.6</v>
      </c>
      <c r="H122" s="59">
        <v>498917.16000000003</v>
      </c>
      <c r="I122" s="58">
        <v>0</v>
      </c>
      <c r="J122" s="58">
        <v>777200</v>
      </c>
      <c r="K122" s="58">
        <v>464000</v>
      </c>
      <c r="L122" s="58">
        <v>531280</v>
      </c>
      <c r="M122" s="58">
        <v>541360.4</v>
      </c>
      <c r="N122" s="58">
        <v>184440</v>
      </c>
      <c r="O122" s="60">
        <v>0</v>
      </c>
      <c r="P122" s="64">
        <v>363312</v>
      </c>
      <c r="R122" s="33" t="s">
        <v>0</v>
      </c>
      <c r="S122" s="32" t="s">
        <v>0</v>
      </c>
      <c r="T122" s="32" t="s">
        <v>16</v>
      </c>
      <c r="U122" s="32" t="s">
        <v>0</v>
      </c>
      <c r="V122" s="32" t="s">
        <v>16</v>
      </c>
      <c r="W122" s="32" t="s">
        <v>1</v>
      </c>
      <c r="X122" s="32" t="s">
        <v>0</v>
      </c>
      <c r="Y122" s="32" t="s">
        <v>1</v>
      </c>
      <c r="Z122" s="32" t="s">
        <v>16</v>
      </c>
      <c r="AA122" s="34" t="s">
        <v>1</v>
      </c>
      <c r="AC122" s="39" t="s">
        <v>0</v>
      </c>
      <c r="AD122" s="16" t="s">
        <v>0</v>
      </c>
      <c r="AE122" s="16" t="s">
        <v>16</v>
      </c>
      <c r="AF122" s="16" t="s">
        <v>0</v>
      </c>
      <c r="AG122" s="16" t="s">
        <v>0</v>
      </c>
      <c r="AH122" s="16" t="s">
        <v>0</v>
      </c>
      <c r="AI122" s="16" t="s">
        <v>0</v>
      </c>
      <c r="AJ122" s="16" t="s">
        <v>0</v>
      </c>
      <c r="AK122" s="16" t="s">
        <v>16</v>
      </c>
      <c r="AL122" s="40" t="s">
        <v>0</v>
      </c>
      <c r="AN122" s="17">
        <f t="shared" si="21"/>
        <v>422077.6</v>
      </c>
      <c r="AO122" s="70">
        <f t="shared" si="22"/>
        <v>498917.16000000003</v>
      </c>
      <c r="AP122" s="70">
        <f t="shared" si="23"/>
      </c>
      <c r="AQ122" s="70">
        <f t="shared" si="24"/>
        <v>777200</v>
      </c>
      <c r="AR122" s="70">
        <f t="shared" si="25"/>
      </c>
      <c r="AS122" s="70">
        <f t="shared" si="26"/>
      </c>
      <c r="AT122" s="70">
        <f t="shared" si="27"/>
        <v>541360.4</v>
      </c>
      <c r="AU122" s="70">
        <f t="shared" si="28"/>
      </c>
      <c r="AV122" s="70">
        <f t="shared" si="29"/>
      </c>
      <c r="AW122" s="72">
        <f t="shared" si="30"/>
      </c>
      <c r="AY122" s="78">
        <f t="shared" si="31"/>
        <v>422077.6</v>
      </c>
      <c r="AZ122" s="77" t="str">
        <f t="shared" si="32"/>
        <v>MERCK</v>
      </c>
      <c r="BA122" s="18">
        <f t="shared" si="33"/>
      </c>
      <c r="BC122" s="18" t="str">
        <f t="shared" si="34"/>
        <v>MERCK</v>
      </c>
      <c r="BD122" s="164">
        <f t="shared" si="35"/>
        <v>422077.6</v>
      </c>
      <c r="BE122" s="80">
        <f t="shared" si="36"/>
        <v>132274.80000000005</v>
      </c>
    </row>
    <row r="123" spans="1:57" ht="15">
      <c r="A123" s="23">
        <v>114</v>
      </c>
      <c r="B123" s="24" t="s">
        <v>159</v>
      </c>
      <c r="C123" s="25" t="s">
        <v>44</v>
      </c>
      <c r="D123" s="25">
        <v>1</v>
      </c>
      <c r="E123" s="53">
        <v>661200</v>
      </c>
      <c r="G123" s="63">
        <v>323988</v>
      </c>
      <c r="H123" s="59">
        <v>621528</v>
      </c>
      <c r="I123" s="58">
        <v>0</v>
      </c>
      <c r="J123" s="58">
        <v>638000</v>
      </c>
      <c r="K123" s="58">
        <v>0</v>
      </c>
      <c r="L123" s="58">
        <v>382800</v>
      </c>
      <c r="M123" s="58">
        <v>390108</v>
      </c>
      <c r="N123" s="58">
        <v>0</v>
      </c>
      <c r="O123" s="60">
        <v>0</v>
      </c>
      <c r="P123" s="64">
        <v>303920</v>
      </c>
      <c r="R123" s="33" t="s">
        <v>0</v>
      </c>
      <c r="S123" s="32" t="s">
        <v>1</v>
      </c>
      <c r="T123" s="32" t="s">
        <v>16</v>
      </c>
      <c r="U123" s="32" t="s">
        <v>0</v>
      </c>
      <c r="V123" s="32" t="s">
        <v>16</v>
      </c>
      <c r="W123" s="32" t="s">
        <v>1</v>
      </c>
      <c r="X123" s="32" t="s">
        <v>0</v>
      </c>
      <c r="Y123" s="32" t="s">
        <v>16</v>
      </c>
      <c r="Z123" s="32" t="s">
        <v>16</v>
      </c>
      <c r="AA123" s="34" t="s">
        <v>1</v>
      </c>
      <c r="AC123" s="39" t="s">
        <v>0</v>
      </c>
      <c r="AD123" s="16" t="s">
        <v>1</v>
      </c>
      <c r="AE123" s="16" t="s">
        <v>16</v>
      </c>
      <c r="AF123" s="16" t="s">
        <v>0</v>
      </c>
      <c r="AG123" s="16" t="s">
        <v>16</v>
      </c>
      <c r="AH123" s="16" t="s">
        <v>0</v>
      </c>
      <c r="AI123" s="16" t="s">
        <v>0</v>
      </c>
      <c r="AJ123" s="32" t="s">
        <v>16</v>
      </c>
      <c r="AK123" s="16" t="s">
        <v>16</v>
      </c>
      <c r="AL123" s="40" t="s">
        <v>1</v>
      </c>
      <c r="AN123" s="17">
        <f t="shared" si="21"/>
        <v>323988</v>
      </c>
      <c r="AO123" s="70">
        <f t="shared" si="22"/>
      </c>
      <c r="AP123" s="70">
        <f t="shared" si="23"/>
      </c>
      <c r="AQ123" s="70">
        <f t="shared" si="24"/>
        <v>638000</v>
      </c>
      <c r="AR123" s="70">
        <f t="shared" si="25"/>
      </c>
      <c r="AS123" s="70">
        <f t="shared" si="26"/>
      </c>
      <c r="AT123" s="70">
        <f t="shared" si="27"/>
        <v>390108</v>
      </c>
      <c r="AU123" s="70">
        <f t="shared" si="28"/>
      </c>
      <c r="AV123" s="70">
        <f t="shared" si="29"/>
      </c>
      <c r="AW123" s="72">
        <f t="shared" si="30"/>
      </c>
      <c r="AY123" s="78">
        <f t="shared" si="31"/>
        <v>323988</v>
      </c>
      <c r="AZ123" s="77" t="str">
        <f t="shared" si="32"/>
        <v>MERCK</v>
      </c>
      <c r="BA123" s="18">
        <f t="shared" si="33"/>
      </c>
      <c r="BC123" s="18" t="str">
        <f t="shared" si="34"/>
        <v>MERCK</v>
      </c>
      <c r="BD123" s="164">
        <f t="shared" si="35"/>
        <v>323988</v>
      </c>
      <c r="BE123" s="80">
        <f t="shared" si="36"/>
        <v>337212</v>
      </c>
    </row>
    <row r="124" spans="1:57" ht="25.5">
      <c r="A124" s="23">
        <v>115</v>
      </c>
      <c r="B124" s="24" t="s">
        <v>160</v>
      </c>
      <c r="C124" s="25" t="s">
        <v>20</v>
      </c>
      <c r="D124" s="25">
        <v>1</v>
      </c>
      <c r="E124" s="53">
        <v>406000</v>
      </c>
      <c r="G124" s="63">
        <v>405269.2</v>
      </c>
      <c r="H124" s="59">
        <v>0</v>
      </c>
      <c r="I124" s="58">
        <v>671500.8</v>
      </c>
      <c r="J124" s="58">
        <v>922200</v>
      </c>
      <c r="K124" s="58">
        <v>308560</v>
      </c>
      <c r="L124" s="58">
        <v>0</v>
      </c>
      <c r="M124" s="58">
        <v>0</v>
      </c>
      <c r="N124" s="58">
        <v>178640</v>
      </c>
      <c r="O124" s="60">
        <v>394400</v>
      </c>
      <c r="P124" s="64">
        <v>0</v>
      </c>
      <c r="R124" s="33" t="s">
        <v>0</v>
      </c>
      <c r="S124" s="32" t="s">
        <v>16</v>
      </c>
      <c r="T124" s="32" t="s">
        <v>1</v>
      </c>
      <c r="U124" s="32" t="s">
        <v>0</v>
      </c>
      <c r="V124" s="32" t="s">
        <v>1</v>
      </c>
      <c r="W124" s="32" t="s">
        <v>16</v>
      </c>
      <c r="X124" s="32" t="s">
        <v>16</v>
      </c>
      <c r="Y124" s="32" t="s">
        <v>1</v>
      </c>
      <c r="Z124" s="32" t="s">
        <v>0</v>
      </c>
      <c r="AA124" s="34" t="s">
        <v>16</v>
      </c>
      <c r="AC124" s="39" t="s">
        <v>0</v>
      </c>
      <c r="AD124" s="16" t="s">
        <v>16</v>
      </c>
      <c r="AE124" s="16" t="s">
        <v>0</v>
      </c>
      <c r="AF124" s="16" t="s">
        <v>1</v>
      </c>
      <c r="AG124" s="16" t="s">
        <v>0</v>
      </c>
      <c r="AH124" s="16" t="s">
        <v>16</v>
      </c>
      <c r="AI124" s="16" t="s">
        <v>16</v>
      </c>
      <c r="AJ124" s="16" t="s">
        <v>0</v>
      </c>
      <c r="AK124" s="16" t="s">
        <v>0</v>
      </c>
      <c r="AL124" s="34" t="s">
        <v>16</v>
      </c>
      <c r="AN124" s="17">
        <f t="shared" si="21"/>
        <v>405269.2</v>
      </c>
      <c r="AO124" s="70">
        <f t="shared" si="22"/>
      </c>
      <c r="AP124" s="70">
        <f t="shared" si="23"/>
      </c>
      <c r="AQ124" s="70">
        <f t="shared" si="24"/>
      </c>
      <c r="AR124" s="70">
        <f t="shared" si="25"/>
      </c>
      <c r="AS124" s="70">
        <f t="shared" si="26"/>
      </c>
      <c r="AT124" s="70">
        <f t="shared" si="27"/>
      </c>
      <c r="AU124" s="70">
        <f t="shared" si="28"/>
      </c>
      <c r="AV124" s="70">
        <f t="shared" si="29"/>
        <v>394400</v>
      </c>
      <c r="AW124" s="72">
        <f t="shared" si="30"/>
      </c>
      <c r="AY124" s="78">
        <f t="shared" si="31"/>
        <v>394400</v>
      </c>
      <c r="AZ124" s="77">
        <f t="shared" si="32"/>
      </c>
      <c r="BA124" s="18" t="str">
        <f t="shared" si="33"/>
        <v>ELEMENTOS QUIMICOS</v>
      </c>
      <c r="BC124" s="18" t="str">
        <f t="shared" si="34"/>
        <v>ELEMENTOS QUIMICOS</v>
      </c>
      <c r="BD124" s="164">
        <f t="shared" si="35"/>
        <v>394400</v>
      </c>
      <c r="BE124" s="80">
        <f t="shared" si="36"/>
        <v>11600</v>
      </c>
    </row>
    <row r="125" spans="1:57" ht="15">
      <c r="A125" s="23">
        <v>116</v>
      </c>
      <c r="B125" s="24" t="s">
        <v>161</v>
      </c>
      <c r="C125" s="25" t="s">
        <v>40</v>
      </c>
      <c r="D125" s="25">
        <v>2</v>
      </c>
      <c r="E125" s="53">
        <v>58000</v>
      </c>
      <c r="G125" s="63">
        <v>0</v>
      </c>
      <c r="H125" s="59">
        <v>0</v>
      </c>
      <c r="I125" s="58">
        <v>0</v>
      </c>
      <c r="J125" s="58">
        <v>0</v>
      </c>
      <c r="K125" s="58">
        <v>69600</v>
      </c>
      <c r="L125" s="58">
        <v>0</v>
      </c>
      <c r="M125" s="58">
        <v>0</v>
      </c>
      <c r="N125" s="58">
        <v>0</v>
      </c>
      <c r="O125" s="60">
        <v>528960</v>
      </c>
      <c r="P125" s="64">
        <v>0</v>
      </c>
      <c r="R125" s="33" t="s">
        <v>16</v>
      </c>
      <c r="S125" s="32" t="s">
        <v>16</v>
      </c>
      <c r="T125" s="32" t="s">
        <v>16</v>
      </c>
      <c r="U125" s="32" t="s">
        <v>0</v>
      </c>
      <c r="V125" s="32" t="s">
        <v>16</v>
      </c>
      <c r="W125" s="32" t="s">
        <v>16</v>
      </c>
      <c r="X125" s="32" t="s">
        <v>16</v>
      </c>
      <c r="Y125" s="32" t="s">
        <v>16</v>
      </c>
      <c r="Z125" s="32" t="s">
        <v>0</v>
      </c>
      <c r="AA125" s="34" t="s">
        <v>16</v>
      </c>
      <c r="AC125" s="39" t="s">
        <v>16</v>
      </c>
      <c r="AD125" s="16" t="s">
        <v>16</v>
      </c>
      <c r="AE125" s="16" t="s">
        <v>16</v>
      </c>
      <c r="AF125" s="16" t="s">
        <v>16</v>
      </c>
      <c r="AG125" s="16" t="s">
        <v>1</v>
      </c>
      <c r="AH125" s="16" t="s">
        <v>16</v>
      </c>
      <c r="AI125" s="16" t="s">
        <v>16</v>
      </c>
      <c r="AJ125" s="32" t="s">
        <v>16</v>
      </c>
      <c r="AK125" s="16" t="s">
        <v>1</v>
      </c>
      <c r="AL125" s="34" t="s">
        <v>16</v>
      </c>
      <c r="AN125" s="17">
        <f t="shared" si="21"/>
      </c>
      <c r="AO125" s="70">
        <f t="shared" si="22"/>
      </c>
      <c r="AP125" s="70">
        <f t="shared" si="23"/>
      </c>
      <c r="AQ125" s="70">
        <f t="shared" si="24"/>
      </c>
      <c r="AR125" s="70">
        <f t="shared" si="25"/>
      </c>
      <c r="AS125" s="70">
        <f t="shared" si="26"/>
      </c>
      <c r="AT125" s="70">
        <f t="shared" si="27"/>
      </c>
      <c r="AU125" s="70">
        <f t="shared" si="28"/>
      </c>
      <c r="AV125" s="70">
        <f t="shared" si="29"/>
      </c>
      <c r="AW125" s="72">
        <f t="shared" si="30"/>
      </c>
      <c r="AY125" s="78">
        <f t="shared" si="31"/>
        <v>0</v>
      </c>
      <c r="AZ125" s="77">
        <f t="shared" si="32"/>
      </c>
      <c r="BA125" s="18">
        <f t="shared" si="33"/>
      </c>
      <c r="BC125" s="18">
        <f t="shared" si="34"/>
      </c>
      <c r="BD125" s="164">
        <f t="shared" si="35"/>
        <v>0</v>
      </c>
      <c r="BE125" s="80"/>
    </row>
    <row r="126" spans="1:57" ht="15">
      <c r="A126" s="23">
        <v>117</v>
      </c>
      <c r="B126" s="24" t="s">
        <v>162</v>
      </c>
      <c r="C126" s="25" t="s">
        <v>163</v>
      </c>
      <c r="D126" s="25">
        <v>1</v>
      </c>
      <c r="E126" s="53">
        <v>1218000</v>
      </c>
      <c r="G126" s="63">
        <v>0</v>
      </c>
      <c r="H126" s="59">
        <v>0</v>
      </c>
      <c r="I126" s="58">
        <v>0</v>
      </c>
      <c r="J126" s="58">
        <v>0</v>
      </c>
      <c r="K126" s="58">
        <v>2273600</v>
      </c>
      <c r="L126" s="58">
        <v>0</v>
      </c>
      <c r="M126" s="58">
        <v>0</v>
      </c>
      <c r="N126" s="58">
        <v>0</v>
      </c>
      <c r="O126" s="60">
        <v>0</v>
      </c>
      <c r="P126" s="64">
        <v>0</v>
      </c>
      <c r="R126" s="33" t="s">
        <v>16</v>
      </c>
      <c r="S126" s="32" t="s">
        <v>16</v>
      </c>
      <c r="T126" s="32" t="s">
        <v>16</v>
      </c>
      <c r="U126" s="32" t="s">
        <v>0</v>
      </c>
      <c r="V126" s="32" t="s">
        <v>16</v>
      </c>
      <c r="W126" s="32" t="s">
        <v>16</v>
      </c>
      <c r="X126" s="32" t="s">
        <v>16</v>
      </c>
      <c r="Y126" s="32" t="s">
        <v>16</v>
      </c>
      <c r="Z126" s="32" t="s">
        <v>16</v>
      </c>
      <c r="AA126" s="34" t="s">
        <v>16</v>
      </c>
      <c r="AC126" s="39" t="s">
        <v>16</v>
      </c>
      <c r="AD126" s="16" t="s">
        <v>16</v>
      </c>
      <c r="AE126" s="16" t="s">
        <v>16</v>
      </c>
      <c r="AF126" s="16" t="s">
        <v>16</v>
      </c>
      <c r="AG126" s="16" t="s">
        <v>0</v>
      </c>
      <c r="AH126" s="16" t="s">
        <v>16</v>
      </c>
      <c r="AI126" s="16" t="s">
        <v>16</v>
      </c>
      <c r="AJ126" s="32" t="s">
        <v>16</v>
      </c>
      <c r="AK126" s="16" t="s">
        <v>16</v>
      </c>
      <c r="AL126" s="34" t="s">
        <v>16</v>
      </c>
      <c r="AN126" s="17">
        <f t="shared" si="21"/>
      </c>
      <c r="AO126" s="70">
        <f t="shared" si="22"/>
      </c>
      <c r="AP126" s="70">
        <f t="shared" si="23"/>
      </c>
      <c r="AQ126" s="70">
        <f t="shared" si="24"/>
      </c>
      <c r="AR126" s="70">
        <f t="shared" si="25"/>
      </c>
      <c r="AS126" s="70">
        <f t="shared" si="26"/>
      </c>
      <c r="AT126" s="70">
        <f t="shared" si="27"/>
      </c>
      <c r="AU126" s="70">
        <f t="shared" si="28"/>
      </c>
      <c r="AV126" s="70">
        <f t="shared" si="29"/>
      </c>
      <c r="AW126" s="72">
        <f t="shared" si="30"/>
      </c>
      <c r="AY126" s="78">
        <f t="shared" si="31"/>
        <v>0</v>
      </c>
      <c r="AZ126" s="77">
        <f t="shared" si="32"/>
      </c>
      <c r="BA126" s="18">
        <f t="shared" si="33"/>
      </c>
      <c r="BC126" s="18">
        <f t="shared" si="34"/>
      </c>
      <c r="BD126" s="164">
        <f t="shared" si="35"/>
        <v>0</v>
      </c>
      <c r="BE126" s="81"/>
    </row>
    <row r="127" spans="1:57" ht="15">
      <c r="A127" s="23">
        <v>118</v>
      </c>
      <c r="B127" s="24" t="s">
        <v>164</v>
      </c>
      <c r="C127" s="25" t="s">
        <v>165</v>
      </c>
      <c r="D127" s="25">
        <v>2</v>
      </c>
      <c r="E127" s="53">
        <v>580000</v>
      </c>
      <c r="G127" s="63">
        <v>289884</v>
      </c>
      <c r="H127" s="59">
        <v>0</v>
      </c>
      <c r="I127" s="58">
        <v>512256</v>
      </c>
      <c r="J127" s="58">
        <v>575360</v>
      </c>
      <c r="K127" s="58">
        <v>487200</v>
      </c>
      <c r="L127" s="58">
        <v>343360</v>
      </c>
      <c r="M127" s="58">
        <v>349044</v>
      </c>
      <c r="N127" s="58">
        <v>208800</v>
      </c>
      <c r="O127" s="60">
        <v>301600</v>
      </c>
      <c r="P127" s="64">
        <v>0</v>
      </c>
      <c r="R127" s="33" t="s">
        <v>0</v>
      </c>
      <c r="S127" s="32" t="s">
        <v>16</v>
      </c>
      <c r="T127" s="32" t="s">
        <v>1</v>
      </c>
      <c r="U127" s="32" t="s">
        <v>0</v>
      </c>
      <c r="V127" s="32" t="s">
        <v>1</v>
      </c>
      <c r="W127" s="32" t="s">
        <v>1</v>
      </c>
      <c r="X127" s="32" t="s">
        <v>0</v>
      </c>
      <c r="Y127" s="32" t="s">
        <v>1</v>
      </c>
      <c r="Z127" s="32" t="s">
        <v>0</v>
      </c>
      <c r="AA127" s="34" t="s">
        <v>16</v>
      </c>
      <c r="AC127" s="39" t="s">
        <v>0</v>
      </c>
      <c r="AD127" s="16" t="s">
        <v>16</v>
      </c>
      <c r="AE127" s="16" t="s">
        <v>0</v>
      </c>
      <c r="AF127" s="16" t="s">
        <v>0</v>
      </c>
      <c r="AG127" s="16" t="s">
        <v>0</v>
      </c>
      <c r="AH127" s="16" t="s">
        <v>0</v>
      </c>
      <c r="AI127" s="16" t="s">
        <v>0</v>
      </c>
      <c r="AJ127" s="16" t="s">
        <v>0</v>
      </c>
      <c r="AK127" s="16" t="s">
        <v>0</v>
      </c>
      <c r="AL127" s="34" t="s">
        <v>16</v>
      </c>
      <c r="AN127" s="17">
        <f t="shared" si="21"/>
        <v>289884</v>
      </c>
      <c r="AO127" s="70">
        <f t="shared" si="22"/>
      </c>
      <c r="AP127" s="70">
        <f t="shared" si="23"/>
      </c>
      <c r="AQ127" s="70">
        <f t="shared" si="24"/>
        <v>575360</v>
      </c>
      <c r="AR127" s="70">
        <f t="shared" si="25"/>
      </c>
      <c r="AS127" s="70">
        <f t="shared" si="26"/>
      </c>
      <c r="AT127" s="70">
        <f t="shared" si="27"/>
        <v>349044</v>
      </c>
      <c r="AU127" s="70">
        <f t="shared" si="28"/>
      </c>
      <c r="AV127" s="70">
        <f t="shared" si="29"/>
        <v>301600</v>
      </c>
      <c r="AW127" s="72">
        <f t="shared" si="30"/>
      </c>
      <c r="AY127" s="78">
        <f t="shared" si="31"/>
        <v>289884</v>
      </c>
      <c r="AZ127" s="77" t="str">
        <f t="shared" si="32"/>
        <v>MERCK</v>
      </c>
      <c r="BA127" s="18">
        <f t="shared" si="33"/>
      </c>
      <c r="BC127" s="18" t="str">
        <f t="shared" si="34"/>
        <v>MERCK</v>
      </c>
      <c r="BD127" s="164">
        <f t="shared" si="35"/>
        <v>289884</v>
      </c>
      <c r="BE127" s="80">
        <f aca="true" t="shared" si="37" ref="BE127:BE153">+E127-BD127</f>
        <v>290116</v>
      </c>
    </row>
    <row r="128" spans="1:57" ht="15">
      <c r="A128" s="23">
        <v>119</v>
      </c>
      <c r="B128" s="24" t="s">
        <v>166</v>
      </c>
      <c r="C128" s="25" t="s">
        <v>26</v>
      </c>
      <c r="D128" s="25">
        <v>5</v>
      </c>
      <c r="E128" s="53">
        <v>986000</v>
      </c>
      <c r="G128" s="63">
        <v>716184</v>
      </c>
      <c r="H128" s="59">
        <v>838100</v>
      </c>
      <c r="I128" s="58">
        <v>0</v>
      </c>
      <c r="J128" s="58">
        <v>980200</v>
      </c>
      <c r="K128" s="58">
        <v>1432600</v>
      </c>
      <c r="L128" s="58">
        <v>846800</v>
      </c>
      <c r="M128" s="58">
        <v>746750</v>
      </c>
      <c r="N128" s="58">
        <v>406000</v>
      </c>
      <c r="O128" s="60">
        <v>986000</v>
      </c>
      <c r="P128" s="64">
        <v>1276870</v>
      </c>
      <c r="R128" s="33" t="s">
        <v>0</v>
      </c>
      <c r="S128" s="32" t="s">
        <v>0</v>
      </c>
      <c r="T128" s="32" t="s">
        <v>16</v>
      </c>
      <c r="U128" s="32" t="s">
        <v>0</v>
      </c>
      <c r="V128" s="32" t="s">
        <v>16</v>
      </c>
      <c r="W128" s="32" t="s">
        <v>1</v>
      </c>
      <c r="X128" s="32" t="s">
        <v>0</v>
      </c>
      <c r="Y128" s="32" t="s">
        <v>1</v>
      </c>
      <c r="Z128" s="32" t="s">
        <v>0</v>
      </c>
      <c r="AA128" s="34" t="s">
        <v>1</v>
      </c>
      <c r="AC128" s="39" t="s">
        <v>0</v>
      </c>
      <c r="AD128" s="16" t="s">
        <v>0</v>
      </c>
      <c r="AE128" s="16" t="s">
        <v>16</v>
      </c>
      <c r="AF128" s="16" t="s">
        <v>0</v>
      </c>
      <c r="AG128" s="16" t="s">
        <v>0</v>
      </c>
      <c r="AH128" s="16" t="s">
        <v>0</v>
      </c>
      <c r="AI128" s="16" t="s">
        <v>0</v>
      </c>
      <c r="AJ128" s="16" t="s">
        <v>0</v>
      </c>
      <c r="AK128" s="16" t="s">
        <v>0</v>
      </c>
      <c r="AL128" s="40" t="s">
        <v>1</v>
      </c>
      <c r="AN128" s="17">
        <f t="shared" si="21"/>
        <v>716184</v>
      </c>
      <c r="AO128" s="70">
        <f t="shared" si="22"/>
        <v>838100</v>
      </c>
      <c r="AP128" s="70">
        <f t="shared" si="23"/>
      </c>
      <c r="AQ128" s="70">
        <f t="shared" si="24"/>
        <v>980200</v>
      </c>
      <c r="AR128" s="70">
        <f t="shared" si="25"/>
      </c>
      <c r="AS128" s="70">
        <f t="shared" si="26"/>
      </c>
      <c r="AT128" s="70">
        <f t="shared" si="27"/>
        <v>746750</v>
      </c>
      <c r="AU128" s="70">
        <f t="shared" si="28"/>
      </c>
      <c r="AV128" s="70">
        <f t="shared" si="29"/>
        <v>986000</v>
      </c>
      <c r="AW128" s="72">
        <f t="shared" si="30"/>
      </c>
      <c r="AY128" s="78">
        <f t="shared" si="31"/>
        <v>716184</v>
      </c>
      <c r="AZ128" s="77" t="str">
        <f t="shared" si="32"/>
        <v>MERCK</v>
      </c>
      <c r="BA128" s="18">
        <f t="shared" si="33"/>
      </c>
      <c r="BC128" s="18" t="str">
        <f t="shared" si="34"/>
        <v>MERCK</v>
      </c>
      <c r="BD128" s="164">
        <f t="shared" si="35"/>
        <v>716184</v>
      </c>
      <c r="BE128" s="80">
        <f t="shared" si="37"/>
        <v>269816</v>
      </c>
    </row>
    <row r="129" spans="1:57" ht="15">
      <c r="A129" s="23">
        <v>120</v>
      </c>
      <c r="B129" s="24" t="s">
        <v>167</v>
      </c>
      <c r="C129" s="25" t="s">
        <v>110</v>
      </c>
      <c r="D129" s="25">
        <v>4</v>
      </c>
      <c r="E129" s="53">
        <v>125929.6</v>
      </c>
      <c r="G129" s="63">
        <v>0</v>
      </c>
      <c r="H129" s="59">
        <v>0</v>
      </c>
      <c r="I129" s="58">
        <v>0</v>
      </c>
      <c r="J129" s="58">
        <v>2204000</v>
      </c>
      <c r="K129" s="58">
        <v>92800</v>
      </c>
      <c r="L129" s="58">
        <v>0</v>
      </c>
      <c r="M129" s="58">
        <v>0</v>
      </c>
      <c r="N129" s="58">
        <v>0</v>
      </c>
      <c r="O129" s="60">
        <v>0</v>
      </c>
      <c r="P129" s="64">
        <v>0</v>
      </c>
      <c r="R129" s="33" t="s">
        <v>16</v>
      </c>
      <c r="S129" s="32" t="s">
        <v>16</v>
      </c>
      <c r="T129" s="32" t="s">
        <v>16</v>
      </c>
      <c r="U129" s="32" t="s">
        <v>0</v>
      </c>
      <c r="V129" s="32" t="s">
        <v>16</v>
      </c>
      <c r="W129" s="32" t="s">
        <v>16</v>
      </c>
      <c r="X129" s="32" t="s">
        <v>16</v>
      </c>
      <c r="Y129" s="32" t="s">
        <v>16</v>
      </c>
      <c r="Z129" s="32" t="s">
        <v>16</v>
      </c>
      <c r="AA129" s="34" t="s">
        <v>16</v>
      </c>
      <c r="AC129" s="39" t="s">
        <v>16</v>
      </c>
      <c r="AD129" s="16" t="s">
        <v>16</v>
      </c>
      <c r="AE129" s="16" t="s">
        <v>16</v>
      </c>
      <c r="AF129" s="16" t="s">
        <v>0</v>
      </c>
      <c r="AG129" s="16" t="s">
        <v>1</v>
      </c>
      <c r="AH129" s="16" t="s">
        <v>16</v>
      </c>
      <c r="AI129" s="16" t="s">
        <v>16</v>
      </c>
      <c r="AJ129" s="32" t="s">
        <v>16</v>
      </c>
      <c r="AK129" s="16" t="s">
        <v>16</v>
      </c>
      <c r="AL129" s="34" t="s">
        <v>16</v>
      </c>
      <c r="AN129" s="17">
        <f t="shared" si="21"/>
      </c>
      <c r="AO129" s="70">
        <f t="shared" si="22"/>
      </c>
      <c r="AP129" s="70">
        <f t="shared" si="23"/>
      </c>
      <c r="AQ129" s="70">
        <f t="shared" si="24"/>
        <v>2204000</v>
      </c>
      <c r="AR129" s="70">
        <f t="shared" si="25"/>
      </c>
      <c r="AS129" s="70">
        <f t="shared" si="26"/>
      </c>
      <c r="AT129" s="70">
        <f t="shared" si="27"/>
      </c>
      <c r="AU129" s="70">
        <f t="shared" si="28"/>
      </c>
      <c r="AV129" s="70">
        <f t="shared" si="29"/>
      </c>
      <c r="AW129" s="72">
        <f t="shared" si="30"/>
      </c>
      <c r="AY129" s="78">
        <f t="shared" si="31"/>
        <v>2204000</v>
      </c>
      <c r="AZ129" s="77" t="str">
        <f t="shared" si="32"/>
        <v>EXIQUIM</v>
      </c>
      <c r="BA129" s="18">
        <f t="shared" si="33"/>
      </c>
      <c r="BC129" s="18" t="str">
        <f t="shared" si="34"/>
        <v>EXIQUIM</v>
      </c>
      <c r="BD129" s="164">
        <f t="shared" si="35"/>
        <v>2204000</v>
      </c>
      <c r="BE129" s="80">
        <f t="shared" si="37"/>
        <v>-2078070.4</v>
      </c>
    </row>
    <row r="130" spans="1:57" ht="25.5">
      <c r="A130" s="23">
        <v>121</v>
      </c>
      <c r="B130" s="24" t="s">
        <v>168</v>
      </c>
      <c r="C130" s="25" t="s">
        <v>34</v>
      </c>
      <c r="D130" s="25">
        <v>1</v>
      </c>
      <c r="E130" s="53">
        <v>443120</v>
      </c>
      <c r="G130" s="63">
        <v>230422.4</v>
      </c>
      <c r="H130" s="59">
        <v>0</v>
      </c>
      <c r="I130" s="58">
        <v>175948.8</v>
      </c>
      <c r="J130" s="58">
        <v>429200</v>
      </c>
      <c r="K130" s="58">
        <v>232000</v>
      </c>
      <c r="L130" s="58">
        <v>256360</v>
      </c>
      <c r="M130" s="58">
        <v>261440.8</v>
      </c>
      <c r="N130" s="58">
        <v>0</v>
      </c>
      <c r="O130" s="60">
        <v>208800</v>
      </c>
      <c r="P130" s="64">
        <v>179452</v>
      </c>
      <c r="R130" s="33" t="s">
        <v>0</v>
      </c>
      <c r="S130" s="32" t="s">
        <v>16</v>
      </c>
      <c r="T130" s="32" t="s">
        <v>1</v>
      </c>
      <c r="U130" s="32" t="s">
        <v>0</v>
      </c>
      <c r="V130" s="32" t="s">
        <v>1</v>
      </c>
      <c r="W130" s="32" t="s">
        <v>1</v>
      </c>
      <c r="X130" s="32" t="s">
        <v>0</v>
      </c>
      <c r="Y130" s="32" t="s">
        <v>16</v>
      </c>
      <c r="Z130" s="32" t="s">
        <v>0</v>
      </c>
      <c r="AA130" s="34" t="s">
        <v>1</v>
      </c>
      <c r="AC130" s="39" t="s">
        <v>0</v>
      </c>
      <c r="AD130" s="16" t="s">
        <v>16</v>
      </c>
      <c r="AE130" s="16" t="s">
        <v>0</v>
      </c>
      <c r="AF130" s="16" t="s">
        <v>0</v>
      </c>
      <c r="AG130" s="16" t="s">
        <v>0</v>
      </c>
      <c r="AH130" s="16" t="s">
        <v>0</v>
      </c>
      <c r="AI130" s="16" t="s">
        <v>0</v>
      </c>
      <c r="AJ130" s="32" t="s">
        <v>16</v>
      </c>
      <c r="AK130" s="16" t="s">
        <v>0</v>
      </c>
      <c r="AL130" s="40" t="s">
        <v>0</v>
      </c>
      <c r="AN130" s="17">
        <f t="shared" si="21"/>
        <v>230422.4</v>
      </c>
      <c r="AO130" s="70">
        <f t="shared" si="22"/>
      </c>
      <c r="AP130" s="70">
        <f t="shared" si="23"/>
      </c>
      <c r="AQ130" s="70">
        <f t="shared" si="24"/>
        <v>429200</v>
      </c>
      <c r="AR130" s="70">
        <f t="shared" si="25"/>
      </c>
      <c r="AS130" s="70">
        <f t="shared" si="26"/>
      </c>
      <c r="AT130" s="70">
        <f t="shared" si="27"/>
        <v>261440.8</v>
      </c>
      <c r="AU130" s="70">
        <f t="shared" si="28"/>
      </c>
      <c r="AV130" s="70">
        <f t="shared" si="29"/>
        <v>208800</v>
      </c>
      <c r="AW130" s="72">
        <f t="shared" si="30"/>
      </c>
      <c r="AY130" s="78">
        <f t="shared" si="31"/>
        <v>208800</v>
      </c>
      <c r="AZ130" s="77">
        <f t="shared" si="32"/>
      </c>
      <c r="BA130" s="18" t="str">
        <f t="shared" si="33"/>
        <v>ELEMENTOS QUIMICOS</v>
      </c>
      <c r="BC130" s="18" t="str">
        <f t="shared" si="34"/>
        <v>ELEMENTOS QUIMICOS</v>
      </c>
      <c r="BD130" s="164">
        <f t="shared" si="35"/>
        <v>208800</v>
      </c>
      <c r="BE130" s="80">
        <f t="shared" si="37"/>
        <v>234320</v>
      </c>
    </row>
    <row r="131" spans="1:57" ht="15">
      <c r="A131" s="23">
        <v>122</v>
      </c>
      <c r="B131" s="24" t="s">
        <v>169</v>
      </c>
      <c r="C131" s="25" t="s">
        <v>28</v>
      </c>
      <c r="D131" s="25">
        <v>1</v>
      </c>
      <c r="E131" s="53">
        <v>406000</v>
      </c>
      <c r="G131" s="63">
        <v>251720</v>
      </c>
      <c r="H131" s="59">
        <v>0</v>
      </c>
      <c r="I131" s="58">
        <v>322944</v>
      </c>
      <c r="J131" s="58">
        <v>406000</v>
      </c>
      <c r="K131" s="58">
        <v>0</v>
      </c>
      <c r="L131" s="58">
        <v>235480</v>
      </c>
      <c r="M131" s="58">
        <v>0</v>
      </c>
      <c r="N131" s="58">
        <v>1154200</v>
      </c>
      <c r="O131" s="60">
        <v>0</v>
      </c>
      <c r="P131" s="64">
        <v>0</v>
      </c>
      <c r="R131" s="33" t="s">
        <v>0</v>
      </c>
      <c r="S131" s="32" t="s">
        <v>16</v>
      </c>
      <c r="T131" s="32" t="s">
        <v>1</v>
      </c>
      <c r="U131" s="32" t="s">
        <v>0</v>
      </c>
      <c r="V131" s="32" t="s">
        <v>1</v>
      </c>
      <c r="W131" s="32" t="s">
        <v>1</v>
      </c>
      <c r="X131" s="32" t="s">
        <v>16</v>
      </c>
      <c r="Y131" s="32" t="s">
        <v>1</v>
      </c>
      <c r="Z131" s="32" t="s">
        <v>16</v>
      </c>
      <c r="AA131" s="34" t="s">
        <v>16</v>
      </c>
      <c r="AC131" s="39" t="s">
        <v>0</v>
      </c>
      <c r="AD131" s="16" t="s">
        <v>16</v>
      </c>
      <c r="AE131" s="16" t="s">
        <v>0</v>
      </c>
      <c r="AF131" s="16" t="s">
        <v>0</v>
      </c>
      <c r="AG131" s="16" t="s">
        <v>0</v>
      </c>
      <c r="AH131" s="16" t="s">
        <v>0</v>
      </c>
      <c r="AI131" s="16" t="s">
        <v>16</v>
      </c>
      <c r="AJ131" s="16" t="s">
        <v>0</v>
      </c>
      <c r="AK131" s="16" t="s">
        <v>16</v>
      </c>
      <c r="AL131" s="34" t="s">
        <v>16</v>
      </c>
      <c r="AN131" s="17">
        <f t="shared" si="21"/>
        <v>251720</v>
      </c>
      <c r="AO131" s="70">
        <f t="shared" si="22"/>
      </c>
      <c r="AP131" s="70">
        <f t="shared" si="23"/>
      </c>
      <c r="AQ131" s="70">
        <f t="shared" si="24"/>
        <v>406000</v>
      </c>
      <c r="AR131" s="70">
        <f t="shared" si="25"/>
      </c>
      <c r="AS131" s="70">
        <f t="shared" si="26"/>
      </c>
      <c r="AT131" s="70">
        <f t="shared" si="27"/>
      </c>
      <c r="AU131" s="70">
        <f t="shared" si="28"/>
      </c>
      <c r="AV131" s="70">
        <f t="shared" si="29"/>
      </c>
      <c r="AW131" s="72">
        <f t="shared" si="30"/>
      </c>
      <c r="AY131" s="78">
        <f t="shared" si="31"/>
        <v>251720</v>
      </c>
      <c r="AZ131" s="77" t="str">
        <f t="shared" si="32"/>
        <v>MERCK</v>
      </c>
      <c r="BA131" s="18">
        <f t="shared" si="33"/>
      </c>
      <c r="BC131" s="18" t="str">
        <f t="shared" si="34"/>
        <v>MERCK</v>
      </c>
      <c r="BD131" s="164">
        <f t="shared" si="35"/>
        <v>251720</v>
      </c>
      <c r="BE131" s="80">
        <f t="shared" si="37"/>
        <v>154280</v>
      </c>
    </row>
    <row r="132" spans="1:57" ht="15">
      <c r="A132" s="23">
        <v>123</v>
      </c>
      <c r="B132" s="24" t="s">
        <v>170</v>
      </c>
      <c r="C132" s="25" t="s">
        <v>171</v>
      </c>
      <c r="D132" s="25">
        <v>1</v>
      </c>
      <c r="E132" s="53">
        <v>34800</v>
      </c>
      <c r="G132" s="63">
        <v>35588.8</v>
      </c>
      <c r="H132" s="59">
        <v>0</v>
      </c>
      <c r="I132" s="58">
        <v>0</v>
      </c>
      <c r="J132" s="58">
        <v>34800</v>
      </c>
      <c r="K132" s="58">
        <v>46400</v>
      </c>
      <c r="L132" s="58">
        <v>39440</v>
      </c>
      <c r="M132" s="58">
        <v>29000</v>
      </c>
      <c r="N132" s="58">
        <v>0</v>
      </c>
      <c r="O132" s="60">
        <v>34800</v>
      </c>
      <c r="P132" s="64">
        <v>0</v>
      </c>
      <c r="R132" s="33" t="s">
        <v>0</v>
      </c>
      <c r="S132" s="32" t="s">
        <v>16</v>
      </c>
      <c r="T132" s="32" t="s">
        <v>16</v>
      </c>
      <c r="U132" s="32" t="s">
        <v>0</v>
      </c>
      <c r="V132" s="32" t="s">
        <v>16</v>
      </c>
      <c r="W132" s="32" t="s">
        <v>1</v>
      </c>
      <c r="X132" s="32" t="s">
        <v>0</v>
      </c>
      <c r="Y132" s="32" t="s">
        <v>16</v>
      </c>
      <c r="Z132" s="32" t="s">
        <v>0</v>
      </c>
      <c r="AA132" s="34" t="s">
        <v>16</v>
      </c>
      <c r="AC132" s="39" t="s">
        <v>0</v>
      </c>
      <c r="AD132" s="16" t="s">
        <v>16</v>
      </c>
      <c r="AE132" s="16" t="s">
        <v>16</v>
      </c>
      <c r="AF132" s="16" t="s">
        <v>0</v>
      </c>
      <c r="AG132" s="16" t="s">
        <v>0</v>
      </c>
      <c r="AH132" s="16" t="s">
        <v>0</v>
      </c>
      <c r="AI132" s="16" t="s">
        <v>0</v>
      </c>
      <c r="AJ132" s="32" t="s">
        <v>16</v>
      </c>
      <c r="AK132" s="16" t="s">
        <v>0</v>
      </c>
      <c r="AL132" s="34" t="s">
        <v>16</v>
      </c>
      <c r="AN132" s="17">
        <f t="shared" si="21"/>
        <v>35588.8</v>
      </c>
      <c r="AO132" s="70">
        <f t="shared" si="22"/>
      </c>
      <c r="AP132" s="70">
        <f t="shared" si="23"/>
      </c>
      <c r="AQ132" s="70">
        <f t="shared" si="24"/>
        <v>34800</v>
      </c>
      <c r="AR132" s="70">
        <f t="shared" si="25"/>
      </c>
      <c r="AS132" s="70">
        <f t="shared" si="26"/>
      </c>
      <c r="AT132" s="70">
        <f t="shared" si="27"/>
        <v>29000</v>
      </c>
      <c r="AU132" s="70">
        <f t="shared" si="28"/>
      </c>
      <c r="AV132" s="70">
        <f t="shared" si="29"/>
        <v>34800</v>
      </c>
      <c r="AW132" s="72">
        <f t="shared" si="30"/>
      </c>
      <c r="AY132" s="78">
        <f t="shared" si="31"/>
        <v>29000</v>
      </c>
      <c r="AZ132" s="77">
        <f t="shared" si="32"/>
      </c>
      <c r="BA132" s="18" t="str">
        <f t="shared" si="33"/>
        <v>ARTILAB</v>
      </c>
      <c r="BC132" s="18" t="str">
        <f t="shared" si="34"/>
        <v>ARTILAB</v>
      </c>
      <c r="BD132" s="164">
        <f t="shared" si="35"/>
        <v>29000</v>
      </c>
      <c r="BE132" s="80">
        <f t="shared" si="37"/>
        <v>5800</v>
      </c>
    </row>
    <row r="133" spans="1:57" ht="15">
      <c r="A133" s="23">
        <v>124</v>
      </c>
      <c r="B133" s="24" t="s">
        <v>172</v>
      </c>
      <c r="C133" s="25" t="s">
        <v>173</v>
      </c>
      <c r="D133" s="25">
        <v>1</v>
      </c>
      <c r="E133" s="53">
        <v>147320</v>
      </c>
      <c r="G133" s="63">
        <v>76606.4</v>
      </c>
      <c r="H133" s="59">
        <v>146786.4</v>
      </c>
      <c r="I133" s="58">
        <v>0</v>
      </c>
      <c r="J133" s="58">
        <v>139200</v>
      </c>
      <c r="K133" s="58">
        <v>153120</v>
      </c>
      <c r="L133" s="58">
        <v>84680</v>
      </c>
      <c r="M133" s="58">
        <v>86918.8</v>
      </c>
      <c r="N133" s="58">
        <v>0</v>
      </c>
      <c r="O133" s="60">
        <v>119480</v>
      </c>
      <c r="P133" s="64">
        <v>0</v>
      </c>
      <c r="R133" s="33" t="s">
        <v>0</v>
      </c>
      <c r="S133" s="32" t="s">
        <v>0</v>
      </c>
      <c r="T133" s="32" t="s">
        <v>16</v>
      </c>
      <c r="U133" s="32" t="s">
        <v>0</v>
      </c>
      <c r="V133" s="32" t="s">
        <v>16</v>
      </c>
      <c r="W133" s="32" t="s">
        <v>1</v>
      </c>
      <c r="X133" s="32" t="s">
        <v>0</v>
      </c>
      <c r="Y133" s="32" t="s">
        <v>16</v>
      </c>
      <c r="Z133" s="32" t="s">
        <v>0</v>
      </c>
      <c r="AA133" s="34" t="s">
        <v>16</v>
      </c>
      <c r="AC133" s="39" t="s">
        <v>0</v>
      </c>
      <c r="AD133" s="16" t="s">
        <v>0</v>
      </c>
      <c r="AE133" s="16" t="s">
        <v>16</v>
      </c>
      <c r="AF133" s="16" t="s">
        <v>0</v>
      </c>
      <c r="AG133" s="16" t="s">
        <v>0</v>
      </c>
      <c r="AH133" s="16" t="s">
        <v>0</v>
      </c>
      <c r="AI133" s="16" t="s">
        <v>0</v>
      </c>
      <c r="AJ133" s="32" t="s">
        <v>16</v>
      </c>
      <c r="AK133" s="16" t="s">
        <v>0</v>
      </c>
      <c r="AL133" s="34" t="s">
        <v>16</v>
      </c>
      <c r="AN133" s="17">
        <f t="shared" si="21"/>
        <v>76606.4</v>
      </c>
      <c r="AO133" s="70">
        <f t="shared" si="22"/>
        <v>146786.4</v>
      </c>
      <c r="AP133" s="70">
        <f t="shared" si="23"/>
      </c>
      <c r="AQ133" s="70">
        <f t="shared" si="24"/>
        <v>139200</v>
      </c>
      <c r="AR133" s="70">
        <f t="shared" si="25"/>
      </c>
      <c r="AS133" s="70">
        <f t="shared" si="26"/>
      </c>
      <c r="AT133" s="70">
        <f t="shared" si="27"/>
        <v>86918.8</v>
      </c>
      <c r="AU133" s="70">
        <f t="shared" si="28"/>
      </c>
      <c r="AV133" s="70">
        <f t="shared" si="29"/>
        <v>119480</v>
      </c>
      <c r="AW133" s="72">
        <f t="shared" si="30"/>
      </c>
      <c r="AY133" s="78">
        <f t="shared" si="31"/>
        <v>76606.4</v>
      </c>
      <c r="AZ133" s="77" t="str">
        <f t="shared" si="32"/>
        <v>MERCK</v>
      </c>
      <c r="BA133" s="18">
        <f t="shared" si="33"/>
      </c>
      <c r="BC133" s="18" t="str">
        <f t="shared" si="34"/>
        <v>MERCK</v>
      </c>
      <c r="BD133" s="164">
        <f t="shared" si="35"/>
        <v>76606.4</v>
      </c>
      <c r="BE133" s="80">
        <f t="shared" si="37"/>
        <v>70713.6</v>
      </c>
    </row>
    <row r="134" spans="1:57" ht="15">
      <c r="A134" s="23">
        <v>125</v>
      </c>
      <c r="B134" s="24" t="s">
        <v>174</v>
      </c>
      <c r="C134" s="25" t="s">
        <v>173</v>
      </c>
      <c r="D134" s="25">
        <v>1</v>
      </c>
      <c r="E134" s="53">
        <v>147320</v>
      </c>
      <c r="G134" s="63">
        <v>76606.4</v>
      </c>
      <c r="H134" s="59">
        <v>140940</v>
      </c>
      <c r="I134" s="58">
        <v>0</v>
      </c>
      <c r="J134" s="58">
        <v>139200</v>
      </c>
      <c r="K134" s="58">
        <v>153120</v>
      </c>
      <c r="L134" s="58">
        <v>84680</v>
      </c>
      <c r="M134" s="58">
        <v>86918.8</v>
      </c>
      <c r="N134" s="58">
        <v>0</v>
      </c>
      <c r="O134" s="60">
        <v>119480</v>
      </c>
      <c r="P134" s="64">
        <v>0</v>
      </c>
      <c r="R134" s="33" t="s">
        <v>0</v>
      </c>
      <c r="S134" s="32" t="s">
        <v>0</v>
      </c>
      <c r="T134" s="32" t="s">
        <v>16</v>
      </c>
      <c r="U134" s="32" t="s">
        <v>0</v>
      </c>
      <c r="V134" s="32" t="s">
        <v>16</v>
      </c>
      <c r="W134" s="32" t="s">
        <v>1</v>
      </c>
      <c r="X134" s="32" t="s">
        <v>0</v>
      </c>
      <c r="Y134" s="32" t="s">
        <v>16</v>
      </c>
      <c r="Z134" s="32" t="s">
        <v>0</v>
      </c>
      <c r="AA134" s="34" t="s">
        <v>16</v>
      </c>
      <c r="AC134" s="39" t="s">
        <v>0</v>
      </c>
      <c r="AD134" s="16" t="s">
        <v>0</v>
      </c>
      <c r="AE134" s="16" t="s">
        <v>16</v>
      </c>
      <c r="AF134" s="16" t="s">
        <v>0</v>
      </c>
      <c r="AG134" s="16" t="s">
        <v>0</v>
      </c>
      <c r="AH134" s="16" t="s">
        <v>0</v>
      </c>
      <c r="AI134" s="16" t="s">
        <v>0</v>
      </c>
      <c r="AJ134" s="32" t="s">
        <v>16</v>
      </c>
      <c r="AK134" s="16" t="s">
        <v>0</v>
      </c>
      <c r="AL134" s="34" t="s">
        <v>16</v>
      </c>
      <c r="AN134" s="17">
        <f t="shared" si="21"/>
        <v>76606.4</v>
      </c>
      <c r="AO134" s="70">
        <f t="shared" si="22"/>
        <v>140940</v>
      </c>
      <c r="AP134" s="70">
        <f t="shared" si="23"/>
      </c>
      <c r="AQ134" s="70">
        <f t="shared" si="24"/>
        <v>139200</v>
      </c>
      <c r="AR134" s="70">
        <f t="shared" si="25"/>
      </c>
      <c r="AS134" s="70">
        <f t="shared" si="26"/>
      </c>
      <c r="AT134" s="70">
        <f t="shared" si="27"/>
        <v>86918.8</v>
      </c>
      <c r="AU134" s="70">
        <f t="shared" si="28"/>
      </c>
      <c r="AV134" s="70">
        <f t="shared" si="29"/>
        <v>119480</v>
      </c>
      <c r="AW134" s="72">
        <f t="shared" si="30"/>
      </c>
      <c r="AY134" s="78">
        <f t="shared" si="31"/>
        <v>76606.4</v>
      </c>
      <c r="AZ134" s="77" t="str">
        <f t="shared" si="32"/>
        <v>MERCK</v>
      </c>
      <c r="BA134" s="18">
        <f t="shared" si="33"/>
      </c>
      <c r="BC134" s="18" t="str">
        <f t="shared" si="34"/>
        <v>MERCK</v>
      </c>
      <c r="BD134" s="164">
        <f t="shared" si="35"/>
        <v>76606.4</v>
      </c>
      <c r="BE134" s="80">
        <f t="shared" si="37"/>
        <v>70713.6</v>
      </c>
    </row>
    <row r="135" spans="1:57" ht="15">
      <c r="A135" s="23">
        <v>126</v>
      </c>
      <c r="B135" s="24" t="s">
        <v>175</v>
      </c>
      <c r="C135" s="26" t="s">
        <v>176</v>
      </c>
      <c r="D135" s="25">
        <v>1</v>
      </c>
      <c r="E135" s="53">
        <v>87696</v>
      </c>
      <c r="G135" s="63">
        <v>226200</v>
      </c>
      <c r="H135" s="59">
        <v>0</v>
      </c>
      <c r="I135" s="58">
        <v>0</v>
      </c>
      <c r="J135" s="58">
        <v>0</v>
      </c>
      <c r="K135" s="58">
        <v>139200</v>
      </c>
      <c r="L135" s="58">
        <v>0</v>
      </c>
      <c r="M135" s="58">
        <v>0</v>
      </c>
      <c r="N135" s="58">
        <v>0</v>
      </c>
      <c r="O135" s="60">
        <v>0</v>
      </c>
      <c r="P135" s="64">
        <v>95642</v>
      </c>
      <c r="R135" s="33" t="s">
        <v>0</v>
      </c>
      <c r="S135" s="32" t="s">
        <v>16</v>
      </c>
      <c r="T135" s="32" t="s">
        <v>16</v>
      </c>
      <c r="U135" s="32" t="s">
        <v>16</v>
      </c>
      <c r="V135" s="32" t="s">
        <v>16</v>
      </c>
      <c r="W135" s="32" t="s">
        <v>16</v>
      </c>
      <c r="X135" s="32" t="s">
        <v>16</v>
      </c>
      <c r="Y135" s="32" t="s">
        <v>16</v>
      </c>
      <c r="Z135" s="32" t="s">
        <v>16</v>
      </c>
      <c r="AA135" s="34" t="s">
        <v>1</v>
      </c>
      <c r="AC135" s="39" t="s">
        <v>0</v>
      </c>
      <c r="AD135" s="16" t="s">
        <v>16</v>
      </c>
      <c r="AE135" s="16" t="s">
        <v>16</v>
      </c>
      <c r="AF135" s="16" t="s">
        <v>16</v>
      </c>
      <c r="AG135" s="16" t="s">
        <v>0</v>
      </c>
      <c r="AH135" s="16" t="s">
        <v>16</v>
      </c>
      <c r="AI135" s="16" t="s">
        <v>16</v>
      </c>
      <c r="AJ135" s="32" t="s">
        <v>16</v>
      </c>
      <c r="AK135" s="16" t="s">
        <v>16</v>
      </c>
      <c r="AL135" s="40" t="s">
        <v>0</v>
      </c>
      <c r="AN135" s="17">
        <f t="shared" si="21"/>
        <v>226200</v>
      </c>
      <c r="AO135" s="70">
        <f t="shared" si="22"/>
      </c>
      <c r="AP135" s="70">
        <f t="shared" si="23"/>
      </c>
      <c r="AQ135" s="70">
        <f t="shared" si="24"/>
      </c>
      <c r="AR135" s="70">
        <f t="shared" si="25"/>
      </c>
      <c r="AS135" s="70">
        <f t="shared" si="26"/>
      </c>
      <c r="AT135" s="70">
        <f t="shared" si="27"/>
      </c>
      <c r="AU135" s="70">
        <f t="shared" si="28"/>
      </c>
      <c r="AV135" s="70">
        <f t="shared" si="29"/>
      </c>
      <c r="AW135" s="72">
        <f t="shared" si="30"/>
      </c>
      <c r="AY135" s="78">
        <f t="shared" si="31"/>
        <v>226200</v>
      </c>
      <c r="AZ135" s="77" t="str">
        <f t="shared" si="32"/>
        <v>MERCK</v>
      </c>
      <c r="BA135" s="18">
        <f t="shared" si="33"/>
      </c>
      <c r="BC135" s="18" t="str">
        <f t="shared" si="34"/>
        <v>MERCK</v>
      </c>
      <c r="BD135" s="164">
        <f t="shared" si="35"/>
        <v>226200</v>
      </c>
      <c r="BE135" s="80">
        <f t="shared" si="37"/>
        <v>-138504</v>
      </c>
    </row>
    <row r="136" spans="1:57" ht="25.5">
      <c r="A136" s="23">
        <v>127</v>
      </c>
      <c r="B136" s="24" t="s">
        <v>177</v>
      </c>
      <c r="C136" s="25" t="s">
        <v>44</v>
      </c>
      <c r="D136" s="25">
        <v>1</v>
      </c>
      <c r="E136" s="53">
        <v>345680</v>
      </c>
      <c r="G136" s="63">
        <v>0</v>
      </c>
      <c r="H136" s="59">
        <v>0</v>
      </c>
      <c r="I136" s="58">
        <v>129734.4</v>
      </c>
      <c r="J136" s="58">
        <v>274920</v>
      </c>
      <c r="K136" s="58">
        <v>185600</v>
      </c>
      <c r="L136" s="58">
        <v>160080</v>
      </c>
      <c r="M136" s="58">
        <v>0</v>
      </c>
      <c r="N136" s="58">
        <v>67280</v>
      </c>
      <c r="O136" s="60">
        <v>243600</v>
      </c>
      <c r="P136" s="64">
        <v>170578</v>
      </c>
      <c r="R136" s="33" t="s">
        <v>16</v>
      </c>
      <c r="S136" s="32" t="s">
        <v>16</v>
      </c>
      <c r="T136" s="32" t="s">
        <v>1</v>
      </c>
      <c r="U136" s="32" t="s">
        <v>0</v>
      </c>
      <c r="V136" s="32" t="s">
        <v>1</v>
      </c>
      <c r="W136" s="32" t="s">
        <v>1</v>
      </c>
      <c r="X136" s="32" t="s">
        <v>16</v>
      </c>
      <c r="Y136" s="32" t="s">
        <v>1</v>
      </c>
      <c r="Z136" s="32" t="s">
        <v>0</v>
      </c>
      <c r="AA136" s="34" t="s">
        <v>1</v>
      </c>
      <c r="AC136" s="39" t="s">
        <v>16</v>
      </c>
      <c r="AD136" s="16" t="s">
        <v>16</v>
      </c>
      <c r="AE136" s="16" t="s">
        <v>0</v>
      </c>
      <c r="AF136" s="16" t="s">
        <v>0</v>
      </c>
      <c r="AG136" s="16" t="s">
        <v>0</v>
      </c>
      <c r="AH136" s="16" t="s">
        <v>1</v>
      </c>
      <c r="AI136" s="16" t="s">
        <v>16</v>
      </c>
      <c r="AJ136" s="16" t="s">
        <v>0</v>
      </c>
      <c r="AK136" s="16" t="s">
        <v>0</v>
      </c>
      <c r="AL136" s="40" t="s">
        <v>0</v>
      </c>
      <c r="AN136" s="17">
        <f t="shared" si="21"/>
      </c>
      <c r="AO136" s="70">
        <f t="shared" si="22"/>
      </c>
      <c r="AP136" s="70">
        <f t="shared" si="23"/>
      </c>
      <c r="AQ136" s="70">
        <f t="shared" si="24"/>
        <v>274920</v>
      </c>
      <c r="AR136" s="70">
        <f t="shared" si="25"/>
      </c>
      <c r="AS136" s="70">
        <f t="shared" si="26"/>
      </c>
      <c r="AT136" s="70">
        <f t="shared" si="27"/>
      </c>
      <c r="AU136" s="70">
        <f t="shared" si="28"/>
      </c>
      <c r="AV136" s="70">
        <f t="shared" si="29"/>
        <v>243600</v>
      </c>
      <c r="AW136" s="72">
        <f t="shared" si="30"/>
      </c>
      <c r="AY136" s="78">
        <f t="shared" si="31"/>
        <v>243600</v>
      </c>
      <c r="AZ136" s="77">
        <f t="shared" si="32"/>
      </c>
      <c r="BA136" s="18" t="str">
        <f t="shared" si="33"/>
        <v>ELEMENTOS QUIMICOS</v>
      </c>
      <c r="BC136" s="18" t="str">
        <f t="shared" si="34"/>
        <v>ELEMENTOS QUIMICOS</v>
      </c>
      <c r="BD136" s="164">
        <f t="shared" si="35"/>
        <v>243600</v>
      </c>
      <c r="BE136" s="80">
        <f t="shared" si="37"/>
        <v>102080</v>
      </c>
    </row>
    <row r="137" spans="1:57" ht="15">
      <c r="A137" s="23">
        <v>128</v>
      </c>
      <c r="B137" s="24" t="s">
        <v>178</v>
      </c>
      <c r="C137" s="25" t="s">
        <v>179</v>
      </c>
      <c r="D137" s="25">
        <v>1</v>
      </c>
      <c r="E137" s="53">
        <v>374680</v>
      </c>
      <c r="G137" s="63">
        <v>194833.6</v>
      </c>
      <c r="H137" s="59">
        <v>241280</v>
      </c>
      <c r="I137" s="58">
        <v>299558.4</v>
      </c>
      <c r="J137" s="58">
        <v>365400</v>
      </c>
      <c r="K137" s="58">
        <v>429200</v>
      </c>
      <c r="L137" s="58">
        <v>216920</v>
      </c>
      <c r="M137" s="58">
        <v>221061.2</v>
      </c>
      <c r="N137" s="58">
        <v>121800</v>
      </c>
      <c r="O137" s="60">
        <v>371200</v>
      </c>
      <c r="P137" s="64">
        <v>400316</v>
      </c>
      <c r="R137" s="33" t="s">
        <v>0</v>
      </c>
      <c r="S137" s="32" t="s">
        <v>0</v>
      </c>
      <c r="T137" s="32" t="s">
        <v>1</v>
      </c>
      <c r="U137" s="32" t="s">
        <v>0</v>
      </c>
      <c r="V137" s="32" t="s">
        <v>1</v>
      </c>
      <c r="W137" s="32" t="s">
        <v>1</v>
      </c>
      <c r="X137" s="32" t="s">
        <v>0</v>
      </c>
      <c r="Y137" s="32" t="s">
        <v>1</v>
      </c>
      <c r="Z137" s="32" t="s">
        <v>0</v>
      </c>
      <c r="AA137" s="34" t="s">
        <v>1</v>
      </c>
      <c r="AC137" s="39" t="s">
        <v>0</v>
      </c>
      <c r="AD137" s="16" t="s">
        <v>0</v>
      </c>
      <c r="AE137" s="16" t="s">
        <v>0</v>
      </c>
      <c r="AF137" s="16" t="s">
        <v>0</v>
      </c>
      <c r="AG137" s="16" t="s">
        <v>0</v>
      </c>
      <c r="AH137" s="16" t="s">
        <v>0</v>
      </c>
      <c r="AI137" s="16" t="s">
        <v>0</v>
      </c>
      <c r="AJ137" s="16" t="s">
        <v>0</v>
      </c>
      <c r="AK137" s="16" t="s">
        <v>0</v>
      </c>
      <c r="AL137" s="40" t="s">
        <v>0</v>
      </c>
      <c r="AN137" s="17">
        <f t="shared" si="21"/>
        <v>194833.6</v>
      </c>
      <c r="AO137" s="70">
        <f t="shared" si="22"/>
        <v>241280</v>
      </c>
      <c r="AP137" s="70">
        <f t="shared" si="23"/>
      </c>
      <c r="AQ137" s="70">
        <f t="shared" si="24"/>
        <v>365400</v>
      </c>
      <c r="AR137" s="70">
        <f t="shared" si="25"/>
      </c>
      <c r="AS137" s="70">
        <f t="shared" si="26"/>
      </c>
      <c r="AT137" s="70">
        <f t="shared" si="27"/>
        <v>221061.2</v>
      </c>
      <c r="AU137" s="70">
        <f t="shared" si="28"/>
      </c>
      <c r="AV137" s="70">
        <f t="shared" si="29"/>
        <v>371200</v>
      </c>
      <c r="AW137" s="72">
        <f t="shared" si="30"/>
      </c>
      <c r="AY137" s="78">
        <f t="shared" si="31"/>
        <v>194833.6</v>
      </c>
      <c r="AZ137" s="77" t="str">
        <f t="shared" si="32"/>
        <v>MERCK</v>
      </c>
      <c r="BA137" s="18">
        <f t="shared" si="33"/>
      </c>
      <c r="BC137" s="18" t="str">
        <f t="shared" si="34"/>
        <v>MERCK</v>
      </c>
      <c r="BD137" s="164">
        <f t="shared" si="35"/>
        <v>194833.6</v>
      </c>
      <c r="BE137" s="80">
        <f t="shared" si="37"/>
        <v>179846.4</v>
      </c>
    </row>
    <row r="138" spans="1:57" ht="15">
      <c r="A138" s="23">
        <v>129</v>
      </c>
      <c r="B138" s="24" t="s">
        <v>180</v>
      </c>
      <c r="C138" s="25" t="s">
        <v>44</v>
      </c>
      <c r="D138" s="25">
        <v>1</v>
      </c>
      <c r="E138" s="53">
        <v>174000</v>
      </c>
      <c r="G138" s="63">
        <v>90480</v>
      </c>
      <c r="H138" s="59">
        <v>327120</v>
      </c>
      <c r="I138" s="58">
        <v>245548.8</v>
      </c>
      <c r="J138" s="58">
        <v>168200</v>
      </c>
      <c r="K138" s="58">
        <v>160080</v>
      </c>
      <c r="L138" s="58">
        <v>100920</v>
      </c>
      <c r="M138" s="58">
        <v>102660</v>
      </c>
      <c r="N138" s="58">
        <v>80040</v>
      </c>
      <c r="O138" s="60">
        <v>116000</v>
      </c>
      <c r="P138" s="64">
        <v>121278</v>
      </c>
      <c r="R138" s="33" t="s">
        <v>0</v>
      </c>
      <c r="S138" s="32" t="s">
        <v>1</v>
      </c>
      <c r="T138" s="32" t="s">
        <v>1</v>
      </c>
      <c r="U138" s="32" t="s">
        <v>0</v>
      </c>
      <c r="V138" s="32" t="s">
        <v>1</v>
      </c>
      <c r="W138" s="32" t="s">
        <v>1</v>
      </c>
      <c r="X138" s="32" t="s">
        <v>0</v>
      </c>
      <c r="Y138" s="32" t="s">
        <v>1</v>
      </c>
      <c r="Z138" s="32" t="s">
        <v>0</v>
      </c>
      <c r="AA138" s="34" t="s">
        <v>1</v>
      </c>
      <c r="AC138" s="39" t="s">
        <v>0</v>
      </c>
      <c r="AD138" s="16" t="s">
        <v>1</v>
      </c>
      <c r="AE138" s="16" t="s">
        <v>0</v>
      </c>
      <c r="AF138" s="16" t="s">
        <v>0</v>
      </c>
      <c r="AG138" s="16" t="s">
        <v>0</v>
      </c>
      <c r="AH138" s="16" t="s">
        <v>0</v>
      </c>
      <c r="AI138" s="16" t="s">
        <v>0</v>
      </c>
      <c r="AJ138" s="16" t="s">
        <v>0</v>
      </c>
      <c r="AK138" s="16" t="s">
        <v>0</v>
      </c>
      <c r="AL138" s="40" t="s">
        <v>0</v>
      </c>
      <c r="AN138" s="17">
        <f t="shared" si="21"/>
        <v>90480</v>
      </c>
      <c r="AO138" s="70">
        <f t="shared" si="22"/>
      </c>
      <c r="AP138" s="70">
        <f t="shared" si="23"/>
      </c>
      <c r="AQ138" s="70">
        <f t="shared" si="24"/>
        <v>168200</v>
      </c>
      <c r="AR138" s="70">
        <f t="shared" si="25"/>
      </c>
      <c r="AS138" s="70">
        <f t="shared" si="26"/>
      </c>
      <c r="AT138" s="70">
        <f t="shared" si="27"/>
        <v>102660</v>
      </c>
      <c r="AU138" s="70">
        <f t="shared" si="28"/>
      </c>
      <c r="AV138" s="70">
        <f t="shared" si="29"/>
        <v>116000</v>
      </c>
      <c r="AW138" s="72">
        <f t="shared" si="30"/>
      </c>
      <c r="AY138" s="78">
        <f t="shared" si="31"/>
        <v>90480</v>
      </c>
      <c r="AZ138" s="77" t="str">
        <f t="shared" si="32"/>
        <v>MERCK</v>
      </c>
      <c r="BA138" s="18">
        <f t="shared" si="33"/>
      </c>
      <c r="BC138" s="18" t="str">
        <f t="shared" si="34"/>
        <v>MERCK</v>
      </c>
      <c r="BD138" s="164">
        <f t="shared" si="35"/>
        <v>90480</v>
      </c>
      <c r="BE138" s="80">
        <f t="shared" si="37"/>
        <v>83520</v>
      </c>
    </row>
    <row r="139" spans="1:57" ht="15">
      <c r="A139" s="23">
        <v>130</v>
      </c>
      <c r="B139" s="24" t="s">
        <v>181</v>
      </c>
      <c r="C139" s="25" t="s">
        <v>96</v>
      </c>
      <c r="D139" s="25">
        <v>2</v>
      </c>
      <c r="E139" s="53">
        <v>313200</v>
      </c>
      <c r="G139" s="63">
        <v>162864</v>
      </c>
      <c r="H139" s="59">
        <v>0</v>
      </c>
      <c r="I139" s="58">
        <v>199334.4</v>
      </c>
      <c r="J139" s="58">
        <v>301600</v>
      </c>
      <c r="K139" s="58">
        <v>208800</v>
      </c>
      <c r="L139" s="58">
        <v>180960</v>
      </c>
      <c r="M139" s="58">
        <v>184788</v>
      </c>
      <c r="N139" s="58">
        <v>0</v>
      </c>
      <c r="O139" s="60">
        <v>696000</v>
      </c>
      <c r="P139" s="64">
        <v>305660</v>
      </c>
      <c r="R139" s="33" t="s">
        <v>0</v>
      </c>
      <c r="S139" s="32" t="s">
        <v>16</v>
      </c>
      <c r="T139" s="32" t="s">
        <v>1</v>
      </c>
      <c r="U139" s="32" t="s">
        <v>0</v>
      </c>
      <c r="V139" s="32" t="s">
        <v>1</v>
      </c>
      <c r="W139" s="32" t="s">
        <v>1</v>
      </c>
      <c r="X139" s="32" t="s">
        <v>0</v>
      </c>
      <c r="Y139" s="32" t="s">
        <v>16</v>
      </c>
      <c r="Z139" s="32" t="s">
        <v>0</v>
      </c>
      <c r="AA139" s="34" t="s">
        <v>1</v>
      </c>
      <c r="AC139" s="39" t="s">
        <v>0</v>
      </c>
      <c r="AD139" s="16" t="s">
        <v>16</v>
      </c>
      <c r="AE139" s="16" t="s">
        <v>0</v>
      </c>
      <c r="AF139" s="16" t="s">
        <v>0</v>
      </c>
      <c r="AG139" s="16" t="s">
        <v>0</v>
      </c>
      <c r="AH139" s="16" t="s">
        <v>0</v>
      </c>
      <c r="AI139" s="16" t="s">
        <v>0</v>
      </c>
      <c r="AJ139" s="32" t="s">
        <v>16</v>
      </c>
      <c r="AK139" s="16" t="s">
        <v>1</v>
      </c>
      <c r="AL139" s="40" t="s">
        <v>1</v>
      </c>
      <c r="AN139" s="17">
        <f aca="true" t="shared" si="38" ref="AN139:AN176">IF(R139="NO CUMPLE","",IF(R139="NC","",IF(AC139="NO CUMPLE","",IF(AC139="NC","",IF(AC139="CUMPLE",G139)))))</f>
        <v>162864</v>
      </c>
      <c r="AO139" s="70">
        <f aca="true" t="shared" si="39" ref="AO139:AO176">IF(S139="NO CUMPLE","",IF(S139="NC","",IF(AD139="NO CUMPLE","",IF(AD139="NC","",IF(AD139="CUMPLE",H139)))))</f>
      </c>
      <c r="AP139" s="70">
        <f aca="true" t="shared" si="40" ref="AP139:AP176">IF(T139="NO CUMPLE","",IF(T139="NC","",IF(AE139="NO CUMPLE","",IF(AE139="NC","",IF(AE139="CUMPLE",I139)))))</f>
      </c>
      <c r="AQ139" s="70">
        <f aca="true" t="shared" si="41" ref="AQ139:AQ176">IF(U139="NO CUMPLE","",IF(U139="NC","",IF(AF139="NO CUMPLE","",IF(AF139="NC","",IF(AF139="CUMPLE",J139)))))</f>
        <v>301600</v>
      </c>
      <c r="AR139" s="70">
        <f aca="true" t="shared" si="42" ref="AR139:AR176">IF(V139="NO CUMPLE","",IF(V139="NC","",IF(AG139="NO CUMPLE","",IF(AG139="NC","",IF(AG139="CUMPLE",K139)))))</f>
      </c>
      <c r="AS139" s="70">
        <f aca="true" t="shared" si="43" ref="AS139:AS176">IF(W139="NO CUMPLE","",IF(W139="NC","",IF(AH139="NO CUMPLE","",IF(AH139="NC","",IF(AH139="CUMPLE",L139)))))</f>
      </c>
      <c r="AT139" s="70">
        <f aca="true" t="shared" si="44" ref="AT139:AT176">IF(X139="NO CUMPLE","",IF(X139="NC","",IF(AI139="NO CUMPLE","",IF(AI139="NC","",IF(AI139="CUMPLE",M139)))))</f>
        <v>184788</v>
      </c>
      <c r="AU139" s="70">
        <f aca="true" t="shared" si="45" ref="AU139:AU176">IF(Y139="NO CUMPLE","",IF(Y139="NC","",IF(AJ139="NO CUMPLE","",IF(AJ139="NC","",IF(AJ139="CUMPLE",N139)))))</f>
      </c>
      <c r="AV139" s="70">
        <f aca="true" t="shared" si="46" ref="AV139:AV176">IF(Z139="NO CUMPLE","",IF(Z139="NC","",IF(AK139="NO CUMPLE","",IF(AK139="NC","",IF(AK139="CUMPLE",O139)))))</f>
      </c>
      <c r="AW139" s="72">
        <f aca="true" t="shared" si="47" ref="AW139:AW176">IF(AA139="NO CUMPLE","",IF(AA139="NC","",IF(AL139="NO CUMPLE","",IF(AL139="NC","",IF(AL139="CUMPLE",P139)))))</f>
      </c>
      <c r="AY139" s="78">
        <f aca="true" t="shared" si="48" ref="AY139:AY151">MIN(AN139:AW139)</f>
        <v>162864</v>
      </c>
      <c r="AZ139" s="77" t="str">
        <f aca="true" t="shared" si="49" ref="AZ139:AZ176">IF($AY139=AN139,$AN$9,IF($AY139=AO139,$AO$9,IF($AY139=AP139,$AP$9,IF($AY139=AQ139,$AQ$9,IF($AY139=AR139,$AR$9,"")))))</f>
        <v>MERCK</v>
      </c>
      <c r="BA139" s="18">
        <f aca="true" t="shared" si="50" ref="BA139:BA176">IF($AY139=AS139,$AS$9,IF($AY139=AT139,$AT$9,IF($AY139=AU139,$AU$9,IF($AY139=AV139,$AV$9,IF($AY139=AW139,$AW$9,"")))))</f>
      </c>
      <c r="BC139" s="18" t="str">
        <f aca="true" t="shared" si="51" ref="BC139:BC176">CONCATENATE(AZ139,BA139)</f>
        <v>MERCK</v>
      </c>
      <c r="BD139" s="164">
        <f aca="true" t="shared" si="52" ref="BD139:BD151">AY139</f>
        <v>162864</v>
      </c>
      <c r="BE139" s="80">
        <f t="shared" si="37"/>
        <v>150336</v>
      </c>
    </row>
    <row r="140" spans="1:57" ht="25.5">
      <c r="A140" s="23">
        <v>131</v>
      </c>
      <c r="B140" s="24" t="s">
        <v>182</v>
      </c>
      <c r="C140" s="25" t="s">
        <v>40</v>
      </c>
      <c r="D140" s="25">
        <v>1</v>
      </c>
      <c r="E140" s="53">
        <v>365353.6</v>
      </c>
      <c r="G140" s="63">
        <v>288747.2</v>
      </c>
      <c r="H140" s="59">
        <v>0</v>
      </c>
      <c r="I140" s="58">
        <v>531187.2</v>
      </c>
      <c r="J140" s="58">
        <v>498800</v>
      </c>
      <c r="K140" s="58">
        <v>742400</v>
      </c>
      <c r="L140" s="58">
        <v>341040</v>
      </c>
      <c r="M140" s="58">
        <v>347675.2</v>
      </c>
      <c r="N140" s="58">
        <v>332920</v>
      </c>
      <c r="O140" s="60">
        <v>174000</v>
      </c>
      <c r="P140" s="64">
        <v>0</v>
      </c>
      <c r="R140" s="33" t="s">
        <v>0</v>
      </c>
      <c r="S140" s="32" t="s">
        <v>16</v>
      </c>
      <c r="T140" s="32" t="s">
        <v>1</v>
      </c>
      <c r="U140" s="32" t="s">
        <v>0</v>
      </c>
      <c r="V140" s="32" t="s">
        <v>1</v>
      </c>
      <c r="W140" s="32" t="s">
        <v>1</v>
      </c>
      <c r="X140" s="32" t="s">
        <v>0</v>
      </c>
      <c r="Y140" s="32" t="s">
        <v>1</v>
      </c>
      <c r="Z140" s="32" t="s">
        <v>0</v>
      </c>
      <c r="AA140" s="34" t="s">
        <v>16</v>
      </c>
      <c r="AC140" s="39" t="s">
        <v>0</v>
      </c>
      <c r="AD140" s="16" t="s">
        <v>16</v>
      </c>
      <c r="AE140" s="16" t="s">
        <v>0</v>
      </c>
      <c r="AF140" s="16" t="s">
        <v>0</v>
      </c>
      <c r="AG140" s="16" t="s">
        <v>0</v>
      </c>
      <c r="AH140" s="16" t="s">
        <v>0</v>
      </c>
      <c r="AI140" s="16" t="s">
        <v>0</v>
      </c>
      <c r="AJ140" s="16" t="s">
        <v>1</v>
      </c>
      <c r="AK140" s="16" t="s">
        <v>0</v>
      </c>
      <c r="AL140" s="34" t="s">
        <v>16</v>
      </c>
      <c r="AN140" s="17">
        <f t="shared" si="38"/>
        <v>288747.2</v>
      </c>
      <c r="AO140" s="70">
        <f t="shared" si="39"/>
      </c>
      <c r="AP140" s="70">
        <f t="shared" si="40"/>
      </c>
      <c r="AQ140" s="70">
        <f t="shared" si="41"/>
        <v>498800</v>
      </c>
      <c r="AR140" s="70">
        <f t="shared" si="42"/>
      </c>
      <c r="AS140" s="70">
        <f t="shared" si="43"/>
      </c>
      <c r="AT140" s="70">
        <f t="shared" si="44"/>
        <v>347675.2</v>
      </c>
      <c r="AU140" s="70">
        <f t="shared" si="45"/>
      </c>
      <c r="AV140" s="70">
        <f t="shared" si="46"/>
        <v>174000</v>
      </c>
      <c r="AW140" s="72">
        <f t="shared" si="47"/>
      </c>
      <c r="AY140" s="78">
        <f t="shared" si="48"/>
        <v>174000</v>
      </c>
      <c r="AZ140" s="77">
        <f t="shared" si="49"/>
      </c>
      <c r="BA140" s="18" t="str">
        <f t="shared" si="50"/>
        <v>ELEMENTOS QUIMICOS</v>
      </c>
      <c r="BC140" s="18" t="str">
        <f t="shared" si="51"/>
        <v>ELEMENTOS QUIMICOS</v>
      </c>
      <c r="BD140" s="164">
        <f t="shared" si="52"/>
        <v>174000</v>
      </c>
      <c r="BE140" s="80">
        <f t="shared" si="37"/>
        <v>191353.59999999998</v>
      </c>
    </row>
    <row r="141" spans="1:57" ht="15">
      <c r="A141" s="23">
        <v>132</v>
      </c>
      <c r="B141" s="24" t="s">
        <v>183</v>
      </c>
      <c r="C141" s="25" t="s">
        <v>81</v>
      </c>
      <c r="D141" s="25">
        <v>1</v>
      </c>
      <c r="E141" s="53">
        <v>626400</v>
      </c>
      <c r="G141" s="63">
        <v>0</v>
      </c>
      <c r="H141" s="59">
        <v>0</v>
      </c>
      <c r="I141" s="58">
        <v>0</v>
      </c>
      <c r="J141" s="58">
        <v>626400</v>
      </c>
      <c r="K141" s="58">
        <v>127600</v>
      </c>
      <c r="L141" s="58">
        <v>0</v>
      </c>
      <c r="M141" s="58">
        <v>0</v>
      </c>
      <c r="N141" s="58">
        <v>0</v>
      </c>
      <c r="O141" s="60">
        <v>0</v>
      </c>
      <c r="P141" s="64">
        <v>70006</v>
      </c>
      <c r="R141" s="33" t="s">
        <v>16</v>
      </c>
      <c r="S141" s="32" t="s">
        <v>16</v>
      </c>
      <c r="T141" s="32" t="s">
        <v>16</v>
      </c>
      <c r="U141" s="32" t="s">
        <v>0</v>
      </c>
      <c r="V141" s="32" t="s">
        <v>16</v>
      </c>
      <c r="W141" s="32" t="s">
        <v>16</v>
      </c>
      <c r="X141" s="32" t="s">
        <v>16</v>
      </c>
      <c r="Y141" s="32" t="s">
        <v>16</v>
      </c>
      <c r="Z141" s="32" t="s">
        <v>16</v>
      </c>
      <c r="AA141" s="34" t="s">
        <v>1</v>
      </c>
      <c r="AC141" s="39" t="s">
        <v>16</v>
      </c>
      <c r="AD141" s="16" t="s">
        <v>16</v>
      </c>
      <c r="AE141" s="16" t="s">
        <v>16</v>
      </c>
      <c r="AF141" s="16" t="s">
        <v>0</v>
      </c>
      <c r="AG141" s="16" t="s">
        <v>0</v>
      </c>
      <c r="AH141" s="16" t="s">
        <v>16</v>
      </c>
      <c r="AI141" s="16" t="s">
        <v>16</v>
      </c>
      <c r="AJ141" s="32" t="s">
        <v>16</v>
      </c>
      <c r="AK141" s="16" t="s">
        <v>16</v>
      </c>
      <c r="AL141" s="40" t="s">
        <v>1</v>
      </c>
      <c r="AN141" s="17">
        <f t="shared" si="38"/>
      </c>
      <c r="AO141" s="70">
        <f t="shared" si="39"/>
      </c>
      <c r="AP141" s="70">
        <f t="shared" si="40"/>
      </c>
      <c r="AQ141" s="70">
        <f t="shared" si="41"/>
        <v>626400</v>
      </c>
      <c r="AR141" s="70">
        <f t="shared" si="42"/>
      </c>
      <c r="AS141" s="70">
        <f t="shared" si="43"/>
      </c>
      <c r="AT141" s="70">
        <f t="shared" si="44"/>
      </c>
      <c r="AU141" s="70">
        <f t="shared" si="45"/>
      </c>
      <c r="AV141" s="70">
        <f t="shared" si="46"/>
      </c>
      <c r="AW141" s="72">
        <f t="shared" si="47"/>
      </c>
      <c r="AY141" s="78">
        <f t="shared" si="48"/>
        <v>626400</v>
      </c>
      <c r="AZ141" s="77" t="str">
        <f t="shared" si="49"/>
        <v>EXIQUIM</v>
      </c>
      <c r="BA141" s="18">
        <f t="shared" si="50"/>
      </c>
      <c r="BC141" s="18" t="str">
        <f t="shared" si="51"/>
        <v>EXIQUIM</v>
      </c>
      <c r="BD141" s="164">
        <f t="shared" si="52"/>
        <v>626400</v>
      </c>
      <c r="BE141" s="80">
        <f t="shared" si="37"/>
        <v>0</v>
      </c>
    </row>
    <row r="142" spans="1:57" ht="15">
      <c r="A142" s="23">
        <v>133</v>
      </c>
      <c r="B142" s="24" t="s">
        <v>184</v>
      </c>
      <c r="C142" s="25" t="s">
        <v>185</v>
      </c>
      <c r="D142" s="25">
        <v>2</v>
      </c>
      <c r="E142" s="53">
        <v>306240</v>
      </c>
      <c r="G142" s="63">
        <v>159244.8</v>
      </c>
      <c r="H142" s="59">
        <v>384540</v>
      </c>
      <c r="I142" s="58">
        <v>536755.2</v>
      </c>
      <c r="J142" s="58">
        <v>301600</v>
      </c>
      <c r="K142" s="58">
        <v>580000</v>
      </c>
      <c r="L142" s="58">
        <v>178640</v>
      </c>
      <c r="M142" s="58">
        <v>180681.6</v>
      </c>
      <c r="N142" s="58">
        <v>0</v>
      </c>
      <c r="O142" s="60">
        <v>487200</v>
      </c>
      <c r="P142" s="64">
        <v>0</v>
      </c>
      <c r="R142" s="33" t="s">
        <v>0</v>
      </c>
      <c r="S142" s="32" t="s">
        <v>0</v>
      </c>
      <c r="T142" s="32" t="s">
        <v>1</v>
      </c>
      <c r="U142" s="32" t="s">
        <v>0</v>
      </c>
      <c r="V142" s="32" t="s">
        <v>1</v>
      </c>
      <c r="W142" s="32" t="s">
        <v>1</v>
      </c>
      <c r="X142" s="32" t="s">
        <v>0</v>
      </c>
      <c r="Y142" s="32" t="s">
        <v>16</v>
      </c>
      <c r="Z142" s="32" t="s">
        <v>0</v>
      </c>
      <c r="AA142" s="34" t="s">
        <v>16</v>
      </c>
      <c r="AC142" s="39" t="s">
        <v>0</v>
      </c>
      <c r="AD142" s="16" t="s">
        <v>0</v>
      </c>
      <c r="AE142" s="16" t="s">
        <v>0</v>
      </c>
      <c r="AF142" s="16" t="s">
        <v>0</v>
      </c>
      <c r="AG142" s="16" t="s">
        <v>1</v>
      </c>
      <c r="AH142" s="16" t="s">
        <v>0</v>
      </c>
      <c r="AI142" s="16" t="s">
        <v>0</v>
      </c>
      <c r="AJ142" s="32" t="s">
        <v>16</v>
      </c>
      <c r="AK142" s="16" t="s">
        <v>0</v>
      </c>
      <c r="AL142" s="34" t="s">
        <v>16</v>
      </c>
      <c r="AN142" s="17">
        <f t="shared" si="38"/>
        <v>159244.8</v>
      </c>
      <c r="AO142" s="70">
        <f t="shared" si="39"/>
        <v>384540</v>
      </c>
      <c r="AP142" s="70">
        <f t="shared" si="40"/>
      </c>
      <c r="AQ142" s="70">
        <f t="shared" si="41"/>
        <v>301600</v>
      </c>
      <c r="AR142" s="70">
        <f t="shared" si="42"/>
      </c>
      <c r="AS142" s="70">
        <f t="shared" si="43"/>
      </c>
      <c r="AT142" s="70">
        <f t="shared" si="44"/>
        <v>180681.6</v>
      </c>
      <c r="AU142" s="70">
        <f t="shared" si="45"/>
      </c>
      <c r="AV142" s="70">
        <f t="shared" si="46"/>
        <v>487200</v>
      </c>
      <c r="AW142" s="72">
        <f t="shared" si="47"/>
      </c>
      <c r="AY142" s="78">
        <f t="shared" si="48"/>
        <v>159244.8</v>
      </c>
      <c r="AZ142" s="77" t="str">
        <f t="shared" si="49"/>
        <v>MERCK</v>
      </c>
      <c r="BA142" s="18">
        <f t="shared" si="50"/>
      </c>
      <c r="BC142" s="18" t="str">
        <f t="shared" si="51"/>
        <v>MERCK</v>
      </c>
      <c r="BD142" s="164">
        <f t="shared" si="52"/>
        <v>159244.8</v>
      </c>
      <c r="BE142" s="80">
        <f t="shared" si="37"/>
        <v>146995.2</v>
      </c>
    </row>
    <row r="143" spans="1:57" ht="15">
      <c r="A143" s="23">
        <v>134</v>
      </c>
      <c r="B143" s="24" t="s">
        <v>186</v>
      </c>
      <c r="C143" s="25" t="s">
        <v>34</v>
      </c>
      <c r="D143" s="25">
        <v>3</v>
      </c>
      <c r="E143" s="53">
        <v>1144920</v>
      </c>
      <c r="G143" s="63">
        <v>561010.8</v>
      </c>
      <c r="H143" s="59">
        <v>834991.2000000001</v>
      </c>
      <c r="I143" s="58">
        <v>728294.3999999999</v>
      </c>
      <c r="J143" s="58">
        <v>1113600</v>
      </c>
      <c r="K143" s="58">
        <v>1044000</v>
      </c>
      <c r="L143" s="58">
        <v>661200</v>
      </c>
      <c r="M143" s="58">
        <v>0</v>
      </c>
      <c r="N143" s="58">
        <v>0</v>
      </c>
      <c r="O143" s="60">
        <v>556800</v>
      </c>
      <c r="P143" s="64">
        <v>715836</v>
      </c>
      <c r="R143" s="33" t="s">
        <v>0</v>
      </c>
      <c r="S143" s="32" t="s">
        <v>0</v>
      </c>
      <c r="T143" s="32" t="s">
        <v>1</v>
      </c>
      <c r="U143" s="32" t="s">
        <v>0</v>
      </c>
      <c r="V143" s="32" t="s">
        <v>1</v>
      </c>
      <c r="W143" s="32" t="s">
        <v>1</v>
      </c>
      <c r="X143" s="32" t="s">
        <v>16</v>
      </c>
      <c r="Y143" s="32" t="s">
        <v>16</v>
      </c>
      <c r="Z143" s="32" t="s">
        <v>0</v>
      </c>
      <c r="AA143" s="34" t="s">
        <v>1</v>
      </c>
      <c r="AC143" s="39" t="s">
        <v>0</v>
      </c>
      <c r="AD143" s="16" t="s">
        <v>0</v>
      </c>
      <c r="AE143" s="16" t="s">
        <v>0</v>
      </c>
      <c r="AF143" s="16" t="s">
        <v>0</v>
      </c>
      <c r="AG143" s="16" t="s">
        <v>0</v>
      </c>
      <c r="AH143" s="16" t="s">
        <v>0</v>
      </c>
      <c r="AI143" s="16" t="s">
        <v>16</v>
      </c>
      <c r="AJ143" s="32" t="s">
        <v>16</v>
      </c>
      <c r="AK143" s="16" t="s">
        <v>1</v>
      </c>
      <c r="AL143" s="40" t="s">
        <v>0</v>
      </c>
      <c r="AN143" s="17">
        <f t="shared" si="38"/>
        <v>561010.8</v>
      </c>
      <c r="AO143" s="70">
        <f t="shared" si="39"/>
        <v>834991.2000000001</v>
      </c>
      <c r="AP143" s="70">
        <f t="shared" si="40"/>
      </c>
      <c r="AQ143" s="70">
        <f t="shared" si="41"/>
        <v>1113600</v>
      </c>
      <c r="AR143" s="70">
        <f t="shared" si="42"/>
      </c>
      <c r="AS143" s="70">
        <f t="shared" si="43"/>
      </c>
      <c r="AT143" s="70">
        <f t="shared" si="44"/>
      </c>
      <c r="AU143" s="70">
        <f t="shared" si="45"/>
      </c>
      <c r="AV143" s="70">
        <f t="shared" si="46"/>
      </c>
      <c r="AW143" s="72">
        <f t="shared" si="47"/>
      </c>
      <c r="AY143" s="78">
        <f t="shared" si="48"/>
        <v>561010.8</v>
      </c>
      <c r="AZ143" s="77" t="str">
        <f t="shared" si="49"/>
        <v>MERCK</v>
      </c>
      <c r="BA143" s="18">
        <f t="shared" si="50"/>
      </c>
      <c r="BC143" s="18" t="str">
        <f t="shared" si="51"/>
        <v>MERCK</v>
      </c>
      <c r="BD143" s="164">
        <f t="shared" si="52"/>
        <v>561010.8</v>
      </c>
      <c r="BE143" s="80">
        <f t="shared" si="37"/>
        <v>583909.2</v>
      </c>
    </row>
    <row r="144" spans="1:57" ht="15">
      <c r="A144" s="23">
        <v>135</v>
      </c>
      <c r="B144" s="24" t="s">
        <v>187</v>
      </c>
      <c r="C144" s="25" t="s">
        <v>188</v>
      </c>
      <c r="D144" s="25">
        <v>1</v>
      </c>
      <c r="E144" s="53">
        <v>245920</v>
      </c>
      <c r="G144" s="63">
        <v>127878.4</v>
      </c>
      <c r="H144" s="59">
        <v>179568</v>
      </c>
      <c r="I144" s="58">
        <v>115257.6</v>
      </c>
      <c r="J144" s="58">
        <v>237800</v>
      </c>
      <c r="K144" s="58">
        <v>185600</v>
      </c>
      <c r="L144" s="58">
        <v>142680</v>
      </c>
      <c r="M144" s="58">
        <v>145092.8</v>
      </c>
      <c r="N144" s="58">
        <v>422240</v>
      </c>
      <c r="O144" s="60">
        <v>127600</v>
      </c>
      <c r="P144" s="64">
        <v>111418</v>
      </c>
      <c r="R144" s="33" t="s">
        <v>0</v>
      </c>
      <c r="S144" s="32" t="s">
        <v>0</v>
      </c>
      <c r="T144" s="32" t="s">
        <v>1</v>
      </c>
      <c r="U144" s="32" t="s">
        <v>0</v>
      </c>
      <c r="V144" s="32" t="s">
        <v>1</v>
      </c>
      <c r="W144" s="32" t="s">
        <v>1</v>
      </c>
      <c r="X144" s="32" t="s">
        <v>0</v>
      </c>
      <c r="Y144" s="32" t="s">
        <v>1</v>
      </c>
      <c r="Z144" s="32" t="s">
        <v>0</v>
      </c>
      <c r="AA144" s="34" t="s">
        <v>1</v>
      </c>
      <c r="AC144" s="39" t="s">
        <v>0</v>
      </c>
      <c r="AD144" s="16" t="s">
        <v>0</v>
      </c>
      <c r="AE144" s="16" t="s">
        <v>0</v>
      </c>
      <c r="AF144" s="16" t="s">
        <v>0</v>
      </c>
      <c r="AG144" s="16" t="s">
        <v>0</v>
      </c>
      <c r="AH144" s="16" t="s">
        <v>0</v>
      </c>
      <c r="AI144" s="16" t="s">
        <v>0</v>
      </c>
      <c r="AJ144" s="16" t="s">
        <v>0</v>
      </c>
      <c r="AK144" s="16" t="s">
        <v>1</v>
      </c>
      <c r="AL144" s="40" t="s">
        <v>0</v>
      </c>
      <c r="AN144" s="17">
        <f t="shared" si="38"/>
        <v>127878.4</v>
      </c>
      <c r="AO144" s="70">
        <f t="shared" si="39"/>
        <v>179568</v>
      </c>
      <c r="AP144" s="70">
        <f t="shared" si="40"/>
      </c>
      <c r="AQ144" s="70">
        <f t="shared" si="41"/>
        <v>237800</v>
      </c>
      <c r="AR144" s="70">
        <f t="shared" si="42"/>
      </c>
      <c r="AS144" s="70">
        <f t="shared" si="43"/>
      </c>
      <c r="AT144" s="70">
        <f t="shared" si="44"/>
        <v>145092.8</v>
      </c>
      <c r="AU144" s="70">
        <f t="shared" si="45"/>
      </c>
      <c r="AV144" s="70">
        <f t="shared" si="46"/>
      </c>
      <c r="AW144" s="72">
        <f t="shared" si="47"/>
      </c>
      <c r="AY144" s="78">
        <f t="shared" si="48"/>
        <v>127878.4</v>
      </c>
      <c r="AZ144" s="77" t="str">
        <f t="shared" si="49"/>
        <v>MERCK</v>
      </c>
      <c r="BA144" s="18">
        <f t="shared" si="50"/>
      </c>
      <c r="BC144" s="18" t="str">
        <f t="shared" si="51"/>
        <v>MERCK</v>
      </c>
      <c r="BD144" s="164">
        <f t="shared" si="52"/>
        <v>127878.4</v>
      </c>
      <c r="BE144" s="80">
        <f t="shared" si="37"/>
        <v>118041.6</v>
      </c>
    </row>
    <row r="145" spans="1:57" ht="25.5">
      <c r="A145" s="23">
        <v>136</v>
      </c>
      <c r="B145" s="24" t="s">
        <v>189</v>
      </c>
      <c r="C145" s="25" t="s">
        <v>190</v>
      </c>
      <c r="D145" s="25">
        <v>1</v>
      </c>
      <c r="E145" s="53">
        <v>3032240</v>
      </c>
      <c r="G145" s="63">
        <v>986742.4</v>
      </c>
      <c r="H145" s="59">
        <v>2850305.6</v>
      </c>
      <c r="I145" s="58">
        <v>0</v>
      </c>
      <c r="J145" s="58">
        <v>2987000</v>
      </c>
      <c r="K145" s="58">
        <v>939600</v>
      </c>
      <c r="L145" s="58">
        <v>0</v>
      </c>
      <c r="M145" s="58">
        <v>1789021.6</v>
      </c>
      <c r="N145" s="58">
        <v>0</v>
      </c>
      <c r="O145" s="60">
        <v>928000</v>
      </c>
      <c r="P145" s="64">
        <v>1040230</v>
      </c>
      <c r="R145" s="33" t="s">
        <v>0</v>
      </c>
      <c r="S145" s="32" t="s">
        <v>0</v>
      </c>
      <c r="T145" s="32" t="s">
        <v>16</v>
      </c>
      <c r="U145" s="32" t="s">
        <v>0</v>
      </c>
      <c r="V145" s="32" t="s">
        <v>16</v>
      </c>
      <c r="W145" s="32" t="s">
        <v>16</v>
      </c>
      <c r="X145" s="32" t="s">
        <v>0</v>
      </c>
      <c r="Y145" s="32" t="s">
        <v>16</v>
      </c>
      <c r="Z145" s="32" t="s">
        <v>0</v>
      </c>
      <c r="AA145" s="34" t="s">
        <v>1</v>
      </c>
      <c r="AC145" s="39" t="s">
        <v>1</v>
      </c>
      <c r="AD145" s="16" t="s">
        <v>0</v>
      </c>
      <c r="AE145" s="16" t="s">
        <v>16</v>
      </c>
      <c r="AF145" s="16" t="s">
        <v>0</v>
      </c>
      <c r="AG145" s="16" t="s">
        <v>0</v>
      </c>
      <c r="AH145" s="16" t="s">
        <v>16</v>
      </c>
      <c r="AI145" s="16" t="s">
        <v>0</v>
      </c>
      <c r="AJ145" s="32" t="s">
        <v>16</v>
      </c>
      <c r="AK145" s="16" t="s">
        <v>0</v>
      </c>
      <c r="AL145" s="40" t="s">
        <v>0</v>
      </c>
      <c r="AN145" s="17">
        <f t="shared" si="38"/>
      </c>
      <c r="AO145" s="70">
        <f t="shared" si="39"/>
        <v>2850305.6</v>
      </c>
      <c r="AP145" s="70">
        <f t="shared" si="40"/>
      </c>
      <c r="AQ145" s="70">
        <f t="shared" si="41"/>
        <v>2987000</v>
      </c>
      <c r="AR145" s="70">
        <f t="shared" si="42"/>
      </c>
      <c r="AS145" s="70">
        <f t="shared" si="43"/>
      </c>
      <c r="AT145" s="70">
        <f t="shared" si="44"/>
        <v>1789021.6</v>
      </c>
      <c r="AU145" s="70">
        <f t="shared" si="45"/>
      </c>
      <c r="AV145" s="70">
        <f t="shared" si="46"/>
        <v>928000</v>
      </c>
      <c r="AW145" s="72">
        <f t="shared" si="47"/>
      </c>
      <c r="AY145" s="78">
        <f t="shared" si="48"/>
        <v>928000</v>
      </c>
      <c r="AZ145" s="77">
        <f t="shared" si="49"/>
      </c>
      <c r="BA145" s="18" t="str">
        <f t="shared" si="50"/>
        <v>ELEMENTOS QUIMICOS</v>
      </c>
      <c r="BC145" s="18" t="str">
        <f t="shared" si="51"/>
        <v>ELEMENTOS QUIMICOS</v>
      </c>
      <c r="BD145" s="164">
        <f t="shared" si="52"/>
        <v>928000</v>
      </c>
      <c r="BE145" s="80">
        <f t="shared" si="37"/>
        <v>2104240</v>
      </c>
    </row>
    <row r="146" spans="1:57" ht="24">
      <c r="A146" s="23">
        <v>137</v>
      </c>
      <c r="B146" s="29" t="s">
        <v>191</v>
      </c>
      <c r="C146" s="25" t="s">
        <v>40</v>
      </c>
      <c r="D146" s="25">
        <v>1</v>
      </c>
      <c r="E146" s="53">
        <v>396720</v>
      </c>
      <c r="G146" s="63">
        <v>206294.4</v>
      </c>
      <c r="H146" s="59">
        <v>0</v>
      </c>
      <c r="I146" s="58">
        <v>0</v>
      </c>
      <c r="J146" s="58">
        <v>394400</v>
      </c>
      <c r="K146" s="58">
        <v>348000</v>
      </c>
      <c r="L146" s="58">
        <v>0</v>
      </c>
      <c r="M146" s="58">
        <v>0</v>
      </c>
      <c r="N146" s="58">
        <v>0</v>
      </c>
      <c r="O146" s="60">
        <v>0</v>
      </c>
      <c r="P146" s="64">
        <v>0</v>
      </c>
      <c r="R146" s="33" t="s">
        <v>0</v>
      </c>
      <c r="S146" s="32" t="s">
        <v>16</v>
      </c>
      <c r="T146" s="32" t="s">
        <v>16</v>
      </c>
      <c r="U146" s="32" t="s">
        <v>0</v>
      </c>
      <c r="V146" s="32" t="s">
        <v>16</v>
      </c>
      <c r="W146" s="32" t="s">
        <v>16</v>
      </c>
      <c r="X146" s="32" t="s">
        <v>16</v>
      </c>
      <c r="Y146" s="32" t="s">
        <v>16</v>
      </c>
      <c r="Z146" s="32" t="s">
        <v>16</v>
      </c>
      <c r="AA146" s="34" t="s">
        <v>16</v>
      </c>
      <c r="AC146" s="39" t="s">
        <v>0</v>
      </c>
      <c r="AD146" s="16" t="s">
        <v>16</v>
      </c>
      <c r="AE146" s="16" t="s">
        <v>16</v>
      </c>
      <c r="AF146" s="16" t="s">
        <v>0</v>
      </c>
      <c r="AG146" s="16" t="s">
        <v>1</v>
      </c>
      <c r="AH146" s="16" t="s">
        <v>16</v>
      </c>
      <c r="AI146" s="16" t="s">
        <v>16</v>
      </c>
      <c r="AJ146" s="32" t="s">
        <v>16</v>
      </c>
      <c r="AK146" s="16" t="s">
        <v>16</v>
      </c>
      <c r="AL146" s="34" t="s">
        <v>16</v>
      </c>
      <c r="AN146" s="17">
        <f t="shared" si="38"/>
        <v>206294.4</v>
      </c>
      <c r="AO146" s="70">
        <f t="shared" si="39"/>
      </c>
      <c r="AP146" s="70">
        <f t="shared" si="40"/>
      </c>
      <c r="AQ146" s="70">
        <f t="shared" si="41"/>
        <v>394400</v>
      </c>
      <c r="AR146" s="70">
        <f t="shared" si="42"/>
      </c>
      <c r="AS146" s="70">
        <f t="shared" si="43"/>
      </c>
      <c r="AT146" s="70">
        <f t="shared" si="44"/>
      </c>
      <c r="AU146" s="70">
        <f t="shared" si="45"/>
      </c>
      <c r="AV146" s="70">
        <f t="shared" si="46"/>
      </c>
      <c r="AW146" s="72">
        <f t="shared" si="47"/>
      </c>
      <c r="AY146" s="78">
        <f t="shared" si="48"/>
        <v>206294.4</v>
      </c>
      <c r="AZ146" s="77" t="str">
        <f t="shared" si="49"/>
        <v>MERCK</v>
      </c>
      <c r="BA146" s="18">
        <f t="shared" si="50"/>
      </c>
      <c r="BC146" s="18" t="str">
        <f t="shared" si="51"/>
        <v>MERCK</v>
      </c>
      <c r="BD146" s="164">
        <f t="shared" si="52"/>
        <v>206294.4</v>
      </c>
      <c r="BE146" s="80">
        <f t="shared" si="37"/>
        <v>190425.6</v>
      </c>
    </row>
    <row r="147" spans="1:57" ht="15">
      <c r="A147" s="23">
        <v>138</v>
      </c>
      <c r="B147" s="24" t="s">
        <v>192</v>
      </c>
      <c r="C147" s="25" t="s">
        <v>193</v>
      </c>
      <c r="D147" s="25">
        <v>1</v>
      </c>
      <c r="E147" s="53">
        <v>394400</v>
      </c>
      <c r="G147" s="63">
        <v>205088</v>
      </c>
      <c r="H147" s="59">
        <v>0</v>
      </c>
      <c r="I147" s="58">
        <v>0</v>
      </c>
      <c r="J147" s="58">
        <v>394400</v>
      </c>
      <c r="K147" s="58">
        <v>348000</v>
      </c>
      <c r="L147" s="58">
        <v>229680</v>
      </c>
      <c r="M147" s="58">
        <v>0</v>
      </c>
      <c r="N147" s="58">
        <v>0</v>
      </c>
      <c r="O147" s="60">
        <v>0</v>
      </c>
      <c r="P147" s="64">
        <v>0</v>
      </c>
      <c r="R147" s="33" t="s">
        <v>0</v>
      </c>
      <c r="S147" s="32" t="s">
        <v>16</v>
      </c>
      <c r="T147" s="32" t="s">
        <v>16</v>
      </c>
      <c r="U147" s="32" t="s">
        <v>0</v>
      </c>
      <c r="V147" s="32" t="s">
        <v>16</v>
      </c>
      <c r="W147" s="32" t="s">
        <v>1</v>
      </c>
      <c r="X147" s="32" t="s">
        <v>16</v>
      </c>
      <c r="Y147" s="32" t="s">
        <v>16</v>
      </c>
      <c r="Z147" s="32" t="s">
        <v>16</v>
      </c>
      <c r="AA147" s="34" t="s">
        <v>16</v>
      </c>
      <c r="AC147" s="39" t="s">
        <v>0</v>
      </c>
      <c r="AD147" s="16" t="s">
        <v>16</v>
      </c>
      <c r="AE147" s="16" t="s">
        <v>16</v>
      </c>
      <c r="AF147" s="16" t="s">
        <v>0</v>
      </c>
      <c r="AG147" s="16" t="s">
        <v>1</v>
      </c>
      <c r="AH147" s="16" t="s">
        <v>0</v>
      </c>
      <c r="AI147" s="16" t="s">
        <v>16</v>
      </c>
      <c r="AJ147" s="32" t="s">
        <v>16</v>
      </c>
      <c r="AK147" s="16" t="s">
        <v>16</v>
      </c>
      <c r="AL147" s="34" t="s">
        <v>16</v>
      </c>
      <c r="AN147" s="17">
        <f t="shared" si="38"/>
        <v>205088</v>
      </c>
      <c r="AO147" s="70">
        <f t="shared" si="39"/>
      </c>
      <c r="AP147" s="70">
        <f t="shared" si="40"/>
      </c>
      <c r="AQ147" s="70">
        <f t="shared" si="41"/>
        <v>394400</v>
      </c>
      <c r="AR147" s="70">
        <f t="shared" si="42"/>
      </c>
      <c r="AS147" s="70">
        <f t="shared" si="43"/>
      </c>
      <c r="AT147" s="70">
        <f t="shared" si="44"/>
      </c>
      <c r="AU147" s="70">
        <f t="shared" si="45"/>
      </c>
      <c r="AV147" s="70">
        <f t="shared" si="46"/>
      </c>
      <c r="AW147" s="72">
        <f t="shared" si="47"/>
      </c>
      <c r="AY147" s="78">
        <f t="shared" si="48"/>
        <v>205088</v>
      </c>
      <c r="AZ147" s="77" t="str">
        <f t="shared" si="49"/>
        <v>MERCK</v>
      </c>
      <c r="BA147" s="18">
        <f t="shared" si="50"/>
      </c>
      <c r="BC147" s="18" t="str">
        <f t="shared" si="51"/>
        <v>MERCK</v>
      </c>
      <c r="BD147" s="164">
        <f t="shared" si="52"/>
        <v>205088</v>
      </c>
      <c r="BE147" s="80">
        <f t="shared" si="37"/>
        <v>189312</v>
      </c>
    </row>
    <row r="148" spans="1:57" ht="25.5">
      <c r="A148" s="23">
        <v>139</v>
      </c>
      <c r="B148" s="24" t="s">
        <v>194</v>
      </c>
      <c r="C148" s="25" t="s">
        <v>195</v>
      </c>
      <c r="D148" s="25">
        <v>1</v>
      </c>
      <c r="E148" s="53">
        <v>943080</v>
      </c>
      <c r="G148" s="63">
        <v>462109.2</v>
      </c>
      <c r="H148" s="59">
        <v>886495.2</v>
      </c>
      <c r="I148" s="58">
        <v>634752</v>
      </c>
      <c r="J148" s="58">
        <v>800400</v>
      </c>
      <c r="K148" s="58">
        <v>394400</v>
      </c>
      <c r="L148" s="58">
        <v>546360</v>
      </c>
      <c r="M148" s="58">
        <v>556417.2</v>
      </c>
      <c r="N148" s="58">
        <v>409480</v>
      </c>
      <c r="O148" s="60">
        <v>389760</v>
      </c>
      <c r="P148" s="64">
        <v>286926</v>
      </c>
      <c r="R148" s="33" t="s">
        <v>0</v>
      </c>
      <c r="S148" s="32" t="s">
        <v>1</v>
      </c>
      <c r="T148" s="32" t="s">
        <v>1</v>
      </c>
      <c r="U148" s="32" t="s">
        <v>0</v>
      </c>
      <c r="V148" s="32" t="s">
        <v>1</v>
      </c>
      <c r="W148" s="32" t="s">
        <v>1</v>
      </c>
      <c r="X148" s="32" t="s">
        <v>0</v>
      </c>
      <c r="Y148" s="32" t="s">
        <v>1</v>
      </c>
      <c r="Z148" s="32" t="s">
        <v>0</v>
      </c>
      <c r="AA148" s="34" t="s">
        <v>1</v>
      </c>
      <c r="AC148" s="39" t="s">
        <v>0</v>
      </c>
      <c r="AD148" s="16" t="s">
        <v>1</v>
      </c>
      <c r="AE148" s="16" t="s">
        <v>0</v>
      </c>
      <c r="AF148" s="16" t="s">
        <v>0</v>
      </c>
      <c r="AG148" s="16" t="s">
        <v>0</v>
      </c>
      <c r="AH148" s="16" t="s">
        <v>0</v>
      </c>
      <c r="AI148" s="16" t="s">
        <v>0</v>
      </c>
      <c r="AJ148" s="16" t="s">
        <v>0</v>
      </c>
      <c r="AK148" s="16" t="s">
        <v>0</v>
      </c>
      <c r="AL148" s="40" t="s">
        <v>0</v>
      </c>
      <c r="AN148" s="17">
        <f t="shared" si="38"/>
        <v>462109.2</v>
      </c>
      <c r="AO148" s="70">
        <f t="shared" si="39"/>
      </c>
      <c r="AP148" s="70">
        <f t="shared" si="40"/>
      </c>
      <c r="AQ148" s="70">
        <f t="shared" si="41"/>
        <v>800400</v>
      </c>
      <c r="AR148" s="70">
        <f t="shared" si="42"/>
      </c>
      <c r="AS148" s="70">
        <f t="shared" si="43"/>
      </c>
      <c r="AT148" s="70">
        <f t="shared" si="44"/>
        <v>556417.2</v>
      </c>
      <c r="AU148" s="70">
        <f t="shared" si="45"/>
      </c>
      <c r="AV148" s="70">
        <f t="shared" si="46"/>
        <v>389760</v>
      </c>
      <c r="AW148" s="72">
        <f t="shared" si="47"/>
      </c>
      <c r="AY148" s="78">
        <f t="shared" si="48"/>
        <v>389760</v>
      </c>
      <c r="AZ148" s="77">
        <f t="shared" si="49"/>
      </c>
      <c r="BA148" s="18" t="str">
        <f t="shared" si="50"/>
        <v>ELEMENTOS QUIMICOS</v>
      </c>
      <c r="BC148" s="18" t="str">
        <f t="shared" si="51"/>
        <v>ELEMENTOS QUIMICOS</v>
      </c>
      <c r="BD148" s="164">
        <f t="shared" si="52"/>
        <v>389760</v>
      </c>
      <c r="BE148" s="80">
        <f t="shared" si="37"/>
        <v>553320</v>
      </c>
    </row>
    <row r="149" spans="1:57" ht="25.5">
      <c r="A149" s="23">
        <v>140</v>
      </c>
      <c r="B149" s="24" t="s">
        <v>194</v>
      </c>
      <c r="C149" s="25" t="s">
        <v>196</v>
      </c>
      <c r="D149" s="25">
        <v>1</v>
      </c>
      <c r="E149" s="53">
        <v>261000</v>
      </c>
      <c r="G149" s="63">
        <v>135720</v>
      </c>
      <c r="H149" s="59">
        <v>245340</v>
      </c>
      <c r="I149" s="58">
        <v>321273.6</v>
      </c>
      <c r="J149" s="58">
        <v>261000</v>
      </c>
      <c r="K149" s="58">
        <v>150800</v>
      </c>
      <c r="L149" s="58">
        <v>151960</v>
      </c>
      <c r="M149" s="58">
        <v>153990</v>
      </c>
      <c r="N149" s="58">
        <v>138040</v>
      </c>
      <c r="O149" s="60">
        <v>129920</v>
      </c>
      <c r="P149" s="64">
        <v>128180</v>
      </c>
      <c r="R149" s="33" t="s">
        <v>0</v>
      </c>
      <c r="S149" s="32" t="s">
        <v>1</v>
      </c>
      <c r="T149" s="32" t="s">
        <v>1</v>
      </c>
      <c r="U149" s="32" t="s">
        <v>0</v>
      </c>
      <c r="V149" s="32" t="s">
        <v>1</v>
      </c>
      <c r="W149" s="32" t="s">
        <v>1</v>
      </c>
      <c r="X149" s="32" t="s">
        <v>0</v>
      </c>
      <c r="Y149" s="32" t="s">
        <v>1</v>
      </c>
      <c r="Z149" s="32" t="s">
        <v>0</v>
      </c>
      <c r="AA149" s="34" t="s">
        <v>1</v>
      </c>
      <c r="AC149" s="39" t="s">
        <v>0</v>
      </c>
      <c r="AD149" s="16" t="s">
        <v>1</v>
      </c>
      <c r="AE149" s="16" t="s">
        <v>0</v>
      </c>
      <c r="AF149" s="16" t="s">
        <v>0</v>
      </c>
      <c r="AG149" s="16" t="s">
        <v>0</v>
      </c>
      <c r="AH149" s="16" t="s">
        <v>0</v>
      </c>
      <c r="AI149" s="16" t="s">
        <v>0</v>
      </c>
      <c r="AJ149" s="16" t="s">
        <v>0</v>
      </c>
      <c r="AK149" s="16" t="s">
        <v>0</v>
      </c>
      <c r="AL149" s="40" t="s">
        <v>0</v>
      </c>
      <c r="AN149" s="17">
        <f t="shared" si="38"/>
        <v>135720</v>
      </c>
      <c r="AO149" s="70">
        <f t="shared" si="39"/>
      </c>
      <c r="AP149" s="70">
        <f t="shared" si="40"/>
      </c>
      <c r="AQ149" s="70">
        <f t="shared" si="41"/>
        <v>261000</v>
      </c>
      <c r="AR149" s="70">
        <f t="shared" si="42"/>
      </c>
      <c r="AS149" s="70">
        <f t="shared" si="43"/>
      </c>
      <c r="AT149" s="70">
        <f t="shared" si="44"/>
        <v>153990</v>
      </c>
      <c r="AU149" s="70">
        <f t="shared" si="45"/>
      </c>
      <c r="AV149" s="70">
        <f t="shared" si="46"/>
        <v>129920</v>
      </c>
      <c r="AW149" s="72">
        <f t="shared" si="47"/>
      </c>
      <c r="AY149" s="78">
        <f t="shared" si="48"/>
        <v>129920</v>
      </c>
      <c r="AZ149" s="77">
        <f t="shared" si="49"/>
      </c>
      <c r="BA149" s="18" t="str">
        <f t="shared" si="50"/>
        <v>ELEMENTOS QUIMICOS</v>
      </c>
      <c r="BC149" s="18" t="str">
        <f t="shared" si="51"/>
        <v>ELEMENTOS QUIMICOS</v>
      </c>
      <c r="BD149" s="164">
        <f t="shared" si="52"/>
        <v>129920</v>
      </c>
      <c r="BE149" s="80">
        <f t="shared" si="37"/>
        <v>131080</v>
      </c>
    </row>
    <row r="150" spans="1:57" ht="15">
      <c r="A150" s="23">
        <v>141</v>
      </c>
      <c r="B150" s="24" t="s">
        <v>197</v>
      </c>
      <c r="C150" s="25" t="s">
        <v>40</v>
      </c>
      <c r="D150" s="25">
        <v>1</v>
      </c>
      <c r="E150" s="53">
        <v>161240</v>
      </c>
      <c r="G150" s="63">
        <v>83844.8</v>
      </c>
      <c r="H150" s="59">
        <v>329904</v>
      </c>
      <c r="I150" s="58">
        <v>458803.2</v>
      </c>
      <c r="J150" s="58">
        <v>155440</v>
      </c>
      <c r="K150" s="58">
        <v>136880</v>
      </c>
      <c r="L150" s="58">
        <v>93960</v>
      </c>
      <c r="M150" s="58">
        <v>95131.6</v>
      </c>
      <c r="N150" s="58">
        <v>116000</v>
      </c>
      <c r="O150" s="60">
        <v>92800</v>
      </c>
      <c r="P150" s="64">
        <v>0</v>
      </c>
      <c r="R150" s="33" t="s">
        <v>0</v>
      </c>
      <c r="S150" s="32" t="s">
        <v>0</v>
      </c>
      <c r="T150" s="32" t="s">
        <v>1</v>
      </c>
      <c r="U150" s="32" t="s">
        <v>0</v>
      </c>
      <c r="V150" s="32" t="s">
        <v>1</v>
      </c>
      <c r="W150" s="32" t="s">
        <v>1</v>
      </c>
      <c r="X150" s="32" t="s">
        <v>0</v>
      </c>
      <c r="Y150" s="32" t="s">
        <v>1</v>
      </c>
      <c r="Z150" s="32" t="s">
        <v>0</v>
      </c>
      <c r="AA150" s="34" t="s">
        <v>16</v>
      </c>
      <c r="AC150" s="39" t="s">
        <v>0</v>
      </c>
      <c r="AD150" s="16" t="s">
        <v>0</v>
      </c>
      <c r="AE150" s="16" t="s">
        <v>0</v>
      </c>
      <c r="AF150" s="16" t="s">
        <v>0</v>
      </c>
      <c r="AG150" s="16" t="s">
        <v>0</v>
      </c>
      <c r="AH150" s="16" t="s">
        <v>0</v>
      </c>
      <c r="AI150" s="16" t="s">
        <v>0</v>
      </c>
      <c r="AJ150" s="16" t="s">
        <v>1</v>
      </c>
      <c r="AK150" s="16" t="s">
        <v>0</v>
      </c>
      <c r="AL150" s="34" t="s">
        <v>16</v>
      </c>
      <c r="AN150" s="17">
        <f t="shared" si="38"/>
        <v>83844.8</v>
      </c>
      <c r="AO150" s="70">
        <f t="shared" si="39"/>
        <v>329904</v>
      </c>
      <c r="AP150" s="70">
        <f t="shared" si="40"/>
      </c>
      <c r="AQ150" s="70">
        <f t="shared" si="41"/>
        <v>155440</v>
      </c>
      <c r="AR150" s="70">
        <f t="shared" si="42"/>
      </c>
      <c r="AS150" s="70">
        <f t="shared" si="43"/>
      </c>
      <c r="AT150" s="70">
        <f t="shared" si="44"/>
        <v>95131.6</v>
      </c>
      <c r="AU150" s="70">
        <f t="shared" si="45"/>
      </c>
      <c r="AV150" s="70">
        <f t="shared" si="46"/>
        <v>92800</v>
      </c>
      <c r="AW150" s="72">
        <f t="shared" si="47"/>
      </c>
      <c r="AY150" s="78">
        <f t="shared" si="48"/>
        <v>83844.8</v>
      </c>
      <c r="AZ150" s="77" t="str">
        <f t="shared" si="49"/>
        <v>MERCK</v>
      </c>
      <c r="BA150" s="18">
        <f t="shared" si="50"/>
      </c>
      <c r="BC150" s="18" t="str">
        <f t="shared" si="51"/>
        <v>MERCK</v>
      </c>
      <c r="BD150" s="164">
        <f t="shared" si="52"/>
        <v>83844.8</v>
      </c>
      <c r="BE150" s="80">
        <f t="shared" si="37"/>
        <v>77395.2</v>
      </c>
    </row>
    <row r="151" spans="1:57" ht="15">
      <c r="A151" s="23">
        <v>142</v>
      </c>
      <c r="B151" s="24" t="s">
        <v>198</v>
      </c>
      <c r="C151" s="25" t="s">
        <v>40</v>
      </c>
      <c r="D151" s="25">
        <v>6</v>
      </c>
      <c r="E151" s="53">
        <v>334080</v>
      </c>
      <c r="G151" s="63">
        <v>188198.40000000002</v>
      </c>
      <c r="H151" s="59">
        <v>300672</v>
      </c>
      <c r="I151" s="58">
        <v>0</v>
      </c>
      <c r="J151" s="58">
        <v>240000</v>
      </c>
      <c r="K151" s="58">
        <v>180000</v>
      </c>
      <c r="L151" s="58">
        <v>215760</v>
      </c>
      <c r="M151" s="58">
        <v>213532.80000000002</v>
      </c>
      <c r="N151" s="58">
        <v>174000</v>
      </c>
      <c r="O151" s="60">
        <v>271440</v>
      </c>
      <c r="P151" s="64">
        <v>147900</v>
      </c>
      <c r="R151" s="33" t="s">
        <v>0</v>
      </c>
      <c r="S151" s="32" t="s">
        <v>0</v>
      </c>
      <c r="T151" s="32" t="s">
        <v>16</v>
      </c>
      <c r="U151" s="32" t="s">
        <v>0</v>
      </c>
      <c r="V151" s="32" t="s">
        <v>16</v>
      </c>
      <c r="W151" s="32" t="s">
        <v>1</v>
      </c>
      <c r="X151" s="32" t="s">
        <v>0</v>
      </c>
      <c r="Y151" s="32" t="s">
        <v>1</v>
      </c>
      <c r="Z151" s="32" t="s">
        <v>0</v>
      </c>
      <c r="AA151" s="34" t="s">
        <v>1</v>
      </c>
      <c r="AC151" s="39" t="s">
        <v>0</v>
      </c>
      <c r="AD151" s="16" t="s">
        <v>0</v>
      </c>
      <c r="AE151" s="16" t="s">
        <v>16</v>
      </c>
      <c r="AF151" s="16" t="s">
        <v>0</v>
      </c>
      <c r="AG151" s="16" t="s">
        <v>0</v>
      </c>
      <c r="AH151" s="16" t="s">
        <v>0</v>
      </c>
      <c r="AI151" s="16" t="s">
        <v>0</v>
      </c>
      <c r="AJ151" s="16" t="s">
        <v>0</v>
      </c>
      <c r="AK151" s="16" t="s">
        <v>0</v>
      </c>
      <c r="AL151" s="40" t="s">
        <v>0</v>
      </c>
      <c r="AN151" s="17">
        <f t="shared" si="38"/>
        <v>188198.40000000002</v>
      </c>
      <c r="AO151" s="70">
        <f t="shared" si="39"/>
        <v>300672</v>
      </c>
      <c r="AP151" s="70">
        <f t="shared" si="40"/>
      </c>
      <c r="AQ151" s="70">
        <f t="shared" si="41"/>
        <v>240000</v>
      </c>
      <c r="AR151" s="70">
        <f t="shared" si="42"/>
      </c>
      <c r="AS151" s="70">
        <f t="shared" si="43"/>
      </c>
      <c r="AT151" s="70">
        <f t="shared" si="44"/>
        <v>213532.80000000002</v>
      </c>
      <c r="AU151" s="70">
        <f t="shared" si="45"/>
      </c>
      <c r="AV151" s="70">
        <f t="shared" si="46"/>
        <v>271440</v>
      </c>
      <c r="AW151" s="72">
        <f t="shared" si="47"/>
      </c>
      <c r="AY151" s="78">
        <f t="shared" si="48"/>
        <v>188198.40000000002</v>
      </c>
      <c r="AZ151" s="77" t="str">
        <f t="shared" si="49"/>
        <v>MERCK</v>
      </c>
      <c r="BA151" s="18">
        <f t="shared" si="50"/>
      </c>
      <c r="BC151" s="18" t="str">
        <f t="shared" si="51"/>
        <v>MERCK</v>
      </c>
      <c r="BD151" s="164">
        <f t="shared" si="52"/>
        <v>188198.40000000002</v>
      </c>
      <c r="BE151" s="80">
        <f t="shared" si="37"/>
        <v>145881.59999999998</v>
      </c>
    </row>
    <row r="152" spans="1:57" ht="25.5">
      <c r="A152" s="23">
        <v>143</v>
      </c>
      <c r="B152" s="24" t="s">
        <v>199</v>
      </c>
      <c r="C152" s="25" t="s">
        <v>40</v>
      </c>
      <c r="D152" s="25">
        <v>1</v>
      </c>
      <c r="E152" s="53">
        <v>255200</v>
      </c>
      <c r="G152" s="63">
        <v>0</v>
      </c>
      <c r="H152" s="59">
        <v>229680</v>
      </c>
      <c r="I152" s="58">
        <v>213254.4</v>
      </c>
      <c r="J152" s="58">
        <v>423400</v>
      </c>
      <c r="K152" s="58">
        <v>150800</v>
      </c>
      <c r="L152" s="58">
        <v>0</v>
      </c>
      <c r="M152" s="58">
        <v>0</v>
      </c>
      <c r="N152" s="58">
        <v>258680</v>
      </c>
      <c r="O152" s="60">
        <v>226200</v>
      </c>
      <c r="P152" s="64">
        <v>0</v>
      </c>
      <c r="R152" s="33" t="s">
        <v>16</v>
      </c>
      <c r="S152" s="32" t="s">
        <v>0</v>
      </c>
      <c r="T152" s="32" t="s">
        <v>1</v>
      </c>
      <c r="U152" s="32" t="s">
        <v>0</v>
      </c>
      <c r="V152" s="32" t="s">
        <v>1</v>
      </c>
      <c r="W152" s="32" t="s">
        <v>16</v>
      </c>
      <c r="X152" s="32" t="s">
        <v>16</v>
      </c>
      <c r="Y152" s="32" t="s">
        <v>1</v>
      </c>
      <c r="Z152" s="32" t="s">
        <v>0</v>
      </c>
      <c r="AA152" s="34" t="s">
        <v>16</v>
      </c>
      <c r="AC152" s="39" t="s">
        <v>16</v>
      </c>
      <c r="AD152" s="16" t="s">
        <v>0</v>
      </c>
      <c r="AE152" s="16" t="s">
        <v>0</v>
      </c>
      <c r="AF152" s="16" t="s">
        <v>0</v>
      </c>
      <c r="AG152" s="16" t="s">
        <v>0</v>
      </c>
      <c r="AH152" s="16" t="s">
        <v>16</v>
      </c>
      <c r="AI152" s="16" t="s">
        <v>16</v>
      </c>
      <c r="AJ152" s="16" t="s">
        <v>0</v>
      </c>
      <c r="AK152" s="16" t="s">
        <v>0</v>
      </c>
      <c r="AL152" s="34" t="s">
        <v>16</v>
      </c>
      <c r="AN152" s="17">
        <f t="shared" si="38"/>
      </c>
      <c r="AO152" s="70">
        <f t="shared" si="39"/>
        <v>229680</v>
      </c>
      <c r="AP152" s="70">
        <f t="shared" si="40"/>
      </c>
      <c r="AQ152" s="70">
        <f t="shared" si="41"/>
        <v>423400</v>
      </c>
      <c r="AR152" s="70">
        <f t="shared" si="42"/>
      </c>
      <c r="AS152" s="70">
        <f t="shared" si="43"/>
      </c>
      <c r="AT152" s="70">
        <f t="shared" si="44"/>
      </c>
      <c r="AU152" s="70">
        <f t="shared" si="45"/>
      </c>
      <c r="AV152" s="70">
        <f t="shared" si="46"/>
        <v>226200</v>
      </c>
      <c r="AW152" s="72">
        <f t="shared" si="47"/>
      </c>
      <c r="AY152" s="78">
        <f aca="true" t="shared" si="53" ref="AY152:AY170">MIN(AN152:AW152)</f>
        <v>226200</v>
      </c>
      <c r="AZ152" s="77">
        <f t="shared" si="49"/>
      </c>
      <c r="BA152" s="18" t="str">
        <f t="shared" si="50"/>
        <v>ELEMENTOS QUIMICOS</v>
      </c>
      <c r="BC152" s="18" t="str">
        <f t="shared" si="51"/>
        <v>ELEMENTOS QUIMICOS</v>
      </c>
      <c r="BD152" s="164">
        <f aca="true" t="shared" si="54" ref="BD152:BD170">AY152</f>
        <v>226200</v>
      </c>
      <c r="BE152" s="80">
        <f t="shared" si="37"/>
        <v>29000</v>
      </c>
    </row>
    <row r="153" spans="1:57" ht="15">
      <c r="A153" s="23">
        <v>144</v>
      </c>
      <c r="B153" s="24" t="s">
        <v>200</v>
      </c>
      <c r="C153" s="25" t="s">
        <v>44</v>
      </c>
      <c r="D153" s="25">
        <v>2</v>
      </c>
      <c r="E153" s="53">
        <v>102080</v>
      </c>
      <c r="G153" s="63">
        <v>53081.6</v>
      </c>
      <c r="H153" s="59">
        <v>94656</v>
      </c>
      <c r="I153" s="58">
        <v>0</v>
      </c>
      <c r="J153" s="58">
        <v>92800</v>
      </c>
      <c r="K153" s="58">
        <v>139200</v>
      </c>
      <c r="L153" s="58">
        <v>60320</v>
      </c>
      <c r="M153" s="58">
        <v>60227.2</v>
      </c>
      <c r="N153" s="58">
        <v>99760</v>
      </c>
      <c r="O153" s="60">
        <v>102080</v>
      </c>
      <c r="P153" s="64">
        <v>122264</v>
      </c>
      <c r="R153" s="33" t="s">
        <v>0</v>
      </c>
      <c r="S153" s="32" t="s">
        <v>0</v>
      </c>
      <c r="T153" s="32" t="s">
        <v>16</v>
      </c>
      <c r="U153" s="32" t="s">
        <v>0</v>
      </c>
      <c r="V153" s="32" t="s">
        <v>16</v>
      </c>
      <c r="W153" s="32" t="s">
        <v>1</v>
      </c>
      <c r="X153" s="32" t="s">
        <v>0</v>
      </c>
      <c r="Y153" s="32" t="s">
        <v>1</v>
      </c>
      <c r="Z153" s="32" t="s">
        <v>0</v>
      </c>
      <c r="AA153" s="34" t="s">
        <v>1</v>
      </c>
      <c r="AC153" s="39" t="s">
        <v>0</v>
      </c>
      <c r="AD153" s="16" t="s">
        <v>0</v>
      </c>
      <c r="AE153" s="16" t="s">
        <v>16</v>
      </c>
      <c r="AF153" s="16" t="s">
        <v>0</v>
      </c>
      <c r="AG153" s="16" t="s">
        <v>0</v>
      </c>
      <c r="AH153" s="16" t="s">
        <v>0</v>
      </c>
      <c r="AI153" s="16" t="s">
        <v>0</v>
      </c>
      <c r="AJ153" s="16" t="s">
        <v>1</v>
      </c>
      <c r="AK153" s="16" t="s">
        <v>0</v>
      </c>
      <c r="AL153" s="40" t="s">
        <v>0</v>
      </c>
      <c r="AN153" s="17">
        <f t="shared" si="38"/>
        <v>53081.6</v>
      </c>
      <c r="AO153" s="70">
        <f t="shared" si="39"/>
        <v>94656</v>
      </c>
      <c r="AP153" s="70">
        <f t="shared" si="40"/>
      </c>
      <c r="AQ153" s="70">
        <f t="shared" si="41"/>
        <v>92800</v>
      </c>
      <c r="AR153" s="70">
        <f t="shared" si="42"/>
      </c>
      <c r="AS153" s="70">
        <f t="shared" si="43"/>
      </c>
      <c r="AT153" s="70">
        <f t="shared" si="44"/>
        <v>60227.2</v>
      </c>
      <c r="AU153" s="70">
        <f t="shared" si="45"/>
      </c>
      <c r="AV153" s="70">
        <f t="shared" si="46"/>
        <v>102080</v>
      </c>
      <c r="AW153" s="72">
        <f t="shared" si="47"/>
      </c>
      <c r="AY153" s="78">
        <f t="shared" si="53"/>
        <v>53081.6</v>
      </c>
      <c r="AZ153" s="77" t="str">
        <f t="shared" si="49"/>
        <v>MERCK</v>
      </c>
      <c r="BA153" s="18">
        <f t="shared" si="50"/>
      </c>
      <c r="BC153" s="18" t="str">
        <f t="shared" si="51"/>
        <v>MERCK</v>
      </c>
      <c r="BD153" s="164">
        <f t="shared" si="54"/>
        <v>53081.6</v>
      </c>
      <c r="BE153" s="80">
        <f t="shared" si="37"/>
        <v>48998.4</v>
      </c>
    </row>
    <row r="154" spans="1:57" ht="15">
      <c r="A154" s="23">
        <v>145</v>
      </c>
      <c r="B154" s="24" t="s">
        <v>201</v>
      </c>
      <c r="C154" s="25" t="s">
        <v>125</v>
      </c>
      <c r="D154" s="25">
        <v>6</v>
      </c>
      <c r="E154" s="53">
        <v>153120</v>
      </c>
      <c r="G154" s="63">
        <v>0</v>
      </c>
      <c r="H154" s="59">
        <v>0</v>
      </c>
      <c r="I154" s="58">
        <v>0</v>
      </c>
      <c r="J154" s="58">
        <v>0</v>
      </c>
      <c r="K154" s="58">
        <v>90480</v>
      </c>
      <c r="L154" s="58">
        <v>0</v>
      </c>
      <c r="M154" s="58">
        <v>0</v>
      </c>
      <c r="N154" s="58">
        <v>709920</v>
      </c>
      <c r="O154" s="60">
        <v>0</v>
      </c>
      <c r="P154" s="64">
        <v>0</v>
      </c>
      <c r="R154" s="33" t="s">
        <v>16</v>
      </c>
      <c r="S154" s="32" t="s">
        <v>16</v>
      </c>
      <c r="T154" s="32" t="s">
        <v>16</v>
      </c>
      <c r="U154" s="32" t="s">
        <v>0</v>
      </c>
      <c r="V154" s="32" t="s">
        <v>16</v>
      </c>
      <c r="W154" s="32" t="s">
        <v>16</v>
      </c>
      <c r="X154" s="32" t="s">
        <v>16</v>
      </c>
      <c r="Y154" s="32" t="s">
        <v>1</v>
      </c>
      <c r="Z154" s="32" t="s">
        <v>16</v>
      </c>
      <c r="AA154" s="34" t="s">
        <v>16</v>
      </c>
      <c r="AC154" s="39" t="s">
        <v>16</v>
      </c>
      <c r="AD154" s="16" t="s">
        <v>16</v>
      </c>
      <c r="AE154" s="16" t="s">
        <v>16</v>
      </c>
      <c r="AF154" s="16" t="s">
        <v>16</v>
      </c>
      <c r="AG154" s="16" t="s">
        <v>0</v>
      </c>
      <c r="AH154" s="16" t="s">
        <v>16</v>
      </c>
      <c r="AI154" s="16" t="s">
        <v>16</v>
      </c>
      <c r="AJ154" s="16" t="s">
        <v>1</v>
      </c>
      <c r="AK154" s="16" t="s">
        <v>16</v>
      </c>
      <c r="AL154" s="34" t="s">
        <v>16</v>
      </c>
      <c r="AN154" s="17">
        <f t="shared" si="38"/>
      </c>
      <c r="AO154" s="70">
        <f t="shared" si="39"/>
      </c>
      <c r="AP154" s="70">
        <f t="shared" si="40"/>
      </c>
      <c r="AQ154" s="70">
        <f t="shared" si="41"/>
      </c>
      <c r="AR154" s="70">
        <f t="shared" si="42"/>
      </c>
      <c r="AS154" s="70">
        <f t="shared" si="43"/>
      </c>
      <c r="AT154" s="70">
        <f t="shared" si="44"/>
      </c>
      <c r="AU154" s="70">
        <f t="shared" si="45"/>
      </c>
      <c r="AV154" s="70">
        <f t="shared" si="46"/>
      </c>
      <c r="AW154" s="72">
        <f t="shared" si="47"/>
      </c>
      <c r="AY154" s="78">
        <f t="shared" si="53"/>
        <v>0</v>
      </c>
      <c r="AZ154" s="77">
        <f t="shared" si="49"/>
      </c>
      <c r="BA154" s="18">
        <f t="shared" si="50"/>
      </c>
      <c r="BC154" s="18">
        <f t="shared" si="51"/>
      </c>
      <c r="BD154" s="164">
        <f t="shared" si="54"/>
        <v>0</v>
      </c>
      <c r="BE154" s="81"/>
    </row>
    <row r="155" spans="1:57" ht="15">
      <c r="A155" s="23">
        <v>146</v>
      </c>
      <c r="B155" s="24" t="s">
        <v>202</v>
      </c>
      <c r="C155" s="25" t="s">
        <v>44</v>
      </c>
      <c r="D155" s="25">
        <v>1</v>
      </c>
      <c r="E155" s="53">
        <v>70760</v>
      </c>
      <c r="G155" s="63">
        <v>36795.2</v>
      </c>
      <c r="H155" s="59">
        <v>70180</v>
      </c>
      <c r="I155" s="58">
        <v>120268.8</v>
      </c>
      <c r="J155" s="58">
        <v>67280</v>
      </c>
      <c r="K155" s="58">
        <v>75400</v>
      </c>
      <c r="L155" s="58">
        <v>41760</v>
      </c>
      <c r="M155" s="58">
        <v>41748.4</v>
      </c>
      <c r="N155" s="58">
        <v>124120</v>
      </c>
      <c r="O155" s="60">
        <v>63800</v>
      </c>
      <c r="P155" s="64">
        <v>88740</v>
      </c>
      <c r="R155" s="33" t="s">
        <v>0</v>
      </c>
      <c r="S155" s="32" t="s">
        <v>0</v>
      </c>
      <c r="T155" s="32" t="s">
        <v>1</v>
      </c>
      <c r="U155" s="32" t="s">
        <v>0</v>
      </c>
      <c r="V155" s="32" t="s">
        <v>1</v>
      </c>
      <c r="W155" s="32" t="s">
        <v>1</v>
      </c>
      <c r="X155" s="32" t="s">
        <v>0</v>
      </c>
      <c r="Y155" s="32" t="s">
        <v>1</v>
      </c>
      <c r="Z155" s="32" t="s">
        <v>0</v>
      </c>
      <c r="AA155" s="34" t="s">
        <v>1</v>
      </c>
      <c r="AC155" s="39" t="s">
        <v>0</v>
      </c>
      <c r="AD155" s="16" t="s">
        <v>0</v>
      </c>
      <c r="AE155" s="16" t="s">
        <v>0</v>
      </c>
      <c r="AF155" s="16" t="s">
        <v>0</v>
      </c>
      <c r="AG155" s="16" t="s">
        <v>0</v>
      </c>
      <c r="AH155" s="16" t="s">
        <v>0</v>
      </c>
      <c r="AI155" s="16" t="s">
        <v>0</v>
      </c>
      <c r="AJ155" s="16" t="s">
        <v>0</v>
      </c>
      <c r="AK155" s="16" t="s">
        <v>0</v>
      </c>
      <c r="AL155" s="40" t="s">
        <v>0</v>
      </c>
      <c r="AN155" s="17">
        <f t="shared" si="38"/>
        <v>36795.2</v>
      </c>
      <c r="AO155" s="70">
        <f t="shared" si="39"/>
        <v>70180</v>
      </c>
      <c r="AP155" s="70">
        <f t="shared" si="40"/>
      </c>
      <c r="AQ155" s="70">
        <f t="shared" si="41"/>
        <v>67280</v>
      </c>
      <c r="AR155" s="70">
        <f t="shared" si="42"/>
      </c>
      <c r="AS155" s="70">
        <f t="shared" si="43"/>
      </c>
      <c r="AT155" s="70">
        <f t="shared" si="44"/>
        <v>41748.4</v>
      </c>
      <c r="AU155" s="70">
        <f t="shared" si="45"/>
      </c>
      <c r="AV155" s="70">
        <f t="shared" si="46"/>
        <v>63800</v>
      </c>
      <c r="AW155" s="72">
        <f t="shared" si="47"/>
      </c>
      <c r="AY155" s="78">
        <f t="shared" si="53"/>
        <v>36795.2</v>
      </c>
      <c r="AZ155" s="77" t="str">
        <f t="shared" si="49"/>
        <v>MERCK</v>
      </c>
      <c r="BA155" s="18">
        <f t="shared" si="50"/>
      </c>
      <c r="BC155" s="18" t="str">
        <f t="shared" si="51"/>
        <v>MERCK</v>
      </c>
      <c r="BD155" s="164">
        <f t="shared" si="54"/>
        <v>36795.2</v>
      </c>
      <c r="BE155" s="80">
        <f aca="true" t="shared" si="55" ref="BE155:BE160">+E155-BD155</f>
        <v>33964.8</v>
      </c>
    </row>
    <row r="156" spans="1:57" ht="15">
      <c r="A156" s="23">
        <v>147</v>
      </c>
      <c r="B156" s="24" t="s">
        <v>203</v>
      </c>
      <c r="C156" s="25" t="s">
        <v>44</v>
      </c>
      <c r="D156" s="25">
        <v>1</v>
      </c>
      <c r="E156" s="53">
        <v>71920</v>
      </c>
      <c r="G156" s="63">
        <v>37398.4</v>
      </c>
      <c r="H156" s="59">
        <v>0</v>
      </c>
      <c r="I156" s="58">
        <v>87974.4</v>
      </c>
      <c r="J156" s="58">
        <v>68440</v>
      </c>
      <c r="K156" s="58">
        <v>81200</v>
      </c>
      <c r="L156" s="58">
        <v>41760</v>
      </c>
      <c r="M156" s="58">
        <v>42432.8</v>
      </c>
      <c r="N156" s="58">
        <v>99760</v>
      </c>
      <c r="O156" s="60">
        <v>62640</v>
      </c>
      <c r="P156" s="64">
        <v>60146</v>
      </c>
      <c r="R156" s="33" t="s">
        <v>0</v>
      </c>
      <c r="S156" s="32" t="s">
        <v>16</v>
      </c>
      <c r="T156" s="32" t="s">
        <v>1</v>
      </c>
      <c r="U156" s="32" t="s">
        <v>0</v>
      </c>
      <c r="V156" s="32" t="s">
        <v>1</v>
      </c>
      <c r="W156" s="32" t="s">
        <v>1</v>
      </c>
      <c r="X156" s="32" t="s">
        <v>0</v>
      </c>
      <c r="Y156" s="32" t="s">
        <v>1</v>
      </c>
      <c r="Z156" s="32" t="s">
        <v>0</v>
      </c>
      <c r="AA156" s="34" t="s">
        <v>1</v>
      </c>
      <c r="AC156" s="39" t="s">
        <v>0</v>
      </c>
      <c r="AD156" s="16" t="s">
        <v>16</v>
      </c>
      <c r="AE156" s="16" t="s">
        <v>0</v>
      </c>
      <c r="AF156" s="16" t="s">
        <v>0</v>
      </c>
      <c r="AG156" s="16" t="s">
        <v>0</v>
      </c>
      <c r="AH156" s="16" t="s">
        <v>0</v>
      </c>
      <c r="AI156" s="16" t="s">
        <v>0</v>
      </c>
      <c r="AJ156" s="16" t="s">
        <v>0</v>
      </c>
      <c r="AK156" s="16" t="s">
        <v>0</v>
      </c>
      <c r="AL156" s="40" t="s">
        <v>0</v>
      </c>
      <c r="AN156" s="17">
        <f t="shared" si="38"/>
        <v>37398.4</v>
      </c>
      <c r="AO156" s="70">
        <f t="shared" si="39"/>
      </c>
      <c r="AP156" s="70">
        <f t="shared" si="40"/>
      </c>
      <c r="AQ156" s="70">
        <f t="shared" si="41"/>
        <v>68440</v>
      </c>
      <c r="AR156" s="70">
        <f t="shared" si="42"/>
      </c>
      <c r="AS156" s="70">
        <f t="shared" si="43"/>
      </c>
      <c r="AT156" s="70">
        <f t="shared" si="44"/>
        <v>42432.8</v>
      </c>
      <c r="AU156" s="70">
        <f t="shared" si="45"/>
      </c>
      <c r="AV156" s="70">
        <f t="shared" si="46"/>
        <v>62640</v>
      </c>
      <c r="AW156" s="72">
        <f t="shared" si="47"/>
      </c>
      <c r="AY156" s="78">
        <f t="shared" si="53"/>
        <v>37398.4</v>
      </c>
      <c r="AZ156" s="77" t="str">
        <f t="shared" si="49"/>
        <v>MERCK</v>
      </c>
      <c r="BA156" s="18">
        <f t="shared" si="50"/>
      </c>
      <c r="BC156" s="18" t="str">
        <f t="shared" si="51"/>
        <v>MERCK</v>
      </c>
      <c r="BD156" s="164">
        <f t="shared" si="54"/>
        <v>37398.4</v>
      </c>
      <c r="BE156" s="80">
        <f t="shared" si="55"/>
        <v>34521.6</v>
      </c>
    </row>
    <row r="157" spans="1:57" ht="15">
      <c r="A157" s="23">
        <v>148</v>
      </c>
      <c r="B157" s="24" t="s">
        <v>204</v>
      </c>
      <c r="C157" s="25" t="s">
        <v>34</v>
      </c>
      <c r="D157" s="25">
        <v>1</v>
      </c>
      <c r="E157" s="53">
        <v>517360</v>
      </c>
      <c r="G157" s="63">
        <v>253506.4</v>
      </c>
      <c r="H157" s="59">
        <v>486318.4</v>
      </c>
      <c r="I157" s="58">
        <v>379180.8</v>
      </c>
      <c r="J157" s="58">
        <v>516200</v>
      </c>
      <c r="K157" s="58">
        <v>545200</v>
      </c>
      <c r="L157" s="58">
        <v>301600</v>
      </c>
      <c r="M157" s="58">
        <v>0</v>
      </c>
      <c r="N157" s="58">
        <v>0</v>
      </c>
      <c r="O157" s="60">
        <v>446600</v>
      </c>
      <c r="P157" s="64">
        <v>346086</v>
      </c>
      <c r="R157" s="33" t="s">
        <v>0</v>
      </c>
      <c r="S157" s="32" t="s">
        <v>1</v>
      </c>
      <c r="T157" s="32" t="s">
        <v>1</v>
      </c>
      <c r="U157" s="32" t="s">
        <v>0</v>
      </c>
      <c r="V157" s="32" t="s">
        <v>1</v>
      </c>
      <c r="W157" s="32" t="s">
        <v>1</v>
      </c>
      <c r="X157" s="32" t="s">
        <v>16</v>
      </c>
      <c r="Y157" s="32" t="s">
        <v>16</v>
      </c>
      <c r="Z157" s="32" t="s">
        <v>0</v>
      </c>
      <c r="AA157" s="34" t="s">
        <v>1</v>
      </c>
      <c r="AC157" s="39" t="s">
        <v>0</v>
      </c>
      <c r="AD157" s="16" t="s">
        <v>1</v>
      </c>
      <c r="AE157" s="16" t="s">
        <v>0</v>
      </c>
      <c r="AF157" s="16" t="s">
        <v>0</v>
      </c>
      <c r="AG157" s="16" t="s">
        <v>0</v>
      </c>
      <c r="AH157" s="16" t="s">
        <v>0</v>
      </c>
      <c r="AI157" s="16" t="s">
        <v>16</v>
      </c>
      <c r="AJ157" s="32" t="s">
        <v>16</v>
      </c>
      <c r="AK157" s="16" t="s">
        <v>1</v>
      </c>
      <c r="AL157" s="40" t="s">
        <v>0</v>
      </c>
      <c r="AN157" s="17">
        <f t="shared" si="38"/>
        <v>253506.4</v>
      </c>
      <c r="AO157" s="70">
        <f t="shared" si="39"/>
      </c>
      <c r="AP157" s="70">
        <f t="shared" si="40"/>
      </c>
      <c r="AQ157" s="70">
        <f t="shared" si="41"/>
        <v>516200</v>
      </c>
      <c r="AR157" s="70">
        <f t="shared" si="42"/>
      </c>
      <c r="AS157" s="70">
        <f t="shared" si="43"/>
      </c>
      <c r="AT157" s="70">
        <f t="shared" si="44"/>
      </c>
      <c r="AU157" s="70">
        <f t="shared" si="45"/>
      </c>
      <c r="AV157" s="70">
        <f t="shared" si="46"/>
      </c>
      <c r="AW157" s="72">
        <f t="shared" si="47"/>
      </c>
      <c r="AY157" s="78">
        <f t="shared" si="53"/>
        <v>253506.4</v>
      </c>
      <c r="AZ157" s="77" t="str">
        <f t="shared" si="49"/>
        <v>MERCK</v>
      </c>
      <c r="BA157" s="18">
        <f t="shared" si="50"/>
      </c>
      <c r="BC157" s="18" t="str">
        <f t="shared" si="51"/>
        <v>MERCK</v>
      </c>
      <c r="BD157" s="164">
        <f t="shared" si="54"/>
        <v>253506.4</v>
      </c>
      <c r="BE157" s="80">
        <f t="shared" si="55"/>
        <v>263853.6</v>
      </c>
    </row>
    <row r="158" spans="1:57" ht="25.5">
      <c r="A158" s="23">
        <v>149</v>
      </c>
      <c r="B158" s="24" t="s">
        <v>205</v>
      </c>
      <c r="C158" s="25" t="s">
        <v>34</v>
      </c>
      <c r="D158" s="25">
        <v>2</v>
      </c>
      <c r="E158" s="53">
        <v>1148400</v>
      </c>
      <c r="G158" s="63">
        <v>726415.2</v>
      </c>
      <c r="H158" s="59">
        <v>987624</v>
      </c>
      <c r="I158" s="58">
        <v>1252800</v>
      </c>
      <c r="J158" s="58">
        <v>1146080</v>
      </c>
      <c r="K158" s="58">
        <v>835200</v>
      </c>
      <c r="L158" s="58">
        <v>858400</v>
      </c>
      <c r="M158" s="58">
        <v>874663.2</v>
      </c>
      <c r="N158" s="58">
        <v>285360</v>
      </c>
      <c r="O158" s="60">
        <v>696000</v>
      </c>
      <c r="P158" s="64">
        <v>0</v>
      </c>
      <c r="R158" s="33" t="s">
        <v>0</v>
      </c>
      <c r="S158" s="32" t="s">
        <v>0</v>
      </c>
      <c r="T158" s="32" t="s">
        <v>1</v>
      </c>
      <c r="U158" s="32" t="s">
        <v>0</v>
      </c>
      <c r="V158" s="32" t="s">
        <v>1</v>
      </c>
      <c r="W158" s="32" t="s">
        <v>1</v>
      </c>
      <c r="X158" s="32" t="s">
        <v>0</v>
      </c>
      <c r="Y158" s="32" t="s">
        <v>1</v>
      </c>
      <c r="Z158" s="32" t="s">
        <v>0</v>
      </c>
      <c r="AA158" s="34" t="s">
        <v>16</v>
      </c>
      <c r="AC158" s="39" t="s">
        <v>0</v>
      </c>
      <c r="AD158" s="16" t="s">
        <v>0</v>
      </c>
      <c r="AE158" s="16" t="s">
        <v>0</v>
      </c>
      <c r="AF158" s="16" t="s">
        <v>0</v>
      </c>
      <c r="AG158" s="16" t="s">
        <v>0</v>
      </c>
      <c r="AH158" s="16" t="s">
        <v>0</v>
      </c>
      <c r="AI158" s="16" t="s">
        <v>0</v>
      </c>
      <c r="AJ158" s="16" t="s">
        <v>0</v>
      </c>
      <c r="AK158" s="16" t="s">
        <v>0</v>
      </c>
      <c r="AL158" s="34" t="s">
        <v>16</v>
      </c>
      <c r="AN158" s="17">
        <f t="shared" si="38"/>
        <v>726415.2</v>
      </c>
      <c r="AO158" s="70">
        <f t="shared" si="39"/>
        <v>987624</v>
      </c>
      <c r="AP158" s="70">
        <f t="shared" si="40"/>
      </c>
      <c r="AQ158" s="70">
        <f t="shared" si="41"/>
        <v>1146080</v>
      </c>
      <c r="AR158" s="70">
        <f t="shared" si="42"/>
      </c>
      <c r="AS158" s="70">
        <f t="shared" si="43"/>
      </c>
      <c r="AT158" s="70">
        <f t="shared" si="44"/>
        <v>874663.2</v>
      </c>
      <c r="AU158" s="70">
        <f t="shared" si="45"/>
      </c>
      <c r="AV158" s="70">
        <f t="shared" si="46"/>
        <v>696000</v>
      </c>
      <c r="AW158" s="72">
        <f t="shared" si="47"/>
      </c>
      <c r="AY158" s="78">
        <f t="shared" si="53"/>
        <v>696000</v>
      </c>
      <c r="AZ158" s="77">
        <f t="shared" si="49"/>
      </c>
      <c r="BA158" s="18" t="str">
        <f t="shared" si="50"/>
        <v>ELEMENTOS QUIMICOS</v>
      </c>
      <c r="BC158" s="18" t="str">
        <f t="shared" si="51"/>
        <v>ELEMENTOS QUIMICOS</v>
      </c>
      <c r="BD158" s="164">
        <f t="shared" si="54"/>
        <v>696000</v>
      </c>
      <c r="BE158" s="80">
        <f t="shared" si="55"/>
        <v>452400</v>
      </c>
    </row>
    <row r="159" spans="1:57" ht="15">
      <c r="A159" s="23">
        <v>150</v>
      </c>
      <c r="B159" s="24" t="s">
        <v>206</v>
      </c>
      <c r="C159" s="25" t="s">
        <v>86</v>
      </c>
      <c r="D159" s="25">
        <v>1</v>
      </c>
      <c r="E159" s="53">
        <v>56840</v>
      </c>
      <c r="G159" s="63">
        <v>29556.8</v>
      </c>
      <c r="H159" s="59">
        <v>56840</v>
      </c>
      <c r="I159" s="58">
        <v>0</v>
      </c>
      <c r="J159" s="58">
        <v>52200</v>
      </c>
      <c r="K159" s="58">
        <v>52200</v>
      </c>
      <c r="L159" s="58">
        <v>33640</v>
      </c>
      <c r="M159" s="58">
        <v>33535.6</v>
      </c>
      <c r="N159" s="58">
        <v>67280</v>
      </c>
      <c r="O159" s="60">
        <v>56840</v>
      </c>
      <c r="P159" s="64">
        <v>49300</v>
      </c>
      <c r="R159" s="33" t="s">
        <v>0</v>
      </c>
      <c r="S159" s="32" t="s">
        <v>0</v>
      </c>
      <c r="T159" s="32" t="s">
        <v>16</v>
      </c>
      <c r="U159" s="32" t="s">
        <v>0</v>
      </c>
      <c r="V159" s="32" t="s">
        <v>16</v>
      </c>
      <c r="W159" s="32" t="s">
        <v>1</v>
      </c>
      <c r="X159" s="32" t="s">
        <v>0</v>
      </c>
      <c r="Y159" s="32" t="s">
        <v>1</v>
      </c>
      <c r="Z159" s="32" t="s">
        <v>0</v>
      </c>
      <c r="AA159" s="34" t="s">
        <v>1</v>
      </c>
      <c r="AC159" s="39" t="s">
        <v>0</v>
      </c>
      <c r="AD159" s="16" t="s">
        <v>0</v>
      </c>
      <c r="AE159" s="16" t="s">
        <v>16</v>
      </c>
      <c r="AF159" s="16" t="s">
        <v>0</v>
      </c>
      <c r="AG159" s="16" t="s">
        <v>0</v>
      </c>
      <c r="AH159" s="16" t="s">
        <v>0</v>
      </c>
      <c r="AI159" s="16" t="s">
        <v>0</v>
      </c>
      <c r="AJ159" s="16" t="s">
        <v>1</v>
      </c>
      <c r="AK159" s="16" t="s">
        <v>0</v>
      </c>
      <c r="AL159" s="40" t="s">
        <v>1</v>
      </c>
      <c r="AN159" s="17">
        <f t="shared" si="38"/>
        <v>29556.8</v>
      </c>
      <c r="AO159" s="70">
        <f t="shared" si="39"/>
        <v>56840</v>
      </c>
      <c r="AP159" s="70">
        <f t="shared" si="40"/>
      </c>
      <c r="AQ159" s="70">
        <f t="shared" si="41"/>
        <v>52200</v>
      </c>
      <c r="AR159" s="70">
        <f t="shared" si="42"/>
      </c>
      <c r="AS159" s="70">
        <f t="shared" si="43"/>
      </c>
      <c r="AT159" s="70">
        <f t="shared" si="44"/>
        <v>33535.6</v>
      </c>
      <c r="AU159" s="70">
        <f t="shared" si="45"/>
      </c>
      <c r="AV159" s="70">
        <f t="shared" si="46"/>
        <v>56840</v>
      </c>
      <c r="AW159" s="72">
        <f t="shared" si="47"/>
      </c>
      <c r="AY159" s="78">
        <f t="shared" si="53"/>
        <v>29556.8</v>
      </c>
      <c r="AZ159" s="77" t="str">
        <f t="shared" si="49"/>
        <v>MERCK</v>
      </c>
      <c r="BA159" s="18">
        <f t="shared" si="50"/>
      </c>
      <c r="BC159" s="18" t="str">
        <f t="shared" si="51"/>
        <v>MERCK</v>
      </c>
      <c r="BD159" s="164">
        <f t="shared" si="54"/>
        <v>29556.8</v>
      </c>
      <c r="BE159" s="80">
        <f t="shared" si="55"/>
        <v>27283.2</v>
      </c>
    </row>
    <row r="160" spans="1:57" ht="15">
      <c r="A160" s="23">
        <v>151</v>
      </c>
      <c r="B160" s="24" t="s">
        <v>207</v>
      </c>
      <c r="C160" s="25" t="s">
        <v>86</v>
      </c>
      <c r="D160" s="25">
        <v>1</v>
      </c>
      <c r="E160" s="53">
        <v>56840</v>
      </c>
      <c r="G160" s="63">
        <v>29556.8</v>
      </c>
      <c r="H160" s="59">
        <v>56840</v>
      </c>
      <c r="I160" s="58">
        <v>119155.2</v>
      </c>
      <c r="J160" s="58">
        <v>52200</v>
      </c>
      <c r="K160" s="58">
        <v>40600</v>
      </c>
      <c r="L160" s="58">
        <v>33640</v>
      </c>
      <c r="M160" s="58">
        <v>33535.6</v>
      </c>
      <c r="N160" s="58">
        <v>67280</v>
      </c>
      <c r="O160" s="60">
        <v>56840</v>
      </c>
      <c r="P160" s="64">
        <v>24650</v>
      </c>
      <c r="R160" s="33" t="s">
        <v>0</v>
      </c>
      <c r="S160" s="32" t="s">
        <v>0</v>
      </c>
      <c r="T160" s="32" t="s">
        <v>1</v>
      </c>
      <c r="U160" s="32" t="s">
        <v>0</v>
      </c>
      <c r="V160" s="32" t="s">
        <v>1</v>
      </c>
      <c r="W160" s="32" t="s">
        <v>1</v>
      </c>
      <c r="X160" s="32" t="s">
        <v>0</v>
      </c>
      <c r="Y160" s="32" t="s">
        <v>1</v>
      </c>
      <c r="Z160" s="32" t="s">
        <v>0</v>
      </c>
      <c r="AA160" s="34" t="s">
        <v>1</v>
      </c>
      <c r="AC160" s="39" t="s">
        <v>0</v>
      </c>
      <c r="AD160" s="16" t="s">
        <v>0</v>
      </c>
      <c r="AE160" s="16" t="s">
        <v>0</v>
      </c>
      <c r="AF160" s="16" t="s">
        <v>0</v>
      </c>
      <c r="AG160" s="16" t="s">
        <v>0</v>
      </c>
      <c r="AH160" s="16" t="s">
        <v>0</v>
      </c>
      <c r="AI160" s="16" t="s">
        <v>0</v>
      </c>
      <c r="AJ160" s="16" t="s">
        <v>1</v>
      </c>
      <c r="AK160" s="16" t="s">
        <v>0</v>
      </c>
      <c r="AL160" s="40" t="s">
        <v>0</v>
      </c>
      <c r="AN160" s="17">
        <f t="shared" si="38"/>
        <v>29556.8</v>
      </c>
      <c r="AO160" s="70">
        <f t="shared" si="39"/>
        <v>56840</v>
      </c>
      <c r="AP160" s="70">
        <f t="shared" si="40"/>
      </c>
      <c r="AQ160" s="70">
        <f t="shared" si="41"/>
        <v>52200</v>
      </c>
      <c r="AR160" s="70">
        <f t="shared" si="42"/>
      </c>
      <c r="AS160" s="70">
        <f t="shared" si="43"/>
      </c>
      <c r="AT160" s="70">
        <f t="shared" si="44"/>
        <v>33535.6</v>
      </c>
      <c r="AU160" s="70">
        <f t="shared" si="45"/>
      </c>
      <c r="AV160" s="70">
        <f t="shared" si="46"/>
        <v>56840</v>
      </c>
      <c r="AW160" s="72">
        <f t="shared" si="47"/>
      </c>
      <c r="AY160" s="78">
        <f t="shared" si="53"/>
        <v>29556.8</v>
      </c>
      <c r="AZ160" s="77" t="str">
        <f t="shared" si="49"/>
        <v>MERCK</v>
      </c>
      <c r="BA160" s="18">
        <f t="shared" si="50"/>
      </c>
      <c r="BC160" s="18" t="str">
        <f t="shared" si="51"/>
        <v>MERCK</v>
      </c>
      <c r="BD160" s="164">
        <f t="shared" si="54"/>
        <v>29556.8</v>
      </c>
      <c r="BE160" s="80">
        <f t="shared" si="55"/>
        <v>27283.2</v>
      </c>
    </row>
    <row r="161" spans="1:57" ht="15">
      <c r="A161" s="23">
        <v>152</v>
      </c>
      <c r="B161" s="24" t="s">
        <v>208</v>
      </c>
      <c r="C161" s="25" t="s">
        <v>24</v>
      </c>
      <c r="D161" s="25">
        <v>1</v>
      </c>
      <c r="E161" s="53">
        <v>1447680</v>
      </c>
      <c r="G161" s="63">
        <v>709363.2</v>
      </c>
      <c r="H161" s="59">
        <v>1360819.2</v>
      </c>
      <c r="I161" s="58">
        <v>1245004.8</v>
      </c>
      <c r="J161" s="58">
        <v>1438400</v>
      </c>
      <c r="K161" s="58">
        <v>1798000</v>
      </c>
      <c r="L161" s="58">
        <v>839840</v>
      </c>
      <c r="M161" s="58">
        <v>854131.2</v>
      </c>
      <c r="N161" s="58">
        <v>0</v>
      </c>
      <c r="O161" s="60">
        <v>1438400</v>
      </c>
      <c r="P161" s="64">
        <v>961350</v>
      </c>
      <c r="R161" s="33" t="s">
        <v>0</v>
      </c>
      <c r="S161" s="32" t="s">
        <v>1</v>
      </c>
      <c r="T161" s="32" t="s">
        <v>1</v>
      </c>
      <c r="U161" s="32" t="s">
        <v>0</v>
      </c>
      <c r="V161" s="32" t="s">
        <v>1</v>
      </c>
      <c r="W161" s="32" t="s">
        <v>1</v>
      </c>
      <c r="X161" s="32" t="s">
        <v>0</v>
      </c>
      <c r="Y161" s="32" t="s">
        <v>16</v>
      </c>
      <c r="Z161" s="32" t="s">
        <v>0</v>
      </c>
      <c r="AA161" s="34" t="s">
        <v>1</v>
      </c>
      <c r="AC161" s="39" t="s">
        <v>0</v>
      </c>
      <c r="AD161" s="16" t="s">
        <v>1</v>
      </c>
      <c r="AE161" s="16" t="s">
        <v>0</v>
      </c>
      <c r="AF161" s="16" t="s">
        <v>0</v>
      </c>
      <c r="AG161" s="16" t="s">
        <v>0</v>
      </c>
      <c r="AH161" s="16" t="s">
        <v>0</v>
      </c>
      <c r="AI161" s="16" t="s">
        <v>0</v>
      </c>
      <c r="AJ161" s="32" t="s">
        <v>16</v>
      </c>
      <c r="AK161" s="16" t="s">
        <v>0</v>
      </c>
      <c r="AL161" s="40" t="s">
        <v>0</v>
      </c>
      <c r="AN161" s="17">
        <f t="shared" si="38"/>
        <v>709363.2</v>
      </c>
      <c r="AO161" s="70">
        <f t="shared" si="39"/>
      </c>
      <c r="AP161" s="70">
        <f t="shared" si="40"/>
      </c>
      <c r="AQ161" s="70">
        <f t="shared" si="41"/>
        <v>1438400</v>
      </c>
      <c r="AR161" s="70">
        <f t="shared" si="42"/>
      </c>
      <c r="AS161" s="70">
        <f t="shared" si="43"/>
      </c>
      <c r="AT161" s="70">
        <f t="shared" si="44"/>
        <v>854131.2</v>
      </c>
      <c r="AU161" s="70">
        <f t="shared" si="45"/>
      </c>
      <c r="AV161" s="70">
        <f t="shared" si="46"/>
        <v>1438400</v>
      </c>
      <c r="AW161" s="72">
        <f t="shared" si="47"/>
      </c>
      <c r="AY161" s="78">
        <f t="shared" si="53"/>
        <v>709363.2</v>
      </c>
      <c r="AZ161" s="77" t="str">
        <f t="shared" si="49"/>
        <v>MERCK</v>
      </c>
      <c r="BA161" s="18">
        <f t="shared" si="50"/>
      </c>
      <c r="BC161" s="18" t="str">
        <f t="shared" si="51"/>
        <v>MERCK</v>
      </c>
      <c r="BD161" s="164">
        <f t="shared" si="54"/>
        <v>709363.2</v>
      </c>
      <c r="BE161" s="80">
        <f>+E161-BD161</f>
        <v>738316.8</v>
      </c>
    </row>
    <row r="162" spans="1:57" ht="15">
      <c r="A162" s="23">
        <v>153</v>
      </c>
      <c r="B162" s="24" t="s">
        <v>209</v>
      </c>
      <c r="C162" s="25" t="s">
        <v>34</v>
      </c>
      <c r="D162" s="25">
        <v>2</v>
      </c>
      <c r="E162" s="53">
        <v>303920</v>
      </c>
      <c r="G162" s="63">
        <v>158038.4</v>
      </c>
      <c r="H162" s="59">
        <v>0</v>
      </c>
      <c r="I162" s="58">
        <v>439872</v>
      </c>
      <c r="J162" s="58">
        <v>301600</v>
      </c>
      <c r="K162" s="58">
        <v>394400</v>
      </c>
      <c r="L162" s="58">
        <v>176320</v>
      </c>
      <c r="M162" s="58">
        <v>179312.8</v>
      </c>
      <c r="N162" s="58">
        <v>0</v>
      </c>
      <c r="O162" s="60">
        <v>491840</v>
      </c>
      <c r="P162" s="64">
        <v>530468</v>
      </c>
      <c r="R162" s="33" t="s">
        <v>0</v>
      </c>
      <c r="S162" s="32" t="s">
        <v>16</v>
      </c>
      <c r="T162" s="32" t="s">
        <v>1</v>
      </c>
      <c r="U162" s="32" t="s">
        <v>0</v>
      </c>
      <c r="V162" s="32" t="s">
        <v>1</v>
      </c>
      <c r="W162" s="32" t="s">
        <v>1</v>
      </c>
      <c r="X162" s="32" t="s">
        <v>0</v>
      </c>
      <c r="Y162" s="32" t="s">
        <v>16</v>
      </c>
      <c r="Z162" s="32" t="s">
        <v>0</v>
      </c>
      <c r="AA162" s="34" t="s">
        <v>1</v>
      </c>
      <c r="AC162" s="39" t="s">
        <v>0</v>
      </c>
      <c r="AD162" s="16" t="s">
        <v>16</v>
      </c>
      <c r="AE162" s="16" t="s">
        <v>0</v>
      </c>
      <c r="AF162" s="16" t="s">
        <v>0</v>
      </c>
      <c r="AG162" s="16" t="s">
        <v>0</v>
      </c>
      <c r="AH162" s="16" t="s">
        <v>0</v>
      </c>
      <c r="AI162" s="16" t="s">
        <v>0</v>
      </c>
      <c r="AJ162" s="32" t="s">
        <v>16</v>
      </c>
      <c r="AK162" s="16" t="s">
        <v>0</v>
      </c>
      <c r="AL162" s="40" t="s">
        <v>0</v>
      </c>
      <c r="AN162" s="17">
        <f t="shared" si="38"/>
        <v>158038.4</v>
      </c>
      <c r="AO162" s="70">
        <f t="shared" si="39"/>
      </c>
      <c r="AP162" s="70">
        <f t="shared" si="40"/>
      </c>
      <c r="AQ162" s="70">
        <f t="shared" si="41"/>
        <v>301600</v>
      </c>
      <c r="AR162" s="70">
        <f t="shared" si="42"/>
      </c>
      <c r="AS162" s="70">
        <f t="shared" si="43"/>
      </c>
      <c r="AT162" s="70">
        <f t="shared" si="44"/>
        <v>179312.8</v>
      </c>
      <c r="AU162" s="70">
        <f t="shared" si="45"/>
      </c>
      <c r="AV162" s="70">
        <f t="shared" si="46"/>
        <v>491840</v>
      </c>
      <c r="AW162" s="72">
        <f t="shared" si="47"/>
      </c>
      <c r="AY162" s="78">
        <f t="shared" si="53"/>
        <v>158038.4</v>
      </c>
      <c r="AZ162" s="77" t="str">
        <f t="shared" si="49"/>
        <v>MERCK</v>
      </c>
      <c r="BA162" s="18">
        <f t="shared" si="50"/>
      </c>
      <c r="BC162" s="18" t="str">
        <f t="shared" si="51"/>
        <v>MERCK</v>
      </c>
      <c r="BD162" s="164">
        <f t="shared" si="54"/>
        <v>158038.4</v>
      </c>
      <c r="BE162" s="80">
        <f aca="true" t="shared" si="56" ref="BE162:BE176">+E162-BD162</f>
        <v>145881.6</v>
      </c>
    </row>
    <row r="163" spans="1:57" ht="15">
      <c r="A163" s="23">
        <v>154</v>
      </c>
      <c r="B163" s="24" t="s">
        <v>210</v>
      </c>
      <c r="C163" s="25" t="s">
        <v>211</v>
      </c>
      <c r="D163" s="25">
        <v>1</v>
      </c>
      <c r="E163" s="53">
        <v>53360</v>
      </c>
      <c r="G163" s="63">
        <v>27747.2</v>
      </c>
      <c r="H163" s="59">
        <v>51272</v>
      </c>
      <c r="I163" s="58">
        <v>0</v>
      </c>
      <c r="J163" s="58">
        <v>52200</v>
      </c>
      <c r="K163" s="58">
        <v>34800</v>
      </c>
      <c r="L163" s="58">
        <v>31320</v>
      </c>
      <c r="M163" s="58">
        <v>31482.4</v>
      </c>
      <c r="N163" s="58">
        <v>0</v>
      </c>
      <c r="O163" s="60">
        <v>40600</v>
      </c>
      <c r="P163" s="64">
        <v>96628</v>
      </c>
      <c r="R163" s="33" t="s">
        <v>0</v>
      </c>
      <c r="S163" s="32" t="s">
        <v>1</v>
      </c>
      <c r="T163" s="32" t="s">
        <v>16</v>
      </c>
      <c r="U163" s="32" t="s">
        <v>0</v>
      </c>
      <c r="V163" s="32" t="s">
        <v>16</v>
      </c>
      <c r="W163" s="32" t="s">
        <v>1</v>
      </c>
      <c r="X163" s="32" t="s">
        <v>0</v>
      </c>
      <c r="Y163" s="32" t="s">
        <v>16</v>
      </c>
      <c r="Z163" s="32" t="s">
        <v>0</v>
      </c>
      <c r="AA163" s="34" t="s">
        <v>1</v>
      </c>
      <c r="AC163" s="39" t="s">
        <v>0</v>
      </c>
      <c r="AD163" s="16" t="s">
        <v>1</v>
      </c>
      <c r="AE163" s="16" t="s">
        <v>16</v>
      </c>
      <c r="AF163" s="16" t="s">
        <v>0</v>
      </c>
      <c r="AG163" s="16" t="s">
        <v>1</v>
      </c>
      <c r="AH163" s="16" t="s">
        <v>0</v>
      </c>
      <c r="AI163" s="16" t="s">
        <v>0</v>
      </c>
      <c r="AJ163" s="32" t="s">
        <v>16</v>
      </c>
      <c r="AK163" s="16" t="s">
        <v>0</v>
      </c>
      <c r="AL163" s="40" t="s">
        <v>0</v>
      </c>
      <c r="AN163" s="17">
        <f t="shared" si="38"/>
        <v>27747.2</v>
      </c>
      <c r="AO163" s="70">
        <f t="shared" si="39"/>
      </c>
      <c r="AP163" s="70">
        <f t="shared" si="40"/>
      </c>
      <c r="AQ163" s="70">
        <f t="shared" si="41"/>
        <v>52200</v>
      </c>
      <c r="AR163" s="70">
        <f t="shared" si="42"/>
      </c>
      <c r="AS163" s="70">
        <f t="shared" si="43"/>
      </c>
      <c r="AT163" s="70">
        <f t="shared" si="44"/>
        <v>31482.4</v>
      </c>
      <c r="AU163" s="70">
        <f t="shared" si="45"/>
      </c>
      <c r="AV163" s="70">
        <f t="shared" si="46"/>
        <v>40600</v>
      </c>
      <c r="AW163" s="72">
        <f t="shared" si="47"/>
      </c>
      <c r="AY163" s="78">
        <f t="shared" si="53"/>
        <v>27747.2</v>
      </c>
      <c r="AZ163" s="77" t="str">
        <f t="shared" si="49"/>
        <v>MERCK</v>
      </c>
      <c r="BA163" s="18">
        <f t="shared" si="50"/>
      </c>
      <c r="BC163" s="18" t="str">
        <f t="shared" si="51"/>
        <v>MERCK</v>
      </c>
      <c r="BD163" s="164">
        <f t="shared" si="54"/>
        <v>27747.2</v>
      </c>
      <c r="BE163" s="80">
        <f t="shared" si="56"/>
        <v>25612.8</v>
      </c>
    </row>
    <row r="164" spans="1:57" ht="15">
      <c r="A164" s="23">
        <v>155</v>
      </c>
      <c r="B164" s="24" t="s">
        <v>212</v>
      </c>
      <c r="C164" s="25" t="s">
        <v>211</v>
      </c>
      <c r="D164" s="25">
        <v>2</v>
      </c>
      <c r="E164" s="53">
        <v>120640</v>
      </c>
      <c r="G164" s="63">
        <v>62732.8</v>
      </c>
      <c r="H164" s="59">
        <v>0</v>
      </c>
      <c r="I164" s="58">
        <v>0</v>
      </c>
      <c r="J164" s="58">
        <v>116000</v>
      </c>
      <c r="K164" s="58">
        <v>69600</v>
      </c>
      <c r="L164" s="58">
        <v>69600</v>
      </c>
      <c r="M164" s="58">
        <v>71177.6</v>
      </c>
      <c r="N164" s="58">
        <v>0</v>
      </c>
      <c r="O164" s="60">
        <v>85840</v>
      </c>
      <c r="P164" s="64">
        <v>203116</v>
      </c>
      <c r="R164" s="33" t="s">
        <v>0</v>
      </c>
      <c r="S164" s="32" t="s">
        <v>16</v>
      </c>
      <c r="T164" s="32" t="s">
        <v>16</v>
      </c>
      <c r="U164" s="32" t="s">
        <v>0</v>
      </c>
      <c r="V164" s="32" t="s">
        <v>16</v>
      </c>
      <c r="W164" s="32" t="s">
        <v>1</v>
      </c>
      <c r="X164" s="32" t="s">
        <v>0</v>
      </c>
      <c r="Y164" s="32" t="s">
        <v>16</v>
      </c>
      <c r="Z164" s="32" t="s">
        <v>0</v>
      </c>
      <c r="AA164" s="34" t="s">
        <v>1</v>
      </c>
      <c r="AC164" s="39" t="s">
        <v>0</v>
      </c>
      <c r="AD164" s="16" t="s">
        <v>16</v>
      </c>
      <c r="AE164" s="16" t="s">
        <v>16</v>
      </c>
      <c r="AF164" s="16" t="s">
        <v>0</v>
      </c>
      <c r="AG164" s="16" t="s">
        <v>1</v>
      </c>
      <c r="AH164" s="16" t="s">
        <v>0</v>
      </c>
      <c r="AI164" s="16" t="s">
        <v>0</v>
      </c>
      <c r="AJ164" s="32" t="s">
        <v>16</v>
      </c>
      <c r="AK164" s="16" t="s">
        <v>0</v>
      </c>
      <c r="AL164" s="40" t="s">
        <v>1</v>
      </c>
      <c r="AN164" s="17">
        <f t="shared" si="38"/>
        <v>62732.8</v>
      </c>
      <c r="AO164" s="70">
        <f t="shared" si="39"/>
      </c>
      <c r="AP164" s="70">
        <f t="shared" si="40"/>
      </c>
      <c r="AQ164" s="70">
        <f t="shared" si="41"/>
        <v>116000</v>
      </c>
      <c r="AR164" s="70">
        <f t="shared" si="42"/>
      </c>
      <c r="AS164" s="70">
        <f t="shared" si="43"/>
      </c>
      <c r="AT164" s="70">
        <f t="shared" si="44"/>
        <v>71177.6</v>
      </c>
      <c r="AU164" s="70">
        <f t="shared" si="45"/>
      </c>
      <c r="AV164" s="70">
        <f t="shared" si="46"/>
        <v>85840</v>
      </c>
      <c r="AW164" s="72">
        <f t="shared" si="47"/>
      </c>
      <c r="AY164" s="78">
        <f t="shared" si="53"/>
        <v>62732.8</v>
      </c>
      <c r="AZ164" s="77" t="str">
        <f t="shared" si="49"/>
        <v>MERCK</v>
      </c>
      <c r="BA164" s="18">
        <f t="shared" si="50"/>
      </c>
      <c r="BC164" s="18" t="str">
        <f t="shared" si="51"/>
        <v>MERCK</v>
      </c>
      <c r="BD164" s="164">
        <f t="shared" si="54"/>
        <v>62732.8</v>
      </c>
      <c r="BE164" s="80">
        <f t="shared" si="56"/>
        <v>57907.2</v>
      </c>
    </row>
    <row r="165" spans="1:57" ht="15">
      <c r="A165" s="23">
        <v>156</v>
      </c>
      <c r="B165" s="24" t="s">
        <v>213</v>
      </c>
      <c r="C165" s="25" t="s">
        <v>211</v>
      </c>
      <c r="D165" s="25">
        <v>1</v>
      </c>
      <c r="E165" s="53">
        <v>379320</v>
      </c>
      <c r="G165" s="63">
        <v>197246.4</v>
      </c>
      <c r="H165" s="59">
        <v>0</v>
      </c>
      <c r="I165" s="58">
        <v>0</v>
      </c>
      <c r="J165" s="58">
        <v>371200</v>
      </c>
      <c r="K165" s="58">
        <v>145000</v>
      </c>
      <c r="L165" s="58">
        <v>220400</v>
      </c>
      <c r="M165" s="58">
        <v>223798.8</v>
      </c>
      <c r="N165" s="58">
        <v>0</v>
      </c>
      <c r="O165" s="60">
        <v>0</v>
      </c>
      <c r="P165" s="64">
        <v>0</v>
      </c>
      <c r="R165" s="33" t="s">
        <v>0</v>
      </c>
      <c r="S165" s="32" t="s">
        <v>16</v>
      </c>
      <c r="T165" s="32" t="s">
        <v>16</v>
      </c>
      <c r="U165" s="32" t="s">
        <v>0</v>
      </c>
      <c r="V165" s="32" t="s">
        <v>16</v>
      </c>
      <c r="W165" s="32" t="s">
        <v>1</v>
      </c>
      <c r="X165" s="32" t="s">
        <v>0</v>
      </c>
      <c r="Y165" s="32" t="s">
        <v>16</v>
      </c>
      <c r="Z165" s="32" t="s">
        <v>16</v>
      </c>
      <c r="AA165" s="34" t="s">
        <v>16</v>
      </c>
      <c r="AC165" s="39" t="s">
        <v>0</v>
      </c>
      <c r="AD165" s="16" t="s">
        <v>16</v>
      </c>
      <c r="AE165" s="16" t="s">
        <v>16</v>
      </c>
      <c r="AF165" s="16" t="s">
        <v>0</v>
      </c>
      <c r="AG165" s="16" t="s">
        <v>0</v>
      </c>
      <c r="AH165" s="16" t="s">
        <v>0</v>
      </c>
      <c r="AI165" s="16" t="s">
        <v>0</v>
      </c>
      <c r="AJ165" s="32" t="s">
        <v>16</v>
      </c>
      <c r="AK165" s="16" t="s">
        <v>16</v>
      </c>
      <c r="AL165" s="34" t="s">
        <v>16</v>
      </c>
      <c r="AN165" s="17">
        <f t="shared" si="38"/>
        <v>197246.4</v>
      </c>
      <c r="AO165" s="70">
        <f t="shared" si="39"/>
      </c>
      <c r="AP165" s="70">
        <f t="shared" si="40"/>
      </c>
      <c r="AQ165" s="70">
        <f t="shared" si="41"/>
        <v>371200</v>
      </c>
      <c r="AR165" s="70">
        <f t="shared" si="42"/>
      </c>
      <c r="AS165" s="70">
        <f t="shared" si="43"/>
      </c>
      <c r="AT165" s="70">
        <f t="shared" si="44"/>
        <v>223798.8</v>
      </c>
      <c r="AU165" s="70">
        <f t="shared" si="45"/>
      </c>
      <c r="AV165" s="70">
        <f t="shared" si="46"/>
      </c>
      <c r="AW165" s="72">
        <f t="shared" si="47"/>
      </c>
      <c r="AY165" s="78">
        <f t="shared" si="53"/>
        <v>197246.4</v>
      </c>
      <c r="AZ165" s="77" t="str">
        <f t="shared" si="49"/>
        <v>MERCK</v>
      </c>
      <c r="BA165" s="18">
        <f t="shared" si="50"/>
      </c>
      <c r="BC165" s="18" t="str">
        <f t="shared" si="51"/>
        <v>MERCK</v>
      </c>
      <c r="BD165" s="164">
        <f t="shared" si="54"/>
        <v>197246.4</v>
      </c>
      <c r="BE165" s="80">
        <f t="shared" si="56"/>
        <v>182073.6</v>
      </c>
    </row>
    <row r="166" spans="1:57" ht="15">
      <c r="A166" s="23">
        <v>157</v>
      </c>
      <c r="B166" s="24" t="s">
        <v>214</v>
      </c>
      <c r="C166" s="25" t="s">
        <v>211</v>
      </c>
      <c r="D166" s="25">
        <v>2</v>
      </c>
      <c r="E166" s="53">
        <v>106720</v>
      </c>
      <c r="G166" s="63">
        <v>0</v>
      </c>
      <c r="H166" s="59">
        <v>0</v>
      </c>
      <c r="I166" s="58">
        <v>0</v>
      </c>
      <c r="J166" s="58">
        <v>104400</v>
      </c>
      <c r="K166" s="58">
        <v>68440</v>
      </c>
      <c r="L166" s="58">
        <v>64960</v>
      </c>
      <c r="M166" s="58">
        <v>62964.8</v>
      </c>
      <c r="N166" s="58">
        <v>0</v>
      </c>
      <c r="O166" s="60">
        <v>92800</v>
      </c>
      <c r="P166" s="64">
        <v>189312</v>
      </c>
      <c r="R166" s="33" t="s">
        <v>16</v>
      </c>
      <c r="S166" s="32" t="s">
        <v>16</v>
      </c>
      <c r="T166" s="32" t="s">
        <v>16</v>
      </c>
      <c r="U166" s="32" t="s">
        <v>0</v>
      </c>
      <c r="V166" s="32" t="s">
        <v>16</v>
      </c>
      <c r="W166" s="32" t="s">
        <v>1</v>
      </c>
      <c r="X166" s="32" t="s">
        <v>0</v>
      </c>
      <c r="Y166" s="32" t="s">
        <v>16</v>
      </c>
      <c r="Z166" s="32" t="s">
        <v>0</v>
      </c>
      <c r="AA166" s="34" t="s">
        <v>1</v>
      </c>
      <c r="AC166" s="39" t="s">
        <v>16</v>
      </c>
      <c r="AD166" s="16" t="s">
        <v>16</v>
      </c>
      <c r="AE166" s="16" t="s">
        <v>16</v>
      </c>
      <c r="AF166" s="16" t="s">
        <v>0</v>
      </c>
      <c r="AG166" s="16" t="s">
        <v>1</v>
      </c>
      <c r="AH166" s="16" t="s">
        <v>1</v>
      </c>
      <c r="AI166" s="16" t="s">
        <v>0</v>
      </c>
      <c r="AJ166" s="32" t="s">
        <v>16</v>
      </c>
      <c r="AK166" s="16" t="s">
        <v>0</v>
      </c>
      <c r="AL166" s="40" t="s">
        <v>0</v>
      </c>
      <c r="AN166" s="17">
        <f t="shared" si="38"/>
      </c>
      <c r="AO166" s="70">
        <f t="shared" si="39"/>
      </c>
      <c r="AP166" s="70">
        <f t="shared" si="40"/>
      </c>
      <c r="AQ166" s="70">
        <f t="shared" si="41"/>
        <v>104400</v>
      </c>
      <c r="AR166" s="70">
        <f t="shared" si="42"/>
      </c>
      <c r="AS166" s="70">
        <f t="shared" si="43"/>
      </c>
      <c r="AT166" s="70">
        <f t="shared" si="44"/>
        <v>62964.8</v>
      </c>
      <c r="AU166" s="70">
        <f t="shared" si="45"/>
      </c>
      <c r="AV166" s="70">
        <f t="shared" si="46"/>
        <v>92800</v>
      </c>
      <c r="AW166" s="72">
        <f t="shared" si="47"/>
      </c>
      <c r="AY166" s="78">
        <f t="shared" si="53"/>
        <v>62964.8</v>
      </c>
      <c r="AZ166" s="77">
        <f t="shared" si="49"/>
      </c>
      <c r="BA166" s="18" t="str">
        <f t="shared" si="50"/>
        <v>ARTILAB</v>
      </c>
      <c r="BC166" s="18" t="str">
        <f t="shared" si="51"/>
        <v>ARTILAB</v>
      </c>
      <c r="BD166" s="164">
        <f t="shared" si="54"/>
        <v>62964.8</v>
      </c>
      <c r="BE166" s="80">
        <f t="shared" si="56"/>
        <v>43755.2</v>
      </c>
    </row>
    <row r="167" spans="1:57" ht="25.5">
      <c r="A167" s="23">
        <v>158</v>
      </c>
      <c r="B167" s="24" t="s">
        <v>215</v>
      </c>
      <c r="C167" s="25" t="s">
        <v>44</v>
      </c>
      <c r="D167" s="25">
        <v>4</v>
      </c>
      <c r="E167" s="53">
        <v>1614720</v>
      </c>
      <c r="G167" s="63">
        <v>1430666.666666667</v>
      </c>
      <c r="H167" s="59">
        <v>0</v>
      </c>
      <c r="I167" s="58">
        <v>1374182.4</v>
      </c>
      <c r="J167" s="58">
        <v>1610080</v>
      </c>
      <c r="K167" s="58">
        <v>1252800</v>
      </c>
      <c r="L167" s="58">
        <v>1419840</v>
      </c>
      <c r="M167" s="58">
        <v>1442715.2</v>
      </c>
      <c r="N167" s="58">
        <v>1257440</v>
      </c>
      <c r="O167" s="60">
        <v>1303840</v>
      </c>
      <c r="P167" s="64">
        <v>1902400</v>
      </c>
      <c r="R167" s="33" t="s">
        <v>0</v>
      </c>
      <c r="S167" s="32" t="s">
        <v>16</v>
      </c>
      <c r="T167" s="32" t="s">
        <v>1</v>
      </c>
      <c r="U167" s="32" t="s">
        <v>0</v>
      </c>
      <c r="V167" s="32" t="s">
        <v>1</v>
      </c>
      <c r="W167" s="32" t="s">
        <v>1</v>
      </c>
      <c r="X167" s="32" t="s">
        <v>0</v>
      </c>
      <c r="Y167" s="32" t="s">
        <v>1</v>
      </c>
      <c r="Z167" s="32" t="s">
        <v>0</v>
      </c>
      <c r="AA167" s="34" t="s">
        <v>1</v>
      </c>
      <c r="AC167" s="39" t="s">
        <v>0</v>
      </c>
      <c r="AD167" s="16" t="s">
        <v>16</v>
      </c>
      <c r="AE167" s="16" t="s">
        <v>0</v>
      </c>
      <c r="AF167" s="16" t="s">
        <v>0</v>
      </c>
      <c r="AG167" s="16" t="s">
        <v>0</v>
      </c>
      <c r="AH167" s="16" t="s">
        <v>0</v>
      </c>
      <c r="AI167" s="16" t="s">
        <v>0</v>
      </c>
      <c r="AJ167" s="16" t="s">
        <v>0</v>
      </c>
      <c r="AK167" s="16" t="s">
        <v>0</v>
      </c>
      <c r="AL167" s="40" t="s">
        <v>0</v>
      </c>
      <c r="AN167" s="17">
        <f t="shared" si="38"/>
        <v>1430666.666666667</v>
      </c>
      <c r="AO167" s="70">
        <f t="shared" si="39"/>
      </c>
      <c r="AP167" s="70">
        <f t="shared" si="40"/>
      </c>
      <c r="AQ167" s="70">
        <f t="shared" si="41"/>
        <v>1610080</v>
      </c>
      <c r="AR167" s="70">
        <f t="shared" si="42"/>
      </c>
      <c r="AS167" s="70">
        <f t="shared" si="43"/>
      </c>
      <c r="AT167" s="70">
        <f t="shared" si="44"/>
        <v>1442715.2</v>
      </c>
      <c r="AU167" s="70">
        <f t="shared" si="45"/>
      </c>
      <c r="AV167" s="70">
        <f t="shared" si="46"/>
        <v>1303840</v>
      </c>
      <c r="AW167" s="72">
        <f t="shared" si="47"/>
      </c>
      <c r="AY167" s="78">
        <f t="shared" si="53"/>
        <v>1303840</v>
      </c>
      <c r="AZ167" s="77">
        <f t="shared" si="49"/>
      </c>
      <c r="BA167" s="18" t="str">
        <f t="shared" si="50"/>
        <v>ELEMENTOS QUIMICOS</v>
      </c>
      <c r="BC167" s="18" t="str">
        <f t="shared" si="51"/>
        <v>ELEMENTOS QUIMICOS</v>
      </c>
      <c r="BD167" s="164">
        <f t="shared" si="54"/>
        <v>1303840</v>
      </c>
      <c r="BE167" s="80">
        <f t="shared" si="56"/>
        <v>310880</v>
      </c>
    </row>
    <row r="168" spans="1:57" ht="15">
      <c r="A168" s="23">
        <v>159</v>
      </c>
      <c r="B168" s="24" t="s">
        <v>216</v>
      </c>
      <c r="C168" s="25" t="s">
        <v>40</v>
      </c>
      <c r="D168" s="25">
        <v>1</v>
      </c>
      <c r="E168" s="53">
        <v>2219080</v>
      </c>
      <c r="G168" s="63">
        <v>838890.9090909092</v>
      </c>
      <c r="H168" s="59">
        <v>0</v>
      </c>
      <c r="I168" s="58">
        <v>0</v>
      </c>
      <c r="J168" s="58">
        <v>2204000</v>
      </c>
      <c r="K168" s="58">
        <v>1102000</v>
      </c>
      <c r="L168" s="58">
        <v>0</v>
      </c>
      <c r="M168" s="58">
        <v>0</v>
      </c>
      <c r="N168" s="58">
        <v>0</v>
      </c>
      <c r="O168" s="60">
        <v>1276000</v>
      </c>
      <c r="P168" s="64">
        <v>875800</v>
      </c>
      <c r="R168" s="33" t="s">
        <v>0</v>
      </c>
      <c r="S168" s="32" t="s">
        <v>16</v>
      </c>
      <c r="T168" s="32" t="s">
        <v>16</v>
      </c>
      <c r="U168" s="32" t="s">
        <v>0</v>
      </c>
      <c r="V168" s="32" t="s">
        <v>16</v>
      </c>
      <c r="W168" s="32" t="s">
        <v>16</v>
      </c>
      <c r="X168" s="32" t="s">
        <v>16</v>
      </c>
      <c r="Y168" s="32" t="s">
        <v>16</v>
      </c>
      <c r="Z168" s="32" t="s">
        <v>0</v>
      </c>
      <c r="AA168" s="34" t="s">
        <v>1</v>
      </c>
      <c r="AC168" s="39" t="s">
        <v>0</v>
      </c>
      <c r="AD168" s="16" t="s">
        <v>16</v>
      </c>
      <c r="AE168" s="16" t="s">
        <v>16</v>
      </c>
      <c r="AF168" s="16" t="s">
        <v>0</v>
      </c>
      <c r="AG168" s="16" t="s">
        <v>0</v>
      </c>
      <c r="AH168" s="16" t="s">
        <v>16</v>
      </c>
      <c r="AI168" s="16" t="s">
        <v>16</v>
      </c>
      <c r="AJ168" s="32" t="s">
        <v>16</v>
      </c>
      <c r="AK168" s="16" t="s">
        <v>0</v>
      </c>
      <c r="AL168" s="40" t="s">
        <v>0</v>
      </c>
      <c r="AN168" s="17">
        <f t="shared" si="38"/>
        <v>838890.9090909092</v>
      </c>
      <c r="AO168" s="70">
        <f t="shared" si="39"/>
      </c>
      <c r="AP168" s="70">
        <f t="shared" si="40"/>
      </c>
      <c r="AQ168" s="70">
        <f t="shared" si="41"/>
        <v>2204000</v>
      </c>
      <c r="AR168" s="70">
        <f t="shared" si="42"/>
      </c>
      <c r="AS168" s="70">
        <f t="shared" si="43"/>
      </c>
      <c r="AT168" s="70">
        <f t="shared" si="44"/>
      </c>
      <c r="AU168" s="70">
        <f t="shared" si="45"/>
      </c>
      <c r="AV168" s="70">
        <f t="shared" si="46"/>
        <v>1276000</v>
      </c>
      <c r="AW168" s="72">
        <f t="shared" si="47"/>
      </c>
      <c r="AY168" s="78">
        <f t="shared" si="53"/>
        <v>838890.9090909092</v>
      </c>
      <c r="AZ168" s="77" t="str">
        <f t="shared" si="49"/>
        <v>MERCK</v>
      </c>
      <c r="BA168" s="18">
        <f t="shared" si="50"/>
      </c>
      <c r="BC168" s="18" t="str">
        <f t="shared" si="51"/>
        <v>MERCK</v>
      </c>
      <c r="BD168" s="164">
        <f t="shared" si="54"/>
        <v>838890.9090909092</v>
      </c>
      <c r="BE168" s="80">
        <f t="shared" si="56"/>
        <v>1380189.0909090908</v>
      </c>
    </row>
    <row r="169" spans="1:57" ht="25.5">
      <c r="A169" s="23">
        <v>160</v>
      </c>
      <c r="B169" s="24" t="s">
        <v>217</v>
      </c>
      <c r="C169" s="25" t="s">
        <v>185</v>
      </c>
      <c r="D169" s="25">
        <v>1</v>
      </c>
      <c r="E169" s="53">
        <v>570720</v>
      </c>
      <c r="G169" s="63">
        <v>279652.8</v>
      </c>
      <c r="H169" s="59">
        <v>536476.8</v>
      </c>
      <c r="I169" s="58">
        <v>190425.6</v>
      </c>
      <c r="J169" s="58">
        <v>551000</v>
      </c>
      <c r="K169" s="58">
        <v>278400</v>
      </c>
      <c r="L169" s="58">
        <v>331760</v>
      </c>
      <c r="M169" s="58">
        <v>336724.8</v>
      </c>
      <c r="N169" s="58">
        <v>0</v>
      </c>
      <c r="O169" s="60">
        <v>185600</v>
      </c>
      <c r="P169" s="64">
        <v>267206</v>
      </c>
      <c r="R169" s="33" t="s">
        <v>0</v>
      </c>
      <c r="S169" s="32" t="s">
        <v>1</v>
      </c>
      <c r="T169" s="32" t="s">
        <v>1</v>
      </c>
      <c r="U169" s="32" t="s">
        <v>0</v>
      </c>
      <c r="V169" s="32" t="s">
        <v>1</v>
      </c>
      <c r="W169" s="32" t="s">
        <v>1</v>
      </c>
      <c r="X169" s="32" t="s">
        <v>0</v>
      </c>
      <c r="Y169" s="32" t="s">
        <v>16</v>
      </c>
      <c r="Z169" s="32" t="s">
        <v>0</v>
      </c>
      <c r="AA169" s="34" t="s">
        <v>1</v>
      </c>
      <c r="AC169" s="39" t="s">
        <v>0</v>
      </c>
      <c r="AD169" s="16" t="s">
        <v>1</v>
      </c>
      <c r="AE169" s="16" t="s">
        <v>0</v>
      </c>
      <c r="AF169" s="16" t="s">
        <v>0</v>
      </c>
      <c r="AG169" s="16" t="s">
        <v>0</v>
      </c>
      <c r="AH169" s="16" t="s">
        <v>0</v>
      </c>
      <c r="AI169" s="16" t="s">
        <v>0</v>
      </c>
      <c r="AJ169" s="32" t="s">
        <v>16</v>
      </c>
      <c r="AK169" s="16" t="s">
        <v>0</v>
      </c>
      <c r="AL169" s="40" t="s">
        <v>0</v>
      </c>
      <c r="AN169" s="17">
        <f t="shared" si="38"/>
        <v>279652.8</v>
      </c>
      <c r="AO169" s="70">
        <f t="shared" si="39"/>
      </c>
      <c r="AP169" s="70">
        <f t="shared" si="40"/>
      </c>
      <c r="AQ169" s="70">
        <f t="shared" si="41"/>
        <v>551000</v>
      </c>
      <c r="AR169" s="70">
        <f t="shared" si="42"/>
      </c>
      <c r="AS169" s="70">
        <f t="shared" si="43"/>
      </c>
      <c r="AT169" s="70">
        <f t="shared" si="44"/>
        <v>336724.8</v>
      </c>
      <c r="AU169" s="70">
        <f t="shared" si="45"/>
      </c>
      <c r="AV169" s="70">
        <f t="shared" si="46"/>
        <v>185600</v>
      </c>
      <c r="AW169" s="72">
        <f t="shared" si="47"/>
      </c>
      <c r="AY169" s="78">
        <f t="shared" si="53"/>
        <v>185600</v>
      </c>
      <c r="AZ169" s="77">
        <f t="shared" si="49"/>
      </c>
      <c r="BA169" s="18" t="str">
        <f t="shared" si="50"/>
        <v>ELEMENTOS QUIMICOS</v>
      </c>
      <c r="BC169" s="18" t="str">
        <f t="shared" si="51"/>
        <v>ELEMENTOS QUIMICOS</v>
      </c>
      <c r="BD169" s="164">
        <f t="shared" si="54"/>
        <v>185600</v>
      </c>
      <c r="BE169" s="80">
        <f t="shared" si="56"/>
        <v>385120</v>
      </c>
    </row>
    <row r="170" spans="1:57" ht="15">
      <c r="A170" s="23">
        <v>161</v>
      </c>
      <c r="B170" s="24" t="s">
        <v>218</v>
      </c>
      <c r="C170" s="25" t="s">
        <v>83</v>
      </c>
      <c r="D170" s="25">
        <v>1</v>
      </c>
      <c r="E170" s="53">
        <v>226200</v>
      </c>
      <c r="G170" s="63">
        <v>0</v>
      </c>
      <c r="H170" s="59">
        <v>192270</v>
      </c>
      <c r="I170" s="58">
        <v>129734.4</v>
      </c>
      <c r="J170" s="58">
        <v>454720</v>
      </c>
      <c r="K170" s="58">
        <v>129920</v>
      </c>
      <c r="L170" s="58">
        <v>312040</v>
      </c>
      <c r="M170" s="58">
        <v>316877.2</v>
      </c>
      <c r="N170" s="58">
        <v>214600</v>
      </c>
      <c r="O170" s="60">
        <v>197200</v>
      </c>
      <c r="P170" s="64">
        <v>109446</v>
      </c>
      <c r="R170" s="33" t="s">
        <v>16</v>
      </c>
      <c r="S170" s="32" t="s">
        <v>0</v>
      </c>
      <c r="T170" s="32" t="s">
        <v>1</v>
      </c>
      <c r="U170" s="32" t="s">
        <v>0</v>
      </c>
      <c r="V170" s="32" t="s">
        <v>1</v>
      </c>
      <c r="W170" s="32" t="s">
        <v>1</v>
      </c>
      <c r="X170" s="32" t="s">
        <v>0</v>
      </c>
      <c r="Y170" s="32" t="s">
        <v>1</v>
      </c>
      <c r="Z170" s="32" t="s">
        <v>0</v>
      </c>
      <c r="AA170" s="34" t="s">
        <v>1</v>
      </c>
      <c r="AC170" s="39" t="s">
        <v>16</v>
      </c>
      <c r="AD170" s="16" t="s">
        <v>0</v>
      </c>
      <c r="AE170" s="16" t="s">
        <v>0</v>
      </c>
      <c r="AF170" s="16" t="s">
        <v>0</v>
      </c>
      <c r="AG170" s="16" t="s">
        <v>0</v>
      </c>
      <c r="AH170" s="16" t="s">
        <v>0</v>
      </c>
      <c r="AI170" s="16" t="s">
        <v>0</v>
      </c>
      <c r="AJ170" s="16" t="s">
        <v>0</v>
      </c>
      <c r="AK170" s="16" t="s">
        <v>0</v>
      </c>
      <c r="AL170" s="40" t="s">
        <v>0</v>
      </c>
      <c r="AN170" s="17">
        <f t="shared" si="38"/>
      </c>
      <c r="AO170" s="70">
        <f t="shared" si="39"/>
        <v>192270</v>
      </c>
      <c r="AP170" s="70">
        <f t="shared" si="40"/>
      </c>
      <c r="AQ170" s="70">
        <f t="shared" si="41"/>
        <v>454720</v>
      </c>
      <c r="AR170" s="70">
        <f t="shared" si="42"/>
      </c>
      <c r="AS170" s="70">
        <f t="shared" si="43"/>
      </c>
      <c r="AT170" s="70">
        <f t="shared" si="44"/>
        <v>316877.2</v>
      </c>
      <c r="AU170" s="70">
        <f t="shared" si="45"/>
      </c>
      <c r="AV170" s="70">
        <f t="shared" si="46"/>
        <v>197200</v>
      </c>
      <c r="AW170" s="72">
        <f t="shared" si="47"/>
      </c>
      <c r="AY170" s="78">
        <f t="shared" si="53"/>
        <v>192270</v>
      </c>
      <c r="AZ170" s="77" t="str">
        <f t="shared" si="49"/>
        <v>QUIMIREL</v>
      </c>
      <c r="BA170" s="18">
        <f t="shared" si="50"/>
      </c>
      <c r="BC170" s="18" t="str">
        <f t="shared" si="51"/>
        <v>QUIMIREL</v>
      </c>
      <c r="BD170" s="164">
        <f t="shared" si="54"/>
        <v>192270</v>
      </c>
      <c r="BE170" s="80">
        <f t="shared" si="56"/>
        <v>33930</v>
      </c>
    </row>
    <row r="171" spans="1:57" ht="15">
      <c r="A171" s="23">
        <v>162</v>
      </c>
      <c r="B171" s="24" t="s">
        <v>219</v>
      </c>
      <c r="C171" s="25" t="s">
        <v>24</v>
      </c>
      <c r="D171" s="25">
        <v>1</v>
      </c>
      <c r="E171" s="53">
        <v>1447680</v>
      </c>
      <c r="G171" s="63">
        <v>709363.2</v>
      </c>
      <c r="H171" s="59">
        <v>1360819.2</v>
      </c>
      <c r="I171" s="58">
        <v>538982.4</v>
      </c>
      <c r="J171" s="58">
        <v>1392000</v>
      </c>
      <c r="K171" s="58">
        <v>638000</v>
      </c>
      <c r="L171" s="58">
        <v>839840</v>
      </c>
      <c r="M171" s="58">
        <v>854131.2</v>
      </c>
      <c r="N171" s="58">
        <v>0</v>
      </c>
      <c r="O171" s="60">
        <v>0</v>
      </c>
      <c r="P171" s="64">
        <v>701046</v>
      </c>
      <c r="R171" s="33" t="s">
        <v>0</v>
      </c>
      <c r="S171" s="32" t="s">
        <v>1</v>
      </c>
      <c r="T171" s="32" t="s">
        <v>1</v>
      </c>
      <c r="U171" s="32" t="s">
        <v>0</v>
      </c>
      <c r="V171" s="32" t="s">
        <v>1</v>
      </c>
      <c r="W171" s="32" t="s">
        <v>1</v>
      </c>
      <c r="X171" s="32" t="s">
        <v>0</v>
      </c>
      <c r="Y171" s="32" t="s">
        <v>16</v>
      </c>
      <c r="Z171" s="32" t="s">
        <v>16</v>
      </c>
      <c r="AA171" s="34" t="s">
        <v>1</v>
      </c>
      <c r="AC171" s="39" t="s">
        <v>0</v>
      </c>
      <c r="AD171" s="16" t="s">
        <v>1</v>
      </c>
      <c r="AE171" s="16" t="s">
        <v>0</v>
      </c>
      <c r="AF171" s="16" t="s">
        <v>0</v>
      </c>
      <c r="AG171" s="16" t="s">
        <v>0</v>
      </c>
      <c r="AH171" s="16" t="s">
        <v>0</v>
      </c>
      <c r="AI171" s="16" t="s">
        <v>0</v>
      </c>
      <c r="AJ171" s="32" t="s">
        <v>16</v>
      </c>
      <c r="AK171" s="16" t="s">
        <v>16</v>
      </c>
      <c r="AL171" s="40" t="s">
        <v>1</v>
      </c>
      <c r="AN171" s="17">
        <f t="shared" si="38"/>
        <v>709363.2</v>
      </c>
      <c r="AO171" s="70">
        <f t="shared" si="39"/>
      </c>
      <c r="AP171" s="70">
        <f t="shared" si="40"/>
      </c>
      <c r="AQ171" s="70">
        <f t="shared" si="41"/>
        <v>1392000</v>
      </c>
      <c r="AR171" s="70">
        <f t="shared" si="42"/>
      </c>
      <c r="AS171" s="70">
        <f t="shared" si="43"/>
      </c>
      <c r="AT171" s="70">
        <f t="shared" si="44"/>
        <v>854131.2</v>
      </c>
      <c r="AU171" s="70">
        <f t="shared" si="45"/>
      </c>
      <c r="AV171" s="70">
        <f t="shared" si="46"/>
      </c>
      <c r="AW171" s="72">
        <f t="shared" si="47"/>
      </c>
      <c r="AY171" s="78">
        <f aca="true" t="shared" si="57" ref="AY171:AY176">MIN(AN171:AW171)</f>
        <v>709363.2</v>
      </c>
      <c r="AZ171" s="77" t="str">
        <f t="shared" si="49"/>
        <v>MERCK</v>
      </c>
      <c r="BA171" s="18">
        <f t="shared" si="50"/>
      </c>
      <c r="BC171" s="18" t="str">
        <f t="shared" si="51"/>
        <v>MERCK</v>
      </c>
      <c r="BD171" s="164">
        <f aca="true" t="shared" si="58" ref="BD171:BD176">AY171</f>
        <v>709363.2</v>
      </c>
      <c r="BE171" s="80">
        <f t="shared" si="56"/>
        <v>738316.8</v>
      </c>
    </row>
    <row r="172" spans="1:57" ht="15">
      <c r="A172" s="23">
        <v>163</v>
      </c>
      <c r="B172" s="24" t="s">
        <v>220</v>
      </c>
      <c r="C172" s="25" t="s">
        <v>24</v>
      </c>
      <c r="D172" s="25">
        <v>2</v>
      </c>
      <c r="E172" s="53">
        <v>1554400</v>
      </c>
      <c r="G172" s="63">
        <v>143561.6</v>
      </c>
      <c r="H172" s="59">
        <v>0</v>
      </c>
      <c r="I172" s="58">
        <v>331852.8</v>
      </c>
      <c r="J172" s="58">
        <v>1542800</v>
      </c>
      <c r="K172" s="58">
        <v>301600</v>
      </c>
      <c r="L172" s="58">
        <v>148480</v>
      </c>
      <c r="M172" s="58">
        <v>0</v>
      </c>
      <c r="N172" s="58">
        <v>303920</v>
      </c>
      <c r="O172" s="60">
        <v>0</v>
      </c>
      <c r="P172" s="64">
        <v>0</v>
      </c>
      <c r="R172" s="33" t="s">
        <v>0</v>
      </c>
      <c r="S172" s="32" t="s">
        <v>16</v>
      </c>
      <c r="T172" s="32" t="s">
        <v>1</v>
      </c>
      <c r="U172" s="32" t="s">
        <v>0</v>
      </c>
      <c r="V172" s="32" t="s">
        <v>1</v>
      </c>
      <c r="W172" s="32" t="s">
        <v>1</v>
      </c>
      <c r="X172" s="32" t="s">
        <v>16</v>
      </c>
      <c r="Y172" s="32" t="s">
        <v>1</v>
      </c>
      <c r="Z172" s="32" t="s">
        <v>16</v>
      </c>
      <c r="AA172" s="34" t="s">
        <v>16</v>
      </c>
      <c r="AC172" s="39" t="s">
        <v>0</v>
      </c>
      <c r="AD172" s="16" t="s">
        <v>16</v>
      </c>
      <c r="AE172" s="16" t="s">
        <v>0</v>
      </c>
      <c r="AF172" s="16" t="s">
        <v>0</v>
      </c>
      <c r="AG172" s="16" t="s">
        <v>0</v>
      </c>
      <c r="AH172" s="16" t="s">
        <v>0</v>
      </c>
      <c r="AI172" s="16" t="s">
        <v>16</v>
      </c>
      <c r="AJ172" s="16" t="s">
        <v>0</v>
      </c>
      <c r="AK172" s="16" t="s">
        <v>16</v>
      </c>
      <c r="AL172" s="34" t="s">
        <v>16</v>
      </c>
      <c r="AN172" s="17">
        <f t="shared" si="38"/>
        <v>143561.6</v>
      </c>
      <c r="AO172" s="70">
        <f t="shared" si="39"/>
      </c>
      <c r="AP172" s="70">
        <f t="shared" si="40"/>
      </c>
      <c r="AQ172" s="70">
        <f t="shared" si="41"/>
        <v>1542800</v>
      </c>
      <c r="AR172" s="70">
        <f t="shared" si="42"/>
      </c>
      <c r="AS172" s="70">
        <f t="shared" si="43"/>
      </c>
      <c r="AT172" s="70">
        <f t="shared" si="44"/>
      </c>
      <c r="AU172" s="70">
        <f t="shared" si="45"/>
      </c>
      <c r="AV172" s="70">
        <f t="shared" si="46"/>
      </c>
      <c r="AW172" s="72">
        <f t="shared" si="47"/>
      </c>
      <c r="AY172" s="78">
        <f t="shared" si="57"/>
        <v>143561.6</v>
      </c>
      <c r="AZ172" s="77" t="str">
        <f t="shared" si="49"/>
        <v>MERCK</v>
      </c>
      <c r="BA172" s="18">
        <f t="shared" si="50"/>
      </c>
      <c r="BC172" s="18" t="str">
        <f t="shared" si="51"/>
        <v>MERCK</v>
      </c>
      <c r="BD172" s="164">
        <f t="shared" si="58"/>
        <v>143561.6</v>
      </c>
      <c r="BE172" s="80">
        <f t="shared" si="56"/>
        <v>1410838.4</v>
      </c>
    </row>
    <row r="173" spans="1:57" ht="15">
      <c r="A173" s="23">
        <v>164</v>
      </c>
      <c r="B173" s="24" t="s">
        <v>221</v>
      </c>
      <c r="C173" s="25" t="s">
        <v>81</v>
      </c>
      <c r="D173" s="25">
        <v>1</v>
      </c>
      <c r="E173" s="53">
        <v>139200</v>
      </c>
      <c r="G173" s="63">
        <v>0</v>
      </c>
      <c r="H173" s="59">
        <v>0</v>
      </c>
      <c r="I173" s="58">
        <v>0</v>
      </c>
      <c r="J173" s="58">
        <v>314360</v>
      </c>
      <c r="K173" s="58">
        <v>1902400</v>
      </c>
      <c r="L173" s="58">
        <v>215760</v>
      </c>
      <c r="M173" s="58">
        <v>0</v>
      </c>
      <c r="N173" s="58">
        <v>0</v>
      </c>
      <c r="O173" s="60">
        <v>1173920</v>
      </c>
      <c r="P173" s="64">
        <v>0</v>
      </c>
      <c r="R173" s="33" t="s">
        <v>16</v>
      </c>
      <c r="S173" s="32" t="s">
        <v>16</v>
      </c>
      <c r="T173" s="32" t="s">
        <v>16</v>
      </c>
      <c r="U173" s="32" t="s">
        <v>0</v>
      </c>
      <c r="V173" s="32" t="s">
        <v>16</v>
      </c>
      <c r="W173" s="32" t="s">
        <v>1</v>
      </c>
      <c r="X173" s="32" t="s">
        <v>16</v>
      </c>
      <c r="Y173" s="32" t="s">
        <v>16</v>
      </c>
      <c r="Z173" s="32" t="s">
        <v>0</v>
      </c>
      <c r="AA173" s="34" t="s">
        <v>16</v>
      </c>
      <c r="AC173" s="39" t="s">
        <v>16</v>
      </c>
      <c r="AD173" s="16" t="s">
        <v>16</v>
      </c>
      <c r="AE173" s="16" t="s">
        <v>16</v>
      </c>
      <c r="AF173" s="16" t="s">
        <v>1</v>
      </c>
      <c r="AG173" s="16" t="s">
        <v>1</v>
      </c>
      <c r="AH173" s="16" t="s">
        <v>1</v>
      </c>
      <c r="AI173" s="16" t="s">
        <v>16</v>
      </c>
      <c r="AJ173" s="32" t="s">
        <v>16</v>
      </c>
      <c r="AK173" s="16" t="s">
        <v>1</v>
      </c>
      <c r="AL173" s="34" t="s">
        <v>16</v>
      </c>
      <c r="AN173" s="17">
        <f t="shared" si="38"/>
      </c>
      <c r="AO173" s="70">
        <f t="shared" si="39"/>
      </c>
      <c r="AP173" s="70">
        <f t="shared" si="40"/>
      </c>
      <c r="AQ173" s="70">
        <f t="shared" si="41"/>
      </c>
      <c r="AR173" s="70">
        <f t="shared" si="42"/>
      </c>
      <c r="AS173" s="70">
        <f t="shared" si="43"/>
      </c>
      <c r="AT173" s="70">
        <f t="shared" si="44"/>
      </c>
      <c r="AU173" s="70">
        <f t="shared" si="45"/>
      </c>
      <c r="AV173" s="70">
        <f t="shared" si="46"/>
      </c>
      <c r="AW173" s="72">
        <f t="shared" si="47"/>
      </c>
      <c r="AY173" s="78">
        <f t="shared" si="57"/>
        <v>0</v>
      </c>
      <c r="AZ173" s="77">
        <f t="shared" si="49"/>
      </c>
      <c r="BA173" s="18">
        <f t="shared" si="50"/>
      </c>
      <c r="BC173" s="18">
        <f t="shared" si="51"/>
      </c>
      <c r="BD173" s="164">
        <f t="shared" si="58"/>
        <v>0</v>
      </c>
      <c r="BE173" s="80"/>
    </row>
    <row r="174" spans="1:57" ht="15">
      <c r="A174" s="23">
        <v>165</v>
      </c>
      <c r="B174" s="24" t="s">
        <v>222</v>
      </c>
      <c r="C174" s="25" t="s">
        <v>20</v>
      </c>
      <c r="D174" s="25">
        <v>2</v>
      </c>
      <c r="E174" s="53">
        <v>326656</v>
      </c>
      <c r="G174" s="63">
        <v>193024</v>
      </c>
      <c r="H174" s="59">
        <v>388600</v>
      </c>
      <c r="I174" s="58">
        <v>0</v>
      </c>
      <c r="J174" s="58">
        <v>0</v>
      </c>
      <c r="K174" s="58">
        <v>371200</v>
      </c>
      <c r="L174" s="58">
        <v>0</v>
      </c>
      <c r="M174" s="58">
        <v>0</v>
      </c>
      <c r="N174" s="58">
        <v>150800</v>
      </c>
      <c r="O174" s="60">
        <v>324800</v>
      </c>
      <c r="P174" s="64">
        <v>0</v>
      </c>
      <c r="R174" s="33" t="s">
        <v>0</v>
      </c>
      <c r="S174" s="32" t="s">
        <v>0</v>
      </c>
      <c r="T174" s="32" t="s">
        <v>16</v>
      </c>
      <c r="U174" s="32" t="s">
        <v>0</v>
      </c>
      <c r="V174" s="32" t="s">
        <v>16</v>
      </c>
      <c r="W174" s="32" t="s">
        <v>16</v>
      </c>
      <c r="X174" s="32" t="s">
        <v>16</v>
      </c>
      <c r="Y174" s="32" t="s">
        <v>1</v>
      </c>
      <c r="Z174" s="32" t="s">
        <v>0</v>
      </c>
      <c r="AA174" s="34" t="s">
        <v>16</v>
      </c>
      <c r="AC174" s="39" t="s">
        <v>0</v>
      </c>
      <c r="AD174" s="16" t="s">
        <v>0</v>
      </c>
      <c r="AE174" s="16" t="s">
        <v>16</v>
      </c>
      <c r="AF174" s="16" t="s">
        <v>16</v>
      </c>
      <c r="AG174" s="16" t="s">
        <v>0</v>
      </c>
      <c r="AH174" s="16" t="s">
        <v>16</v>
      </c>
      <c r="AI174" s="16" t="s">
        <v>16</v>
      </c>
      <c r="AJ174" s="16" t="s">
        <v>0</v>
      </c>
      <c r="AK174" s="16" t="s">
        <v>1</v>
      </c>
      <c r="AL174" s="34" t="s">
        <v>16</v>
      </c>
      <c r="AN174" s="17">
        <f t="shared" si="38"/>
        <v>193024</v>
      </c>
      <c r="AO174" s="70">
        <f t="shared" si="39"/>
        <v>388600</v>
      </c>
      <c r="AP174" s="70">
        <f t="shared" si="40"/>
      </c>
      <c r="AQ174" s="70">
        <f t="shared" si="41"/>
      </c>
      <c r="AR174" s="70">
        <f t="shared" si="42"/>
      </c>
      <c r="AS174" s="70">
        <f t="shared" si="43"/>
      </c>
      <c r="AT174" s="70">
        <f t="shared" si="44"/>
      </c>
      <c r="AU174" s="70">
        <f t="shared" si="45"/>
      </c>
      <c r="AV174" s="70">
        <f t="shared" si="46"/>
      </c>
      <c r="AW174" s="72">
        <f t="shared" si="47"/>
      </c>
      <c r="AY174" s="78">
        <f t="shared" si="57"/>
        <v>193024</v>
      </c>
      <c r="AZ174" s="77" t="str">
        <f t="shared" si="49"/>
        <v>MERCK</v>
      </c>
      <c r="BA174" s="18">
        <f t="shared" si="50"/>
      </c>
      <c r="BC174" s="18" t="str">
        <f t="shared" si="51"/>
        <v>MERCK</v>
      </c>
      <c r="BD174" s="164">
        <f t="shared" si="58"/>
        <v>193024</v>
      </c>
      <c r="BE174" s="80">
        <f t="shared" si="56"/>
        <v>133632</v>
      </c>
    </row>
    <row r="175" spans="1:57" ht="15">
      <c r="A175" s="23">
        <v>166</v>
      </c>
      <c r="B175" s="24" t="s">
        <v>223</v>
      </c>
      <c r="C175" s="25" t="s">
        <v>20</v>
      </c>
      <c r="D175" s="25">
        <v>1</v>
      </c>
      <c r="E175" s="53">
        <v>730800</v>
      </c>
      <c r="G175" s="63">
        <v>358092</v>
      </c>
      <c r="H175" s="59">
        <v>686952</v>
      </c>
      <c r="I175" s="58">
        <v>478291.2</v>
      </c>
      <c r="J175" s="58">
        <v>725000</v>
      </c>
      <c r="K175" s="58">
        <v>580000</v>
      </c>
      <c r="L175" s="58">
        <v>424560</v>
      </c>
      <c r="M175" s="58">
        <v>431172</v>
      </c>
      <c r="N175" s="58">
        <v>0</v>
      </c>
      <c r="O175" s="60">
        <v>0</v>
      </c>
      <c r="P175" s="64">
        <v>0</v>
      </c>
      <c r="R175" s="33" t="s">
        <v>0</v>
      </c>
      <c r="S175" s="32" t="s">
        <v>1</v>
      </c>
      <c r="T175" s="32" t="s">
        <v>1</v>
      </c>
      <c r="U175" s="32" t="s">
        <v>0</v>
      </c>
      <c r="V175" s="32" t="s">
        <v>1</v>
      </c>
      <c r="W175" s="32" t="s">
        <v>1</v>
      </c>
      <c r="X175" s="32" t="s">
        <v>0</v>
      </c>
      <c r="Y175" s="32" t="s">
        <v>16</v>
      </c>
      <c r="Z175" s="32" t="s">
        <v>16</v>
      </c>
      <c r="AA175" s="34" t="s">
        <v>16</v>
      </c>
      <c r="AC175" s="39" t="s">
        <v>0</v>
      </c>
      <c r="AD175" s="16" t="s">
        <v>1</v>
      </c>
      <c r="AE175" s="16" t="s">
        <v>0</v>
      </c>
      <c r="AF175" s="16" t="s">
        <v>0</v>
      </c>
      <c r="AG175" s="16" t="s">
        <v>0</v>
      </c>
      <c r="AH175" s="16" t="s">
        <v>0</v>
      </c>
      <c r="AI175" s="16" t="s">
        <v>0</v>
      </c>
      <c r="AJ175" s="32" t="s">
        <v>16</v>
      </c>
      <c r="AK175" s="16" t="s">
        <v>16</v>
      </c>
      <c r="AL175" s="34" t="s">
        <v>16</v>
      </c>
      <c r="AN175" s="17">
        <f t="shared" si="38"/>
        <v>358092</v>
      </c>
      <c r="AO175" s="70">
        <f t="shared" si="39"/>
      </c>
      <c r="AP175" s="70">
        <f t="shared" si="40"/>
      </c>
      <c r="AQ175" s="70">
        <f t="shared" si="41"/>
        <v>725000</v>
      </c>
      <c r="AR175" s="70">
        <f t="shared" si="42"/>
      </c>
      <c r="AS175" s="70">
        <f t="shared" si="43"/>
      </c>
      <c r="AT175" s="70">
        <f t="shared" si="44"/>
        <v>431172</v>
      </c>
      <c r="AU175" s="70">
        <f t="shared" si="45"/>
      </c>
      <c r="AV175" s="70">
        <f t="shared" si="46"/>
      </c>
      <c r="AW175" s="72">
        <f t="shared" si="47"/>
      </c>
      <c r="AY175" s="78">
        <f t="shared" si="57"/>
        <v>358092</v>
      </c>
      <c r="AZ175" s="77" t="str">
        <f t="shared" si="49"/>
        <v>MERCK</v>
      </c>
      <c r="BA175" s="18">
        <f t="shared" si="50"/>
      </c>
      <c r="BC175" s="18" t="str">
        <f t="shared" si="51"/>
        <v>MERCK</v>
      </c>
      <c r="BD175" s="164">
        <f t="shared" si="58"/>
        <v>358092</v>
      </c>
      <c r="BE175" s="80">
        <f t="shared" si="56"/>
        <v>372708</v>
      </c>
    </row>
    <row r="176" spans="1:57" ht="15.75" thickBot="1">
      <c r="A176" s="54">
        <v>167</v>
      </c>
      <c r="B176" s="55" t="s">
        <v>224</v>
      </c>
      <c r="C176" s="56" t="s">
        <v>24</v>
      </c>
      <c r="D176" s="56">
        <v>1</v>
      </c>
      <c r="E176" s="57">
        <v>277240</v>
      </c>
      <c r="G176" s="65">
        <v>144164.8</v>
      </c>
      <c r="H176" s="66">
        <v>0</v>
      </c>
      <c r="I176" s="67">
        <v>486643.2</v>
      </c>
      <c r="J176" s="67">
        <v>266800</v>
      </c>
      <c r="K176" s="67">
        <v>290000</v>
      </c>
      <c r="L176" s="67">
        <v>578840</v>
      </c>
      <c r="M176" s="67">
        <v>587899.6</v>
      </c>
      <c r="N176" s="67">
        <v>0</v>
      </c>
      <c r="O176" s="68">
        <v>678600</v>
      </c>
      <c r="P176" s="69">
        <v>0</v>
      </c>
      <c r="R176" s="35" t="s">
        <v>0</v>
      </c>
      <c r="S176" s="36" t="s">
        <v>16</v>
      </c>
      <c r="T176" s="36" t="s">
        <v>1</v>
      </c>
      <c r="U176" s="36" t="s">
        <v>0</v>
      </c>
      <c r="V176" s="36" t="s">
        <v>1</v>
      </c>
      <c r="W176" s="36" t="s">
        <v>1</v>
      </c>
      <c r="X176" s="36" t="s">
        <v>0</v>
      </c>
      <c r="Y176" s="36" t="s">
        <v>16</v>
      </c>
      <c r="Z176" s="36" t="s">
        <v>0</v>
      </c>
      <c r="AA176" s="37" t="s">
        <v>16</v>
      </c>
      <c r="AC176" s="41" t="s">
        <v>0</v>
      </c>
      <c r="AD176" s="42" t="s">
        <v>16</v>
      </c>
      <c r="AE176" s="42" t="s">
        <v>0</v>
      </c>
      <c r="AF176" s="42" t="s">
        <v>0</v>
      </c>
      <c r="AG176" s="42" t="s">
        <v>0</v>
      </c>
      <c r="AH176" s="42" t="s">
        <v>0</v>
      </c>
      <c r="AI176" s="42" t="s">
        <v>0</v>
      </c>
      <c r="AJ176" s="36" t="s">
        <v>16</v>
      </c>
      <c r="AK176" s="42" t="s">
        <v>1</v>
      </c>
      <c r="AL176" s="37" t="s">
        <v>16</v>
      </c>
      <c r="AN176" s="73">
        <f t="shared" si="38"/>
        <v>144164.8</v>
      </c>
      <c r="AO176" s="74">
        <f t="shared" si="39"/>
      </c>
      <c r="AP176" s="74">
        <f t="shared" si="40"/>
      </c>
      <c r="AQ176" s="74">
        <f t="shared" si="41"/>
        <v>266800</v>
      </c>
      <c r="AR176" s="74">
        <f t="shared" si="42"/>
      </c>
      <c r="AS176" s="74">
        <f t="shared" si="43"/>
      </c>
      <c r="AT176" s="74">
        <f t="shared" si="44"/>
        <v>587899.6</v>
      </c>
      <c r="AU176" s="74">
        <f t="shared" si="45"/>
      </c>
      <c r="AV176" s="74">
        <f t="shared" si="46"/>
      </c>
      <c r="AW176" s="75">
        <f t="shared" si="47"/>
      </c>
      <c r="AY176" s="79">
        <f t="shared" si="57"/>
        <v>144164.8</v>
      </c>
      <c r="AZ176" s="77" t="str">
        <f t="shared" si="49"/>
        <v>MERCK</v>
      </c>
      <c r="BA176" s="18">
        <f t="shared" si="50"/>
      </c>
      <c r="BC176" s="44" t="str">
        <f t="shared" si="51"/>
        <v>MERCK</v>
      </c>
      <c r="BD176" s="165">
        <f t="shared" si="58"/>
        <v>144164.8</v>
      </c>
      <c r="BE176" s="82">
        <f t="shared" si="56"/>
        <v>133075.2</v>
      </c>
    </row>
    <row r="177" spans="56:57" ht="15">
      <c r="BD177" s="45">
        <f>SUM(BD10:BD176)</f>
        <v>55849892.81494946</v>
      </c>
      <c r="BE177" s="45">
        <f>SUM(BE10:BE176)</f>
        <v>35832751.10505052</v>
      </c>
    </row>
  </sheetData>
  <sheetProtection/>
  <autoFilter ref="A9:BN176"/>
  <mergeCells count="7">
    <mergeCell ref="R8:AA8"/>
    <mergeCell ref="AC8:AL8"/>
    <mergeCell ref="AN8:AW8"/>
    <mergeCell ref="A1:G1"/>
    <mergeCell ref="A3:G3"/>
    <mergeCell ref="A4:G4"/>
    <mergeCell ref="A6:G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CI201"/>
  <sheetViews>
    <sheetView tabSelected="1" zoomScalePageLayoutView="0" workbookViewId="0" topLeftCell="A154">
      <selection activeCell="A17" sqref="A17:F18"/>
    </sheetView>
  </sheetViews>
  <sheetFormatPr defaultColWidth="11.421875" defaultRowHeight="12.75"/>
  <cols>
    <col min="1" max="1" width="5.421875" style="19" bestFit="1" customWidth="1"/>
    <col min="2" max="2" width="33.00390625" style="19" customWidth="1"/>
    <col min="3" max="3" width="21.421875" style="19" customWidth="1"/>
    <col min="4" max="4" width="14.57421875" style="19" customWidth="1"/>
    <col min="5" max="5" width="17.57421875" style="20" customWidth="1"/>
    <col min="6" max="6" width="14.57421875" style="19" customWidth="1"/>
    <col min="7" max="16384" width="11.421875" style="19" customWidth="1"/>
  </cols>
  <sheetData>
    <row r="1" spans="1:87" ht="23.25" customHeight="1">
      <c r="A1" s="149" t="s">
        <v>4</v>
      </c>
      <c r="B1" s="149"/>
      <c r="C1" s="149"/>
      <c r="D1" s="149"/>
      <c r="E1" s="149"/>
      <c r="F1" s="149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</row>
    <row r="2" spans="1:87" ht="12.75">
      <c r="A2" s="85"/>
      <c r="B2" s="86"/>
      <c r="C2" s="85"/>
      <c r="D2" s="85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</row>
    <row r="3" spans="1:87" ht="18" customHeight="1">
      <c r="A3" s="150" t="s">
        <v>236</v>
      </c>
      <c r="B3" s="150"/>
      <c r="C3" s="150"/>
      <c r="D3" s="150"/>
      <c r="E3" s="150"/>
      <c r="F3" s="150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</row>
    <row r="4" spans="1:87" ht="18" customHeight="1">
      <c r="A4" s="151" t="s">
        <v>17</v>
      </c>
      <c r="B4" s="151"/>
      <c r="C4" s="151"/>
      <c r="D4" s="151"/>
      <c r="E4" s="151"/>
      <c r="F4" s="151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/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/>
      <c r="CC4" s="83"/>
      <c r="CD4" s="83"/>
      <c r="CE4" s="83"/>
      <c r="CF4" s="83"/>
      <c r="CG4" s="83"/>
      <c r="CH4" s="83"/>
      <c r="CI4" s="83"/>
    </row>
    <row r="5" spans="1:87" ht="18">
      <c r="A5" s="88"/>
      <c r="B5" s="89"/>
      <c r="C5" s="88"/>
      <c r="D5" s="88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</row>
    <row r="6" spans="1:87" ht="18.75" thickBot="1">
      <c r="A6" s="88"/>
      <c r="B6" s="89"/>
      <c r="C6" s="88"/>
      <c r="D6" s="88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83"/>
      <c r="BN6" s="83"/>
      <c r="BO6" s="83"/>
      <c r="BP6" s="83"/>
      <c r="BQ6" s="83"/>
      <c r="BR6" s="83"/>
      <c r="BS6" s="83"/>
      <c r="BT6" s="83"/>
      <c r="BU6" s="83"/>
      <c r="BV6" s="83"/>
      <c r="BW6" s="83"/>
      <c r="BX6" s="83"/>
      <c r="BY6" s="83"/>
      <c r="BZ6" s="83"/>
      <c r="CA6" s="83"/>
      <c r="CB6" s="83"/>
      <c r="CC6" s="83"/>
      <c r="CD6" s="83"/>
      <c r="CE6" s="83"/>
      <c r="CF6" s="83"/>
      <c r="CG6" s="83"/>
      <c r="CH6" s="83"/>
      <c r="CI6" s="83"/>
    </row>
    <row r="7" spans="1:87" ht="15.75" customHeight="1" thickBot="1">
      <c r="A7" s="152" t="s">
        <v>235</v>
      </c>
      <c r="B7" s="153"/>
      <c r="C7" s="153"/>
      <c r="D7" s="153"/>
      <c r="E7" s="153"/>
      <c r="F7" s="154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</row>
    <row r="8" spans="1:87" ht="15" customHeight="1" thickBot="1">
      <c r="A8" s="90"/>
      <c r="B8" s="91"/>
      <c r="C8" s="87"/>
      <c r="D8" s="87"/>
      <c r="E8" s="83"/>
      <c r="F8" s="83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</row>
    <row r="9" spans="1:87" s="21" customFormat="1" ht="24.75" thickBot="1">
      <c r="A9" s="121" t="s">
        <v>9</v>
      </c>
      <c r="B9" s="122" t="s">
        <v>10</v>
      </c>
      <c r="C9" s="122" t="s">
        <v>11</v>
      </c>
      <c r="D9" s="122" t="s">
        <v>12</v>
      </c>
      <c r="E9" s="122" t="s">
        <v>14</v>
      </c>
      <c r="F9" s="123" t="s">
        <v>15</v>
      </c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  <c r="AB9" s="94"/>
      <c r="AC9" s="94"/>
      <c r="AD9" s="94"/>
      <c r="AE9" s="94"/>
      <c r="AF9" s="94"/>
      <c r="AG9" s="94"/>
      <c r="AH9" s="94"/>
      <c r="AI9" s="94"/>
      <c r="AJ9" s="94"/>
      <c r="AK9" s="94"/>
      <c r="AL9" s="94"/>
      <c r="AM9" s="94"/>
      <c r="AN9" s="94"/>
      <c r="AO9" s="94"/>
      <c r="AP9" s="94"/>
      <c r="AQ9" s="94"/>
      <c r="AR9" s="94"/>
      <c r="AS9" s="94"/>
      <c r="AT9" s="94"/>
      <c r="AU9" s="94"/>
      <c r="AV9" s="94"/>
      <c r="AW9" s="94"/>
      <c r="AX9" s="94"/>
      <c r="AY9" s="94"/>
      <c r="AZ9" s="94"/>
      <c r="BA9" s="94"/>
      <c r="BB9" s="94"/>
      <c r="BC9" s="94"/>
      <c r="BD9" s="94"/>
      <c r="BE9" s="94"/>
      <c r="BF9" s="94"/>
      <c r="BG9" s="94"/>
      <c r="BH9" s="94"/>
      <c r="BI9" s="94"/>
      <c r="BJ9" s="94"/>
      <c r="BK9" s="94"/>
      <c r="BL9" s="94"/>
      <c r="BM9" s="94"/>
      <c r="BN9" s="94"/>
      <c r="BO9" s="94"/>
      <c r="BP9" s="94"/>
      <c r="BQ9" s="94"/>
      <c r="BR9" s="94"/>
      <c r="BS9" s="94"/>
      <c r="BT9" s="94"/>
      <c r="BU9" s="94"/>
      <c r="BV9" s="94"/>
      <c r="BW9" s="94"/>
      <c r="BX9" s="94"/>
      <c r="BY9" s="94"/>
      <c r="BZ9" s="94"/>
      <c r="CA9" s="94"/>
      <c r="CB9" s="94"/>
      <c r="CC9" s="94"/>
      <c r="CD9" s="94"/>
      <c r="CE9" s="94"/>
      <c r="CF9" s="94"/>
      <c r="CG9" s="94"/>
      <c r="CH9" s="94"/>
      <c r="CI9" s="94"/>
    </row>
    <row r="10" spans="1:87" s="22" customFormat="1" ht="12.75">
      <c r="A10" s="125">
        <v>41</v>
      </c>
      <c r="B10" s="126" t="s">
        <v>70</v>
      </c>
      <c r="C10" s="127" t="s">
        <v>28</v>
      </c>
      <c r="D10" s="127">
        <v>1</v>
      </c>
      <c r="E10" s="100" t="s">
        <v>235</v>
      </c>
      <c r="F10" s="128">
        <v>401058.4</v>
      </c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84"/>
      <c r="BW10" s="84"/>
      <c r="BX10" s="84"/>
      <c r="BY10" s="84"/>
      <c r="BZ10" s="84"/>
      <c r="CA10" s="84"/>
      <c r="CB10" s="84"/>
      <c r="CC10" s="84"/>
      <c r="CD10" s="84"/>
      <c r="CE10" s="84"/>
      <c r="CF10" s="84"/>
      <c r="CG10" s="84"/>
      <c r="CH10" s="84"/>
      <c r="CI10" s="84"/>
    </row>
    <row r="11" spans="1:87" s="22" customFormat="1" ht="48">
      <c r="A11" s="103">
        <v>96</v>
      </c>
      <c r="B11" s="108" t="s">
        <v>139</v>
      </c>
      <c r="C11" s="105" t="s">
        <v>140</v>
      </c>
      <c r="D11" s="105">
        <v>1</v>
      </c>
      <c r="E11" s="95" t="s">
        <v>235</v>
      </c>
      <c r="F11" s="116">
        <v>102660</v>
      </c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</row>
    <row r="12" spans="1:87" s="22" customFormat="1" ht="24">
      <c r="A12" s="103">
        <v>123</v>
      </c>
      <c r="B12" s="108" t="s">
        <v>170</v>
      </c>
      <c r="C12" s="105" t="s">
        <v>171</v>
      </c>
      <c r="D12" s="105">
        <v>1</v>
      </c>
      <c r="E12" s="95" t="s">
        <v>235</v>
      </c>
      <c r="F12" s="116">
        <v>29000</v>
      </c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  <c r="AK12" s="84"/>
      <c r="AL12" s="84"/>
      <c r="AM12" s="84"/>
      <c r="AN12" s="84"/>
      <c r="AO12" s="84"/>
      <c r="AP12" s="84"/>
      <c r="AQ12" s="84"/>
      <c r="AR12" s="84"/>
      <c r="AS12" s="84"/>
      <c r="AT12" s="84"/>
      <c r="AU12" s="84"/>
      <c r="AV12" s="84"/>
      <c r="AW12" s="84"/>
      <c r="AX12" s="84"/>
      <c r="AY12" s="84"/>
      <c r="AZ12" s="84"/>
      <c r="BA12" s="84"/>
      <c r="BB12" s="84"/>
      <c r="BC12" s="84"/>
      <c r="BD12" s="84"/>
      <c r="BE12" s="84"/>
      <c r="BF12" s="84"/>
      <c r="BG12" s="84"/>
      <c r="BH12" s="84"/>
      <c r="BI12" s="84"/>
      <c r="BJ12" s="84"/>
      <c r="BK12" s="84"/>
      <c r="BL12" s="84"/>
      <c r="BM12" s="84"/>
      <c r="BN12" s="84"/>
      <c r="BO12" s="84"/>
      <c r="BP12" s="84"/>
      <c r="BQ12" s="84"/>
      <c r="BR12" s="84"/>
      <c r="BS12" s="84"/>
      <c r="BT12" s="84"/>
      <c r="BU12" s="84"/>
      <c r="BV12" s="84"/>
      <c r="BW12" s="84"/>
      <c r="BX12" s="84"/>
      <c r="BY12" s="84"/>
      <c r="BZ12" s="84"/>
      <c r="CA12" s="84"/>
      <c r="CB12" s="84"/>
      <c r="CC12" s="84"/>
      <c r="CD12" s="84"/>
      <c r="CE12" s="84"/>
      <c r="CF12" s="84"/>
      <c r="CG12" s="84"/>
      <c r="CH12" s="84"/>
      <c r="CI12" s="84"/>
    </row>
    <row r="13" spans="1:87" s="22" customFormat="1" ht="13.5" thickBot="1">
      <c r="A13" s="129">
        <v>157</v>
      </c>
      <c r="B13" s="130" t="s">
        <v>214</v>
      </c>
      <c r="C13" s="131" t="s">
        <v>211</v>
      </c>
      <c r="D13" s="131">
        <v>2</v>
      </c>
      <c r="E13" s="101" t="s">
        <v>235</v>
      </c>
      <c r="F13" s="132">
        <v>62964.8</v>
      </c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  <c r="AI13" s="84"/>
      <c r="AJ13" s="84"/>
      <c r="AK13" s="84"/>
      <c r="AL13" s="84"/>
      <c r="AM13" s="84"/>
      <c r="AN13" s="84"/>
      <c r="AO13" s="84"/>
      <c r="AP13" s="84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  <c r="BD13" s="84"/>
      <c r="BE13" s="84"/>
      <c r="BF13" s="84"/>
      <c r="BG13" s="84"/>
      <c r="BH13" s="84"/>
      <c r="BI13" s="84"/>
      <c r="BJ13" s="84"/>
      <c r="BK13" s="84"/>
      <c r="BL13" s="84"/>
      <c r="BM13" s="84"/>
      <c r="BN13" s="84"/>
      <c r="BO13" s="84"/>
      <c r="BP13" s="84"/>
      <c r="BQ13" s="84"/>
      <c r="BR13" s="84"/>
      <c r="BS13" s="84"/>
      <c r="BT13" s="84"/>
      <c r="BU13" s="84"/>
      <c r="BV13" s="84"/>
      <c r="BW13" s="84"/>
      <c r="BX13" s="84"/>
      <c r="BY13" s="84"/>
      <c r="BZ13" s="84"/>
      <c r="CA13" s="84"/>
      <c r="CB13" s="84"/>
      <c r="CC13" s="84"/>
      <c r="CD13" s="84"/>
      <c r="CE13" s="84"/>
      <c r="CF13" s="84"/>
      <c r="CG13" s="84"/>
      <c r="CH13" s="84"/>
      <c r="CI13" s="84"/>
    </row>
    <row r="14" spans="1:87" s="22" customFormat="1" ht="12.75" thickBot="1">
      <c r="A14" s="84"/>
      <c r="B14" s="84"/>
      <c r="C14" s="155" t="s">
        <v>18</v>
      </c>
      <c r="D14" s="156"/>
      <c r="E14" s="156"/>
      <c r="F14" s="102">
        <v>595683.2000000001</v>
      </c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84"/>
      <c r="BW14" s="84"/>
      <c r="BX14" s="84"/>
      <c r="BY14" s="84"/>
      <c r="BZ14" s="84"/>
      <c r="CA14" s="84"/>
      <c r="CB14" s="84"/>
      <c r="CC14" s="84"/>
      <c r="CD14" s="84"/>
      <c r="CE14" s="84"/>
      <c r="CF14" s="84"/>
      <c r="CG14" s="84"/>
      <c r="CH14" s="84"/>
      <c r="CI14" s="84"/>
    </row>
    <row r="15" spans="1:87" s="22" customFormat="1" ht="12">
      <c r="A15" s="84"/>
      <c r="B15" s="84"/>
      <c r="C15" s="84"/>
      <c r="D15" s="84"/>
      <c r="E15" s="87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4"/>
      <c r="AT15" s="84"/>
      <c r="AU15" s="84"/>
      <c r="AV15" s="84"/>
      <c r="AW15" s="84"/>
      <c r="AX15" s="84"/>
      <c r="AY15" s="84"/>
      <c r="AZ15" s="84"/>
      <c r="BA15" s="84"/>
      <c r="BB15" s="84"/>
      <c r="BC15" s="84"/>
      <c r="BD15" s="84"/>
      <c r="BE15" s="84"/>
      <c r="BF15" s="84"/>
      <c r="BG15" s="84"/>
      <c r="BH15" s="84"/>
      <c r="BI15" s="84"/>
      <c r="BJ15" s="84"/>
      <c r="BK15" s="84"/>
      <c r="BL15" s="84"/>
      <c r="BM15" s="84"/>
      <c r="BN15" s="84"/>
      <c r="BO15" s="84"/>
      <c r="BP15" s="84"/>
      <c r="BQ15" s="84"/>
      <c r="BR15" s="84"/>
      <c r="BS15" s="84"/>
      <c r="BT15" s="84"/>
      <c r="BU15" s="84"/>
      <c r="BV15" s="84"/>
      <c r="BW15" s="84"/>
      <c r="BX15" s="84"/>
      <c r="BY15" s="84"/>
      <c r="BZ15" s="84"/>
      <c r="CA15" s="84"/>
      <c r="CB15" s="84"/>
      <c r="CC15" s="84"/>
      <c r="CD15" s="84"/>
      <c r="CE15" s="84"/>
      <c r="CF15" s="84"/>
      <c r="CG15" s="84"/>
      <c r="CH15" s="84"/>
      <c r="CI15" s="84"/>
    </row>
    <row r="16" spans="1:87" s="22" customFormat="1" ht="12.75" thickBot="1">
      <c r="A16" s="84"/>
      <c r="B16" s="97"/>
      <c r="C16" s="157"/>
      <c r="D16" s="157"/>
      <c r="E16" s="87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  <c r="AI16" s="84"/>
      <c r="AJ16" s="84"/>
      <c r="AK16" s="84"/>
      <c r="AL16" s="84"/>
      <c r="AM16" s="84"/>
      <c r="AN16" s="84"/>
      <c r="AO16" s="84"/>
      <c r="AP16" s="84"/>
      <c r="AQ16" s="84"/>
      <c r="AR16" s="84"/>
      <c r="AS16" s="84"/>
      <c r="AT16" s="84"/>
      <c r="AU16" s="84"/>
      <c r="AV16" s="84"/>
      <c r="AW16" s="84"/>
      <c r="AX16" s="84"/>
      <c r="AY16" s="84"/>
      <c r="AZ16" s="84"/>
      <c r="BA16" s="84"/>
      <c r="BB16" s="84"/>
      <c r="BC16" s="84"/>
      <c r="BD16" s="84"/>
      <c r="BE16" s="84"/>
      <c r="BF16" s="84"/>
      <c r="BG16" s="84"/>
      <c r="BH16" s="84"/>
      <c r="BI16" s="84"/>
      <c r="BJ16" s="84"/>
      <c r="BK16" s="84"/>
      <c r="BL16" s="84"/>
      <c r="BM16" s="84"/>
      <c r="BN16" s="84"/>
      <c r="BO16" s="84"/>
      <c r="BP16" s="84"/>
      <c r="BQ16" s="84"/>
      <c r="BR16" s="84"/>
      <c r="BS16" s="84"/>
      <c r="BT16" s="84"/>
      <c r="BU16" s="84"/>
      <c r="BV16" s="84"/>
      <c r="BW16" s="84"/>
      <c r="BX16" s="84"/>
      <c r="BY16" s="84"/>
      <c r="BZ16" s="84"/>
      <c r="CA16" s="84"/>
      <c r="CB16" s="84"/>
      <c r="CC16" s="84"/>
      <c r="CD16" s="84"/>
      <c r="CE16" s="84"/>
      <c r="CF16" s="84"/>
      <c r="CG16" s="84"/>
      <c r="CH16" s="84"/>
      <c r="CI16" s="84"/>
    </row>
    <row r="17" spans="1:87" s="22" customFormat="1" ht="16.5" thickBot="1">
      <c r="A17" s="152" t="s">
        <v>2</v>
      </c>
      <c r="B17" s="153"/>
      <c r="C17" s="153"/>
      <c r="D17" s="153"/>
      <c r="E17" s="153"/>
      <c r="F17" s="154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</row>
    <row r="18" spans="1:87" s="22" customFormat="1" ht="13.5" thickBot="1">
      <c r="A18" s="90"/>
      <c r="B18" s="91"/>
      <c r="C18" s="87"/>
      <c r="D18" s="87"/>
      <c r="E18" s="83"/>
      <c r="F18" s="83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</row>
    <row r="19" spans="1:87" s="22" customFormat="1" ht="24.75" thickBot="1">
      <c r="A19" s="121" t="s">
        <v>9</v>
      </c>
      <c r="B19" s="122" t="s">
        <v>10</v>
      </c>
      <c r="C19" s="122" t="s">
        <v>11</v>
      </c>
      <c r="D19" s="122" t="s">
        <v>12</v>
      </c>
      <c r="E19" s="122" t="s">
        <v>14</v>
      </c>
      <c r="F19" s="123" t="s">
        <v>15</v>
      </c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</row>
    <row r="20" spans="1:87" s="22" customFormat="1" ht="25.5">
      <c r="A20" s="117">
        <v>10</v>
      </c>
      <c r="B20" s="118" t="s">
        <v>36</v>
      </c>
      <c r="C20" s="119" t="s">
        <v>28</v>
      </c>
      <c r="D20" s="119">
        <v>2</v>
      </c>
      <c r="E20" s="120" t="s">
        <v>2</v>
      </c>
      <c r="F20" s="124">
        <v>487200</v>
      </c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</row>
    <row r="21" spans="1:87" s="22" customFormat="1" ht="25.5">
      <c r="A21" s="103">
        <v>15</v>
      </c>
      <c r="B21" s="104" t="s">
        <v>43</v>
      </c>
      <c r="C21" s="105" t="s">
        <v>44</v>
      </c>
      <c r="D21" s="105">
        <v>1</v>
      </c>
      <c r="E21" s="95" t="s">
        <v>2</v>
      </c>
      <c r="F21" s="116">
        <v>429200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</row>
    <row r="22" spans="1:87" s="22" customFormat="1" ht="25.5">
      <c r="A22" s="103">
        <v>16</v>
      </c>
      <c r="B22" s="104" t="s">
        <v>45</v>
      </c>
      <c r="C22" s="105" t="s">
        <v>44</v>
      </c>
      <c r="D22" s="105">
        <v>1</v>
      </c>
      <c r="E22" s="95" t="s">
        <v>2</v>
      </c>
      <c r="F22" s="116">
        <v>185600</v>
      </c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</row>
    <row r="23" spans="1:87" s="22" customFormat="1" ht="25.5">
      <c r="A23" s="103">
        <v>23</v>
      </c>
      <c r="B23" s="104" t="s">
        <v>52</v>
      </c>
      <c r="C23" s="105" t="s">
        <v>44</v>
      </c>
      <c r="D23" s="105">
        <v>1</v>
      </c>
      <c r="E23" s="95" t="s">
        <v>2</v>
      </c>
      <c r="F23" s="116">
        <v>309720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</row>
    <row r="24" spans="1:87" s="22" customFormat="1" ht="25.5">
      <c r="A24" s="103">
        <v>24</v>
      </c>
      <c r="B24" s="104" t="s">
        <v>53</v>
      </c>
      <c r="C24" s="105" t="s">
        <v>44</v>
      </c>
      <c r="D24" s="105">
        <v>1</v>
      </c>
      <c r="E24" s="95" t="s">
        <v>2</v>
      </c>
      <c r="F24" s="116">
        <v>353800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</row>
    <row r="25" spans="1:87" s="22" customFormat="1" ht="25.5">
      <c r="A25" s="103">
        <v>32</v>
      </c>
      <c r="B25" s="104" t="s">
        <v>61</v>
      </c>
      <c r="C25" s="105" t="s">
        <v>44</v>
      </c>
      <c r="D25" s="105">
        <v>2</v>
      </c>
      <c r="E25" s="95" t="s">
        <v>2</v>
      </c>
      <c r="F25" s="116">
        <v>301600</v>
      </c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</row>
    <row r="26" spans="1:87" s="22" customFormat="1" ht="25.5">
      <c r="A26" s="103">
        <v>36</v>
      </c>
      <c r="B26" s="104" t="s">
        <v>65</v>
      </c>
      <c r="C26" s="105" t="s">
        <v>44</v>
      </c>
      <c r="D26" s="105">
        <v>1</v>
      </c>
      <c r="E26" s="95" t="s">
        <v>2</v>
      </c>
      <c r="F26" s="116">
        <v>176320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</row>
    <row r="27" spans="1:87" s="22" customFormat="1" ht="25.5">
      <c r="A27" s="103">
        <v>37</v>
      </c>
      <c r="B27" s="104" t="s">
        <v>66</v>
      </c>
      <c r="C27" s="105" t="s">
        <v>44</v>
      </c>
      <c r="D27" s="105">
        <v>1</v>
      </c>
      <c r="E27" s="95" t="s">
        <v>2</v>
      </c>
      <c r="F27" s="116">
        <v>208800</v>
      </c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</row>
    <row r="28" spans="1:87" s="22" customFormat="1" ht="25.5">
      <c r="A28" s="103">
        <v>54</v>
      </c>
      <c r="B28" s="104" t="s">
        <v>87</v>
      </c>
      <c r="C28" s="105" t="s">
        <v>30</v>
      </c>
      <c r="D28" s="105">
        <v>1</v>
      </c>
      <c r="E28" s="95" t="s">
        <v>2</v>
      </c>
      <c r="F28" s="116">
        <v>983100</v>
      </c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</row>
    <row r="29" spans="1:87" s="22" customFormat="1" ht="25.5">
      <c r="A29" s="103">
        <v>71</v>
      </c>
      <c r="B29" s="104" t="s">
        <v>109</v>
      </c>
      <c r="C29" s="105" t="s">
        <v>110</v>
      </c>
      <c r="D29" s="105">
        <v>1</v>
      </c>
      <c r="E29" s="95" t="s">
        <v>2</v>
      </c>
      <c r="F29" s="116">
        <v>788800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</row>
    <row r="30" spans="1:87" s="22" customFormat="1" ht="25.5">
      <c r="A30" s="103">
        <v>75</v>
      </c>
      <c r="B30" s="104" t="s">
        <v>114</v>
      </c>
      <c r="C30" s="105" t="s">
        <v>30</v>
      </c>
      <c r="D30" s="105">
        <v>1</v>
      </c>
      <c r="E30" s="95" t="s">
        <v>2</v>
      </c>
      <c r="F30" s="116">
        <v>206480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</row>
    <row r="31" spans="1:6" ht="16.5" customHeight="1">
      <c r="A31" s="103">
        <v>77</v>
      </c>
      <c r="B31" s="104" t="s">
        <v>117</v>
      </c>
      <c r="C31" s="105" t="s">
        <v>34</v>
      </c>
      <c r="D31" s="105">
        <v>2</v>
      </c>
      <c r="E31" s="95" t="s">
        <v>2</v>
      </c>
      <c r="F31" s="116">
        <v>348000</v>
      </c>
    </row>
    <row r="32" spans="1:6" ht="25.5">
      <c r="A32" s="103">
        <v>81</v>
      </c>
      <c r="B32" s="104" t="s">
        <v>121</v>
      </c>
      <c r="C32" s="105" t="s">
        <v>26</v>
      </c>
      <c r="D32" s="105">
        <v>2</v>
      </c>
      <c r="E32" s="95" t="s">
        <v>2</v>
      </c>
      <c r="F32" s="116">
        <v>348000</v>
      </c>
    </row>
    <row r="33" spans="1:6" ht="25.5">
      <c r="A33" s="103">
        <v>89</v>
      </c>
      <c r="B33" s="104" t="s">
        <v>131</v>
      </c>
      <c r="C33" s="105" t="s">
        <v>26</v>
      </c>
      <c r="D33" s="105">
        <v>1</v>
      </c>
      <c r="E33" s="95" t="s">
        <v>2</v>
      </c>
      <c r="F33" s="116">
        <v>684400</v>
      </c>
    </row>
    <row r="34" spans="1:6" ht="25.5">
      <c r="A34" s="103">
        <v>90</v>
      </c>
      <c r="B34" s="104" t="s">
        <v>132</v>
      </c>
      <c r="C34" s="105" t="s">
        <v>30</v>
      </c>
      <c r="D34" s="105">
        <v>1</v>
      </c>
      <c r="E34" s="95" t="s">
        <v>2</v>
      </c>
      <c r="F34" s="116">
        <v>113680</v>
      </c>
    </row>
    <row r="35" spans="1:6" ht="25.5">
      <c r="A35" s="103">
        <v>91</v>
      </c>
      <c r="B35" s="104" t="s">
        <v>133</v>
      </c>
      <c r="C35" s="105" t="s">
        <v>30</v>
      </c>
      <c r="D35" s="105">
        <v>5</v>
      </c>
      <c r="E35" s="95" t="s">
        <v>2</v>
      </c>
      <c r="F35" s="116">
        <v>580000</v>
      </c>
    </row>
    <row r="36" spans="1:6" ht="25.5">
      <c r="A36" s="103">
        <v>94</v>
      </c>
      <c r="B36" s="104" t="s">
        <v>136</v>
      </c>
      <c r="C36" s="105" t="s">
        <v>81</v>
      </c>
      <c r="D36" s="105">
        <v>1</v>
      </c>
      <c r="E36" s="95" t="s">
        <v>2</v>
      </c>
      <c r="F36" s="116">
        <v>78880</v>
      </c>
    </row>
    <row r="37" spans="1:6" ht="25.5">
      <c r="A37" s="103">
        <v>99</v>
      </c>
      <c r="B37" s="104" t="s">
        <v>143</v>
      </c>
      <c r="C37" s="105" t="s">
        <v>110</v>
      </c>
      <c r="D37" s="105">
        <v>1</v>
      </c>
      <c r="E37" s="95" t="s">
        <v>2</v>
      </c>
      <c r="F37" s="116">
        <v>127600</v>
      </c>
    </row>
    <row r="38" spans="1:6" ht="25.5">
      <c r="A38" s="103">
        <v>101</v>
      </c>
      <c r="B38" s="104" t="s">
        <v>145</v>
      </c>
      <c r="C38" s="105" t="s">
        <v>24</v>
      </c>
      <c r="D38" s="105">
        <v>1</v>
      </c>
      <c r="E38" s="95" t="s">
        <v>2</v>
      </c>
      <c r="F38" s="116">
        <v>222720</v>
      </c>
    </row>
    <row r="39" spans="1:6" ht="25.5">
      <c r="A39" s="103">
        <v>102</v>
      </c>
      <c r="B39" s="104" t="s">
        <v>146</v>
      </c>
      <c r="C39" s="105" t="s">
        <v>34</v>
      </c>
      <c r="D39" s="105">
        <v>1</v>
      </c>
      <c r="E39" s="95" t="s">
        <v>2</v>
      </c>
      <c r="F39" s="116">
        <v>174000</v>
      </c>
    </row>
    <row r="40" spans="1:6" ht="25.5">
      <c r="A40" s="103">
        <v>108</v>
      </c>
      <c r="B40" s="104" t="s">
        <v>153</v>
      </c>
      <c r="C40" s="105" t="s">
        <v>44</v>
      </c>
      <c r="D40" s="105">
        <v>1</v>
      </c>
      <c r="E40" s="95" t="s">
        <v>2</v>
      </c>
      <c r="F40" s="116">
        <v>406000</v>
      </c>
    </row>
    <row r="41" spans="1:6" ht="25.5">
      <c r="A41" s="103">
        <v>109</v>
      </c>
      <c r="B41" s="104" t="s">
        <v>154</v>
      </c>
      <c r="C41" s="105" t="s">
        <v>24</v>
      </c>
      <c r="D41" s="105">
        <v>1</v>
      </c>
      <c r="E41" s="95" t="s">
        <v>2</v>
      </c>
      <c r="F41" s="116">
        <v>232000</v>
      </c>
    </row>
    <row r="42" spans="1:6" ht="25.5">
      <c r="A42" s="103">
        <v>111</v>
      </c>
      <c r="B42" s="104" t="s">
        <v>156</v>
      </c>
      <c r="C42" s="105" t="s">
        <v>44</v>
      </c>
      <c r="D42" s="105">
        <v>1</v>
      </c>
      <c r="E42" s="95" t="s">
        <v>2</v>
      </c>
      <c r="F42" s="116">
        <v>429200</v>
      </c>
    </row>
    <row r="43" spans="1:6" ht="25.5">
      <c r="A43" s="103">
        <v>115</v>
      </c>
      <c r="B43" s="104" t="s">
        <v>160</v>
      </c>
      <c r="C43" s="105" t="s">
        <v>20</v>
      </c>
      <c r="D43" s="105">
        <v>1</v>
      </c>
      <c r="E43" s="95" t="s">
        <v>2</v>
      </c>
      <c r="F43" s="116">
        <v>394400</v>
      </c>
    </row>
    <row r="44" spans="1:6" ht="25.5">
      <c r="A44" s="103">
        <v>121</v>
      </c>
      <c r="B44" s="104" t="s">
        <v>168</v>
      </c>
      <c r="C44" s="105" t="s">
        <v>34</v>
      </c>
      <c r="D44" s="105">
        <v>1</v>
      </c>
      <c r="E44" s="95" t="s">
        <v>2</v>
      </c>
      <c r="F44" s="116">
        <v>208800</v>
      </c>
    </row>
    <row r="45" spans="1:6" ht="25.5">
      <c r="A45" s="103">
        <v>127</v>
      </c>
      <c r="B45" s="104" t="s">
        <v>177</v>
      </c>
      <c r="C45" s="105" t="s">
        <v>44</v>
      </c>
      <c r="D45" s="105">
        <v>1</v>
      </c>
      <c r="E45" s="95" t="s">
        <v>2</v>
      </c>
      <c r="F45" s="116">
        <v>243600</v>
      </c>
    </row>
    <row r="46" spans="1:6" ht="25.5">
      <c r="A46" s="103">
        <v>131</v>
      </c>
      <c r="B46" s="104" t="s">
        <v>182</v>
      </c>
      <c r="C46" s="105" t="s">
        <v>40</v>
      </c>
      <c r="D46" s="105">
        <v>1</v>
      </c>
      <c r="E46" s="95" t="s">
        <v>2</v>
      </c>
      <c r="F46" s="116">
        <v>174000</v>
      </c>
    </row>
    <row r="47" spans="1:6" ht="25.5">
      <c r="A47" s="103">
        <v>136</v>
      </c>
      <c r="B47" s="104" t="s">
        <v>189</v>
      </c>
      <c r="C47" s="105" t="s">
        <v>190</v>
      </c>
      <c r="D47" s="105">
        <v>1</v>
      </c>
      <c r="E47" s="95" t="s">
        <v>2</v>
      </c>
      <c r="F47" s="116">
        <v>928000</v>
      </c>
    </row>
    <row r="48" spans="1:6" ht="25.5">
      <c r="A48" s="103">
        <v>139</v>
      </c>
      <c r="B48" s="104" t="s">
        <v>194</v>
      </c>
      <c r="C48" s="105" t="s">
        <v>195</v>
      </c>
      <c r="D48" s="105">
        <v>1</v>
      </c>
      <c r="E48" s="95" t="s">
        <v>2</v>
      </c>
      <c r="F48" s="116">
        <v>389760</v>
      </c>
    </row>
    <row r="49" spans="1:6" ht="25.5">
      <c r="A49" s="103">
        <v>140</v>
      </c>
      <c r="B49" s="104" t="s">
        <v>194</v>
      </c>
      <c r="C49" s="105" t="s">
        <v>196</v>
      </c>
      <c r="D49" s="105">
        <v>1</v>
      </c>
      <c r="E49" s="95" t="s">
        <v>2</v>
      </c>
      <c r="F49" s="116">
        <v>129920</v>
      </c>
    </row>
    <row r="50" spans="1:6" ht="25.5">
      <c r="A50" s="103">
        <v>143</v>
      </c>
      <c r="B50" s="104" t="s">
        <v>199</v>
      </c>
      <c r="C50" s="105" t="s">
        <v>40</v>
      </c>
      <c r="D50" s="105">
        <v>1</v>
      </c>
      <c r="E50" s="95" t="s">
        <v>2</v>
      </c>
      <c r="F50" s="116">
        <v>226200</v>
      </c>
    </row>
    <row r="51" spans="1:6" ht="25.5">
      <c r="A51" s="103">
        <v>149</v>
      </c>
      <c r="B51" s="104" t="s">
        <v>205</v>
      </c>
      <c r="C51" s="105" t="s">
        <v>34</v>
      </c>
      <c r="D51" s="105">
        <v>2</v>
      </c>
      <c r="E51" s="95" t="s">
        <v>2</v>
      </c>
      <c r="F51" s="116">
        <v>696000</v>
      </c>
    </row>
    <row r="52" spans="1:6" ht="25.5">
      <c r="A52" s="103">
        <v>158</v>
      </c>
      <c r="B52" s="104" t="s">
        <v>215</v>
      </c>
      <c r="C52" s="105" t="s">
        <v>44</v>
      </c>
      <c r="D52" s="105">
        <v>4</v>
      </c>
      <c r="E52" s="95" t="s">
        <v>2</v>
      </c>
      <c r="F52" s="116">
        <v>1303840</v>
      </c>
    </row>
    <row r="53" spans="1:6" ht="25.5">
      <c r="A53" s="103">
        <v>160</v>
      </c>
      <c r="B53" s="104" t="s">
        <v>217</v>
      </c>
      <c r="C53" s="105" t="s">
        <v>185</v>
      </c>
      <c r="D53" s="105">
        <v>1</v>
      </c>
      <c r="E53" s="95" t="s">
        <v>2</v>
      </c>
      <c r="F53" s="116">
        <v>185600</v>
      </c>
    </row>
    <row r="54" spans="1:6" ht="12.75" thickBot="1">
      <c r="A54" s="109"/>
      <c r="B54" s="110"/>
      <c r="C54" s="155" t="s">
        <v>18</v>
      </c>
      <c r="D54" s="156"/>
      <c r="E54" s="156"/>
      <c r="F54" s="102">
        <v>13055220</v>
      </c>
    </row>
    <row r="55" spans="1:6" ht="13.5" thickBot="1">
      <c r="A55" s="109"/>
      <c r="B55" s="110"/>
      <c r="C55" s="111"/>
      <c r="D55" s="112"/>
      <c r="E55" s="113"/>
      <c r="F55" s="114"/>
    </row>
    <row r="56" spans="1:6" ht="16.5" thickBot="1">
      <c r="A56" s="152" t="s">
        <v>230</v>
      </c>
      <c r="B56" s="153"/>
      <c r="C56" s="153"/>
      <c r="D56" s="153"/>
      <c r="E56" s="153"/>
      <c r="F56" s="154"/>
    </row>
    <row r="57" spans="1:6" ht="13.5" thickBot="1">
      <c r="A57" s="90"/>
      <c r="B57" s="91"/>
      <c r="C57" s="87"/>
      <c r="D57" s="87"/>
      <c r="E57" s="83"/>
      <c r="F57" s="83"/>
    </row>
    <row r="58" spans="1:6" ht="24">
      <c r="A58" s="98" t="s">
        <v>9</v>
      </c>
      <c r="B58" s="98" t="s">
        <v>10</v>
      </c>
      <c r="C58" s="98" t="s">
        <v>11</v>
      </c>
      <c r="D58" s="98" t="s">
        <v>12</v>
      </c>
      <c r="E58" s="98" t="s">
        <v>14</v>
      </c>
      <c r="F58" s="99" t="s">
        <v>15</v>
      </c>
    </row>
    <row r="59" spans="1:6" ht="12.75">
      <c r="A59" s="103">
        <v>11</v>
      </c>
      <c r="B59" s="104" t="s">
        <v>37</v>
      </c>
      <c r="C59" s="105" t="s">
        <v>38</v>
      </c>
      <c r="D59" s="105">
        <v>1</v>
      </c>
      <c r="E59" s="95" t="s">
        <v>230</v>
      </c>
      <c r="F59" s="116">
        <v>2598400</v>
      </c>
    </row>
    <row r="60" spans="1:6" ht="12.75">
      <c r="A60" s="103">
        <v>59</v>
      </c>
      <c r="B60" s="104" t="s">
        <v>93</v>
      </c>
      <c r="C60" s="105" t="s">
        <v>94</v>
      </c>
      <c r="D60" s="105">
        <v>6</v>
      </c>
      <c r="E60" s="95" t="s">
        <v>230</v>
      </c>
      <c r="F60" s="116">
        <v>1183200</v>
      </c>
    </row>
    <row r="61" spans="1:6" ht="12.75">
      <c r="A61" s="103">
        <v>62</v>
      </c>
      <c r="B61" s="104" t="s">
        <v>98</v>
      </c>
      <c r="C61" s="105" t="s">
        <v>20</v>
      </c>
      <c r="D61" s="105">
        <v>1</v>
      </c>
      <c r="E61" s="95" t="s">
        <v>230</v>
      </c>
      <c r="F61" s="116">
        <v>406000</v>
      </c>
    </row>
    <row r="62" spans="1:6" ht="12.75">
      <c r="A62" s="103">
        <v>63</v>
      </c>
      <c r="B62" s="104" t="s">
        <v>99</v>
      </c>
      <c r="C62" s="105" t="s">
        <v>20</v>
      </c>
      <c r="D62" s="105">
        <v>1</v>
      </c>
      <c r="E62" s="95" t="s">
        <v>230</v>
      </c>
      <c r="F62" s="116">
        <v>307400</v>
      </c>
    </row>
    <row r="63" spans="1:6" ht="12.75">
      <c r="A63" s="103">
        <v>64</v>
      </c>
      <c r="B63" s="104" t="s">
        <v>100</v>
      </c>
      <c r="C63" s="105" t="s">
        <v>101</v>
      </c>
      <c r="D63" s="105">
        <v>2</v>
      </c>
      <c r="E63" s="95" t="s">
        <v>230</v>
      </c>
      <c r="F63" s="116">
        <v>220400</v>
      </c>
    </row>
    <row r="64" spans="1:6" ht="12.75">
      <c r="A64" s="103">
        <v>72</v>
      </c>
      <c r="B64" s="104" t="s">
        <v>111</v>
      </c>
      <c r="C64" s="105" t="s">
        <v>30</v>
      </c>
      <c r="D64" s="105">
        <v>2</v>
      </c>
      <c r="E64" s="95" t="s">
        <v>230</v>
      </c>
      <c r="F64" s="116">
        <v>285360</v>
      </c>
    </row>
    <row r="65" spans="1:6" ht="12.75">
      <c r="A65" s="103">
        <v>84</v>
      </c>
      <c r="B65" s="104" t="s">
        <v>124</v>
      </c>
      <c r="C65" s="105" t="s">
        <v>125</v>
      </c>
      <c r="D65" s="105">
        <v>1</v>
      </c>
      <c r="E65" s="95" t="s">
        <v>230</v>
      </c>
      <c r="F65" s="116">
        <v>162400</v>
      </c>
    </row>
    <row r="66" spans="1:6" ht="12.75">
      <c r="A66" s="103">
        <v>95</v>
      </c>
      <c r="B66" s="104" t="s">
        <v>137</v>
      </c>
      <c r="C66" s="105" t="s">
        <v>138</v>
      </c>
      <c r="D66" s="105">
        <v>2</v>
      </c>
      <c r="E66" s="95" t="s">
        <v>230</v>
      </c>
      <c r="F66" s="116">
        <v>438480</v>
      </c>
    </row>
    <row r="67" spans="1:6" ht="12.75">
      <c r="A67" s="103">
        <v>120</v>
      </c>
      <c r="B67" s="104" t="s">
        <v>167</v>
      </c>
      <c r="C67" s="105" t="s">
        <v>110</v>
      </c>
      <c r="D67" s="105">
        <v>4</v>
      </c>
      <c r="E67" s="95" t="s">
        <v>230</v>
      </c>
      <c r="F67" s="116">
        <v>2204000</v>
      </c>
    </row>
    <row r="68" spans="1:6" ht="13.5" thickBot="1">
      <c r="A68" s="103">
        <v>132</v>
      </c>
      <c r="B68" s="104" t="s">
        <v>183</v>
      </c>
      <c r="C68" s="138" t="s">
        <v>81</v>
      </c>
      <c r="D68" s="138">
        <v>1</v>
      </c>
      <c r="E68" s="139" t="s">
        <v>230</v>
      </c>
      <c r="F68" s="140">
        <v>626400</v>
      </c>
    </row>
    <row r="69" spans="1:6" ht="13.5" thickBot="1">
      <c r="A69" s="83"/>
      <c r="B69" s="83"/>
      <c r="C69" s="160" t="s">
        <v>18</v>
      </c>
      <c r="D69" s="161"/>
      <c r="E69" s="161"/>
      <c r="F69" s="96">
        <v>8432040</v>
      </c>
    </row>
    <row r="70" spans="1:6" s="137" customFormat="1" ht="12.75">
      <c r="A70" s="135"/>
      <c r="B70" s="110"/>
      <c r="C70" s="111"/>
      <c r="D70" s="112"/>
      <c r="E70" s="113"/>
      <c r="F70" s="136"/>
    </row>
    <row r="71" spans="1:6" ht="13.5" thickBot="1">
      <c r="A71" s="83"/>
      <c r="B71" s="83"/>
      <c r="C71" s="83"/>
      <c r="D71" s="83"/>
      <c r="E71" s="83"/>
      <c r="F71" s="83"/>
    </row>
    <row r="72" spans="1:6" ht="16.5" thickBot="1">
      <c r="A72" s="152" t="s">
        <v>227</v>
      </c>
      <c r="B72" s="153"/>
      <c r="C72" s="153"/>
      <c r="D72" s="153"/>
      <c r="E72" s="153"/>
      <c r="F72" s="154"/>
    </row>
    <row r="73" spans="1:6" ht="13.5" thickBot="1">
      <c r="A73" s="90"/>
      <c r="B73" s="91"/>
      <c r="C73" s="87"/>
      <c r="D73" s="87"/>
      <c r="E73" s="83"/>
      <c r="F73" s="83"/>
    </row>
    <row r="74" spans="1:6" ht="24.75" thickBot="1">
      <c r="A74" s="121" t="s">
        <v>9</v>
      </c>
      <c r="B74" s="122" t="s">
        <v>10</v>
      </c>
      <c r="C74" s="122" t="s">
        <v>11</v>
      </c>
      <c r="D74" s="122" t="s">
        <v>12</v>
      </c>
      <c r="E74" s="122" t="s">
        <v>14</v>
      </c>
      <c r="F74" s="123" t="s">
        <v>15</v>
      </c>
    </row>
    <row r="75" spans="1:6" ht="12.75">
      <c r="A75" s="117">
        <v>2</v>
      </c>
      <c r="B75" s="133" t="s">
        <v>21</v>
      </c>
      <c r="C75" s="119" t="s">
        <v>22</v>
      </c>
      <c r="D75" s="119">
        <v>1</v>
      </c>
      <c r="E75" s="120" t="s">
        <v>227</v>
      </c>
      <c r="F75" s="124">
        <v>75400</v>
      </c>
    </row>
    <row r="76" spans="1:6" ht="24">
      <c r="A76" s="103">
        <v>3</v>
      </c>
      <c r="B76" s="108" t="s">
        <v>23</v>
      </c>
      <c r="C76" s="105" t="s">
        <v>24</v>
      </c>
      <c r="D76" s="105">
        <v>4</v>
      </c>
      <c r="E76" s="95" t="s">
        <v>227</v>
      </c>
      <c r="F76" s="116">
        <v>452446.4</v>
      </c>
    </row>
    <row r="77" spans="1:6" ht="12.75">
      <c r="A77" s="103">
        <v>5</v>
      </c>
      <c r="B77" s="108" t="s">
        <v>27</v>
      </c>
      <c r="C77" s="105" t="s">
        <v>28</v>
      </c>
      <c r="D77" s="105">
        <v>1</v>
      </c>
      <c r="E77" s="95" t="s">
        <v>227</v>
      </c>
      <c r="F77" s="116">
        <v>84448</v>
      </c>
    </row>
    <row r="78" spans="1:6" ht="12.75">
      <c r="A78" s="103">
        <v>6</v>
      </c>
      <c r="B78" s="108" t="s">
        <v>29</v>
      </c>
      <c r="C78" s="105" t="s">
        <v>30</v>
      </c>
      <c r="D78" s="105">
        <v>1</v>
      </c>
      <c r="E78" s="95" t="s">
        <v>227</v>
      </c>
      <c r="F78" s="116">
        <v>61526.4</v>
      </c>
    </row>
    <row r="79" spans="1:6" ht="12.75">
      <c r="A79" s="103">
        <v>7</v>
      </c>
      <c r="B79" s="108" t="s">
        <v>31</v>
      </c>
      <c r="C79" s="105" t="s">
        <v>32</v>
      </c>
      <c r="D79" s="105">
        <v>1</v>
      </c>
      <c r="E79" s="95" t="s">
        <v>227</v>
      </c>
      <c r="F79" s="116">
        <v>211120</v>
      </c>
    </row>
    <row r="80" spans="1:6" ht="24">
      <c r="A80" s="103">
        <v>8</v>
      </c>
      <c r="B80" s="108" t="s">
        <v>33</v>
      </c>
      <c r="C80" s="106" t="s">
        <v>34</v>
      </c>
      <c r="D80" s="105">
        <v>1</v>
      </c>
      <c r="E80" s="95" t="s">
        <v>227</v>
      </c>
      <c r="F80" s="116">
        <v>212929.6</v>
      </c>
    </row>
    <row r="81" spans="1:6" ht="12.75">
      <c r="A81" s="103">
        <v>9</v>
      </c>
      <c r="B81" s="108" t="s">
        <v>35</v>
      </c>
      <c r="C81" s="105" t="s">
        <v>20</v>
      </c>
      <c r="D81" s="105">
        <v>1</v>
      </c>
      <c r="E81" s="95" t="s">
        <v>227</v>
      </c>
      <c r="F81" s="116">
        <v>192420.8</v>
      </c>
    </row>
    <row r="82" spans="1:6" ht="12.75">
      <c r="A82" s="103">
        <v>12</v>
      </c>
      <c r="B82" s="108" t="s">
        <v>39</v>
      </c>
      <c r="C82" s="105" t="s">
        <v>40</v>
      </c>
      <c r="D82" s="105">
        <v>1</v>
      </c>
      <c r="E82" s="95" t="s">
        <v>227</v>
      </c>
      <c r="F82" s="116">
        <v>351839.6</v>
      </c>
    </row>
    <row r="83" spans="1:6" ht="12.75">
      <c r="A83" s="103">
        <v>14</v>
      </c>
      <c r="B83" s="108" t="s">
        <v>42</v>
      </c>
      <c r="C83" s="105" t="s">
        <v>40</v>
      </c>
      <c r="D83" s="105">
        <v>1</v>
      </c>
      <c r="E83" s="95" t="s">
        <v>227</v>
      </c>
      <c r="F83" s="116">
        <v>549074.3999999999</v>
      </c>
    </row>
    <row r="84" spans="1:6" ht="12.75">
      <c r="A84" s="103">
        <v>17</v>
      </c>
      <c r="B84" s="108" t="s">
        <v>46</v>
      </c>
      <c r="C84" s="105" t="s">
        <v>44</v>
      </c>
      <c r="D84" s="105">
        <v>1</v>
      </c>
      <c r="E84" s="95" t="s">
        <v>227</v>
      </c>
      <c r="F84" s="116">
        <v>394330.4</v>
      </c>
    </row>
    <row r="85" spans="1:6" ht="12.75">
      <c r="A85" s="103">
        <v>18</v>
      </c>
      <c r="B85" s="108" t="s">
        <v>47</v>
      </c>
      <c r="C85" s="105" t="s">
        <v>44</v>
      </c>
      <c r="D85" s="105">
        <v>1</v>
      </c>
      <c r="E85" s="95" t="s">
        <v>227</v>
      </c>
      <c r="F85" s="116">
        <v>388460.8</v>
      </c>
    </row>
    <row r="86" spans="1:6" ht="12.75">
      <c r="A86" s="103">
        <v>19</v>
      </c>
      <c r="B86" s="108" t="s">
        <v>48</v>
      </c>
      <c r="C86" s="105" t="s">
        <v>44</v>
      </c>
      <c r="D86" s="105">
        <v>1</v>
      </c>
      <c r="E86" s="95" t="s">
        <v>227</v>
      </c>
      <c r="F86" s="116">
        <v>144605.59999999998</v>
      </c>
    </row>
    <row r="87" spans="1:6" ht="12.75">
      <c r="A87" s="103">
        <v>20</v>
      </c>
      <c r="B87" s="108" t="s">
        <v>49</v>
      </c>
      <c r="C87" s="105" t="s">
        <v>44</v>
      </c>
      <c r="D87" s="105">
        <v>1</v>
      </c>
      <c r="E87" s="95" t="s">
        <v>227</v>
      </c>
      <c r="F87" s="116">
        <v>554943.9999999999</v>
      </c>
    </row>
    <row r="88" spans="1:6" ht="12.75">
      <c r="A88" s="103">
        <v>25</v>
      </c>
      <c r="B88" s="108" t="s">
        <v>54</v>
      </c>
      <c r="C88" s="105" t="s">
        <v>44</v>
      </c>
      <c r="D88" s="105">
        <v>1</v>
      </c>
      <c r="E88" s="95" t="s">
        <v>227</v>
      </c>
      <c r="F88" s="116">
        <v>529331.2</v>
      </c>
    </row>
    <row r="89" spans="1:6" ht="24">
      <c r="A89" s="103">
        <v>27</v>
      </c>
      <c r="B89" s="108" t="s">
        <v>56</v>
      </c>
      <c r="C89" s="105" t="s">
        <v>44</v>
      </c>
      <c r="D89" s="105">
        <v>2</v>
      </c>
      <c r="E89" s="95" t="s">
        <v>227</v>
      </c>
      <c r="F89" s="116">
        <v>881507.1999999998</v>
      </c>
    </row>
    <row r="90" spans="1:6" ht="24">
      <c r="A90" s="103">
        <v>28</v>
      </c>
      <c r="B90" s="108" t="s">
        <v>57</v>
      </c>
      <c r="C90" s="105" t="s">
        <v>44</v>
      </c>
      <c r="D90" s="105">
        <v>1</v>
      </c>
      <c r="E90" s="95" t="s">
        <v>227</v>
      </c>
      <c r="F90" s="116">
        <v>176621.6</v>
      </c>
    </row>
    <row r="91" spans="1:6" ht="12.75">
      <c r="A91" s="103">
        <v>29</v>
      </c>
      <c r="B91" s="108" t="s">
        <v>58</v>
      </c>
      <c r="C91" s="105" t="s">
        <v>44</v>
      </c>
      <c r="D91" s="105">
        <v>1</v>
      </c>
      <c r="E91" s="95" t="s">
        <v>227</v>
      </c>
      <c r="F91" s="116">
        <v>177155.2</v>
      </c>
    </row>
    <row r="92" spans="1:6" ht="12.75" customHeight="1">
      <c r="A92" s="103">
        <v>30</v>
      </c>
      <c r="B92" s="108" t="s">
        <v>59</v>
      </c>
      <c r="C92" s="105" t="s">
        <v>44</v>
      </c>
      <c r="D92" s="105">
        <v>2</v>
      </c>
      <c r="E92" s="95" t="s">
        <v>227</v>
      </c>
      <c r="F92" s="116">
        <v>394864</v>
      </c>
    </row>
    <row r="93" spans="1:6" ht="12.75">
      <c r="A93" s="103">
        <v>33</v>
      </c>
      <c r="B93" s="108" t="s">
        <v>62</v>
      </c>
      <c r="C93" s="105" t="s">
        <v>44</v>
      </c>
      <c r="D93" s="105">
        <v>1</v>
      </c>
      <c r="E93" s="95" t="s">
        <v>227</v>
      </c>
      <c r="F93" s="116">
        <v>177688.8</v>
      </c>
    </row>
    <row r="94" spans="1:6" ht="16.5" customHeight="1">
      <c r="A94" s="103">
        <v>34</v>
      </c>
      <c r="B94" s="108" t="s">
        <v>63</v>
      </c>
      <c r="C94" s="105" t="s">
        <v>44</v>
      </c>
      <c r="D94" s="105">
        <v>1</v>
      </c>
      <c r="E94" s="95" t="s">
        <v>227</v>
      </c>
      <c r="F94" s="116">
        <v>426346.4</v>
      </c>
    </row>
    <row r="95" spans="1:6" ht="24">
      <c r="A95" s="103">
        <v>35</v>
      </c>
      <c r="B95" s="108" t="s">
        <v>64</v>
      </c>
      <c r="C95" s="105" t="s">
        <v>44</v>
      </c>
      <c r="D95" s="105">
        <v>1</v>
      </c>
      <c r="E95" s="95" t="s">
        <v>227</v>
      </c>
      <c r="F95" s="116">
        <v>337768.8</v>
      </c>
    </row>
    <row r="96" spans="1:6" ht="12.75">
      <c r="A96" s="103">
        <v>38</v>
      </c>
      <c r="B96" s="108" t="s">
        <v>67</v>
      </c>
      <c r="C96" s="105" t="s">
        <v>44</v>
      </c>
      <c r="D96" s="105">
        <v>1</v>
      </c>
      <c r="E96" s="95" t="s">
        <v>227</v>
      </c>
      <c r="F96" s="116">
        <v>227313.59999999998</v>
      </c>
    </row>
    <row r="97" spans="1:6" ht="12.75">
      <c r="A97" s="103">
        <v>39</v>
      </c>
      <c r="B97" s="108" t="s">
        <v>68</v>
      </c>
      <c r="C97" s="105" t="s">
        <v>44</v>
      </c>
      <c r="D97" s="105">
        <v>1</v>
      </c>
      <c r="E97" s="95" t="s">
        <v>227</v>
      </c>
      <c r="F97" s="116">
        <v>86443.2</v>
      </c>
    </row>
    <row r="98" spans="1:6" ht="24">
      <c r="A98" s="103">
        <v>40</v>
      </c>
      <c r="B98" s="108" t="s">
        <v>69</v>
      </c>
      <c r="C98" s="105" t="s">
        <v>20</v>
      </c>
      <c r="D98" s="105">
        <v>1</v>
      </c>
      <c r="E98" s="95" t="s">
        <v>227</v>
      </c>
      <c r="F98" s="116">
        <v>1122590</v>
      </c>
    </row>
    <row r="99" spans="1:6" ht="12.75">
      <c r="A99" s="103">
        <v>42</v>
      </c>
      <c r="B99" s="108" t="s">
        <v>71</v>
      </c>
      <c r="C99" s="105" t="s">
        <v>40</v>
      </c>
      <c r="D99" s="105">
        <v>1</v>
      </c>
      <c r="E99" s="95" t="s">
        <v>227</v>
      </c>
      <c r="F99" s="116">
        <v>233438.4</v>
      </c>
    </row>
    <row r="100" spans="1:6" ht="12.75">
      <c r="A100" s="103">
        <v>45</v>
      </c>
      <c r="B100" s="108" t="s">
        <v>74</v>
      </c>
      <c r="C100" s="105" t="s">
        <v>20</v>
      </c>
      <c r="D100" s="105">
        <v>2</v>
      </c>
      <c r="E100" s="95" t="s">
        <v>227</v>
      </c>
      <c r="F100" s="116">
        <v>126672</v>
      </c>
    </row>
    <row r="101" spans="1:6" ht="12.75">
      <c r="A101" s="103">
        <v>46</v>
      </c>
      <c r="B101" s="108" t="s">
        <v>75</v>
      </c>
      <c r="C101" s="105" t="s">
        <v>30</v>
      </c>
      <c r="D101" s="105">
        <v>1</v>
      </c>
      <c r="E101" s="95" t="s">
        <v>227</v>
      </c>
      <c r="F101" s="116">
        <v>157435.2</v>
      </c>
    </row>
    <row r="102" spans="1:6" ht="12.75">
      <c r="A102" s="103">
        <v>47</v>
      </c>
      <c r="B102" s="108" t="s">
        <v>76</v>
      </c>
      <c r="C102" s="105" t="s">
        <v>44</v>
      </c>
      <c r="D102" s="105">
        <v>1</v>
      </c>
      <c r="E102" s="95" t="s">
        <v>227</v>
      </c>
      <c r="F102" s="116">
        <v>288747.2</v>
      </c>
    </row>
    <row r="103" spans="1:6" ht="24">
      <c r="A103" s="103">
        <v>49</v>
      </c>
      <c r="B103" s="108" t="s">
        <v>79</v>
      </c>
      <c r="C103" s="105" t="s">
        <v>24</v>
      </c>
      <c r="D103" s="105">
        <v>1</v>
      </c>
      <c r="E103" s="95" t="s">
        <v>227</v>
      </c>
      <c r="F103" s="116">
        <v>634334.4</v>
      </c>
    </row>
    <row r="104" spans="1:6" ht="12.75">
      <c r="A104" s="103">
        <v>50</v>
      </c>
      <c r="B104" s="108" t="s">
        <v>80</v>
      </c>
      <c r="C104" s="105" t="s">
        <v>81</v>
      </c>
      <c r="D104" s="105">
        <v>4</v>
      </c>
      <c r="E104" s="95" t="s">
        <v>227</v>
      </c>
      <c r="F104" s="116">
        <v>298068.96</v>
      </c>
    </row>
    <row r="105" spans="1:6" ht="12.75">
      <c r="A105" s="103">
        <v>52</v>
      </c>
      <c r="B105" s="108" t="s">
        <v>84</v>
      </c>
      <c r="C105" s="105" t="s">
        <v>81</v>
      </c>
      <c r="D105" s="105">
        <v>1</v>
      </c>
      <c r="E105" s="95" t="s">
        <v>227</v>
      </c>
      <c r="F105" s="116">
        <v>318247.16000000003</v>
      </c>
    </row>
    <row r="106" spans="1:6" ht="12.75">
      <c r="A106" s="103">
        <v>53</v>
      </c>
      <c r="B106" s="108" t="s">
        <v>85</v>
      </c>
      <c r="C106" s="105" t="s">
        <v>86</v>
      </c>
      <c r="D106" s="105">
        <v>1</v>
      </c>
      <c r="E106" s="95" t="s">
        <v>227</v>
      </c>
      <c r="F106" s="116">
        <v>226803.2</v>
      </c>
    </row>
    <row r="107" spans="1:6" ht="12.75">
      <c r="A107" s="103">
        <v>55</v>
      </c>
      <c r="B107" s="108" t="s">
        <v>88</v>
      </c>
      <c r="C107" s="105" t="s">
        <v>89</v>
      </c>
      <c r="D107" s="105">
        <v>1</v>
      </c>
      <c r="E107" s="95" t="s">
        <v>227</v>
      </c>
      <c r="F107" s="116">
        <v>116417.6</v>
      </c>
    </row>
    <row r="108" spans="1:6" ht="12.75">
      <c r="A108" s="103">
        <v>56</v>
      </c>
      <c r="B108" s="108" t="s">
        <v>90</v>
      </c>
      <c r="C108" s="105" t="s">
        <v>44</v>
      </c>
      <c r="D108" s="105">
        <v>1</v>
      </c>
      <c r="E108" s="95" t="s">
        <v>227</v>
      </c>
      <c r="F108" s="116">
        <v>347860.8</v>
      </c>
    </row>
    <row r="109" spans="1:6" ht="12.75">
      <c r="A109" s="103">
        <v>57</v>
      </c>
      <c r="B109" s="108" t="s">
        <v>91</v>
      </c>
      <c r="C109" s="105" t="s">
        <v>44</v>
      </c>
      <c r="D109" s="105">
        <v>1</v>
      </c>
      <c r="E109" s="95" t="s">
        <v>227</v>
      </c>
      <c r="F109" s="116">
        <v>234783.99999999997</v>
      </c>
    </row>
    <row r="110" spans="1:6" ht="24">
      <c r="A110" s="103">
        <v>58</v>
      </c>
      <c r="B110" s="108" t="s">
        <v>92</v>
      </c>
      <c r="C110" s="105" t="s">
        <v>44</v>
      </c>
      <c r="D110" s="105">
        <v>1</v>
      </c>
      <c r="E110" s="95" t="s">
        <v>227</v>
      </c>
      <c r="F110" s="116">
        <v>271602.39999999997</v>
      </c>
    </row>
    <row r="111" spans="1:6" ht="12.75">
      <c r="A111" s="103">
        <v>60</v>
      </c>
      <c r="B111" s="108" t="s">
        <v>95</v>
      </c>
      <c r="C111" s="105" t="s">
        <v>96</v>
      </c>
      <c r="D111" s="105">
        <v>1</v>
      </c>
      <c r="E111" s="95" t="s">
        <v>227</v>
      </c>
      <c r="F111" s="116">
        <v>157435.2</v>
      </c>
    </row>
    <row r="112" spans="1:6" ht="12.75">
      <c r="A112" s="103">
        <v>61</v>
      </c>
      <c r="B112" s="108" t="s">
        <v>97</v>
      </c>
      <c r="C112" s="105" t="s">
        <v>34</v>
      </c>
      <c r="D112" s="105">
        <v>2</v>
      </c>
      <c r="E112" s="95" t="s">
        <v>227</v>
      </c>
      <c r="F112" s="116">
        <v>206294.4</v>
      </c>
    </row>
    <row r="113" spans="1:6" ht="12.75">
      <c r="A113" s="103">
        <v>65</v>
      </c>
      <c r="B113" s="108" t="s">
        <v>102</v>
      </c>
      <c r="C113" s="105" t="s">
        <v>101</v>
      </c>
      <c r="D113" s="105">
        <v>2</v>
      </c>
      <c r="E113" s="95" t="s">
        <v>227</v>
      </c>
      <c r="F113" s="116">
        <v>86860.8</v>
      </c>
    </row>
    <row r="114" spans="1:6" ht="24">
      <c r="A114" s="103">
        <v>66</v>
      </c>
      <c r="B114" s="108" t="s">
        <v>103</v>
      </c>
      <c r="C114" s="105" t="s">
        <v>40</v>
      </c>
      <c r="D114" s="105">
        <v>1</v>
      </c>
      <c r="E114" s="95" t="s">
        <v>227</v>
      </c>
      <c r="F114" s="116">
        <v>109782.4</v>
      </c>
    </row>
    <row r="115" spans="1:6" ht="12.75">
      <c r="A115" s="103">
        <v>67</v>
      </c>
      <c r="B115" s="108" t="s">
        <v>104</v>
      </c>
      <c r="C115" s="105" t="s">
        <v>34</v>
      </c>
      <c r="D115" s="105">
        <v>1</v>
      </c>
      <c r="E115" s="95" t="s">
        <v>227</v>
      </c>
      <c r="F115" s="116">
        <v>278516</v>
      </c>
    </row>
    <row r="116" spans="1:6" ht="24">
      <c r="A116" s="103">
        <v>68</v>
      </c>
      <c r="B116" s="107" t="s">
        <v>105</v>
      </c>
      <c r="C116" s="105" t="s">
        <v>106</v>
      </c>
      <c r="D116" s="105">
        <v>1</v>
      </c>
      <c r="E116" s="95" t="s">
        <v>227</v>
      </c>
      <c r="F116" s="116">
        <v>405269.2</v>
      </c>
    </row>
    <row r="117" spans="1:6" ht="24">
      <c r="A117" s="103">
        <v>69</v>
      </c>
      <c r="B117" s="107" t="s">
        <v>107</v>
      </c>
      <c r="C117" s="105" t="s">
        <v>106</v>
      </c>
      <c r="D117" s="105">
        <v>1</v>
      </c>
      <c r="E117" s="95" t="s">
        <v>227</v>
      </c>
      <c r="F117" s="116">
        <v>304094</v>
      </c>
    </row>
    <row r="118" spans="1:6" ht="12.75">
      <c r="A118" s="103">
        <v>70</v>
      </c>
      <c r="B118" s="108" t="s">
        <v>108</v>
      </c>
      <c r="C118" s="105" t="s">
        <v>24</v>
      </c>
      <c r="D118" s="105">
        <v>1</v>
      </c>
      <c r="E118" s="95" t="s">
        <v>227</v>
      </c>
      <c r="F118" s="116">
        <v>197258.58585858587</v>
      </c>
    </row>
    <row r="119" spans="1:6" ht="12.75">
      <c r="A119" s="103">
        <v>73</v>
      </c>
      <c r="B119" s="108" t="s">
        <v>112</v>
      </c>
      <c r="C119" s="105" t="s">
        <v>28</v>
      </c>
      <c r="D119" s="105">
        <v>1</v>
      </c>
      <c r="E119" s="95" t="s">
        <v>227</v>
      </c>
      <c r="F119" s="116">
        <v>182166.4</v>
      </c>
    </row>
    <row r="120" spans="1:6" ht="12.75">
      <c r="A120" s="103">
        <v>74</v>
      </c>
      <c r="B120" s="108" t="s">
        <v>113</v>
      </c>
      <c r="C120" s="105" t="s">
        <v>30</v>
      </c>
      <c r="D120" s="105">
        <v>1</v>
      </c>
      <c r="E120" s="95" t="s">
        <v>227</v>
      </c>
      <c r="F120" s="116">
        <v>109782.4</v>
      </c>
    </row>
    <row r="121" spans="1:6" ht="12.75">
      <c r="A121" s="103">
        <v>76</v>
      </c>
      <c r="B121" s="108" t="s">
        <v>115</v>
      </c>
      <c r="C121" s="105" t="s">
        <v>116</v>
      </c>
      <c r="D121" s="105">
        <v>4</v>
      </c>
      <c r="E121" s="95" t="s">
        <v>227</v>
      </c>
      <c r="F121" s="116">
        <v>207500.8</v>
      </c>
    </row>
    <row r="122" spans="1:6" ht="12.75">
      <c r="A122" s="103">
        <v>78</v>
      </c>
      <c r="B122" s="108" t="s">
        <v>118</v>
      </c>
      <c r="C122" s="105" t="s">
        <v>40</v>
      </c>
      <c r="D122" s="105">
        <v>1</v>
      </c>
      <c r="E122" s="95" t="s">
        <v>227</v>
      </c>
      <c r="F122" s="116">
        <v>891251.2</v>
      </c>
    </row>
    <row r="123" spans="1:6" ht="24">
      <c r="A123" s="103">
        <v>79</v>
      </c>
      <c r="B123" s="108" t="s">
        <v>119</v>
      </c>
      <c r="C123" s="105" t="s">
        <v>34</v>
      </c>
      <c r="D123" s="105">
        <v>1</v>
      </c>
      <c r="E123" s="95" t="s">
        <v>227</v>
      </c>
      <c r="F123" s="116">
        <v>126068.8</v>
      </c>
    </row>
    <row r="124" spans="1:6" ht="12.75">
      <c r="A124" s="103">
        <v>80</v>
      </c>
      <c r="B124" s="108" t="s">
        <v>120</v>
      </c>
      <c r="C124" s="134" t="s">
        <v>30</v>
      </c>
      <c r="D124" s="105">
        <v>5</v>
      </c>
      <c r="E124" s="95" t="s">
        <v>227</v>
      </c>
      <c r="F124" s="116">
        <v>211120</v>
      </c>
    </row>
    <row r="125" spans="1:6" ht="12.75">
      <c r="A125" s="103">
        <v>82</v>
      </c>
      <c r="B125" s="108" t="s">
        <v>122</v>
      </c>
      <c r="C125" s="105" t="s">
        <v>44</v>
      </c>
      <c r="D125" s="105">
        <v>1</v>
      </c>
      <c r="E125" s="95" t="s">
        <v>227</v>
      </c>
      <c r="F125" s="116">
        <v>329103.6</v>
      </c>
    </row>
    <row r="126" spans="1:6" ht="12.75">
      <c r="A126" s="103">
        <v>83</v>
      </c>
      <c r="B126" s="108" t="s">
        <v>123</v>
      </c>
      <c r="C126" s="105" t="s">
        <v>44</v>
      </c>
      <c r="D126" s="105">
        <v>1</v>
      </c>
      <c r="E126" s="95" t="s">
        <v>227</v>
      </c>
      <c r="F126" s="116">
        <v>291589.2</v>
      </c>
    </row>
    <row r="127" spans="1:6" ht="12.75">
      <c r="A127" s="103">
        <v>85</v>
      </c>
      <c r="B127" s="108" t="s">
        <v>126</v>
      </c>
      <c r="C127" s="105" t="s">
        <v>20</v>
      </c>
      <c r="D127" s="105">
        <v>2</v>
      </c>
      <c r="E127" s="95" t="s">
        <v>227</v>
      </c>
      <c r="F127" s="116">
        <v>132704</v>
      </c>
    </row>
    <row r="128" spans="1:6" ht="12.75">
      <c r="A128" s="103">
        <v>86</v>
      </c>
      <c r="B128" s="108" t="s">
        <v>127</v>
      </c>
      <c r="C128" s="105" t="s">
        <v>96</v>
      </c>
      <c r="D128" s="105">
        <v>10</v>
      </c>
      <c r="E128" s="95" t="s">
        <v>227</v>
      </c>
      <c r="F128" s="116">
        <v>852600</v>
      </c>
    </row>
    <row r="129" spans="1:6" ht="12.75">
      <c r="A129" s="103">
        <v>87</v>
      </c>
      <c r="B129" s="108" t="s">
        <v>128</v>
      </c>
      <c r="C129" s="105" t="s">
        <v>30</v>
      </c>
      <c r="D129" s="105">
        <v>1</v>
      </c>
      <c r="E129" s="95" t="s">
        <v>227</v>
      </c>
      <c r="F129" s="116">
        <v>722076.8</v>
      </c>
    </row>
    <row r="130" spans="1:6" ht="12.75">
      <c r="A130" s="103">
        <v>92</v>
      </c>
      <c r="B130" s="108" t="s">
        <v>134</v>
      </c>
      <c r="C130" s="105" t="s">
        <v>44</v>
      </c>
      <c r="D130" s="105">
        <v>3</v>
      </c>
      <c r="E130" s="95" t="s">
        <v>227</v>
      </c>
      <c r="F130" s="116">
        <v>352976.4</v>
      </c>
    </row>
    <row r="131" spans="1:6" ht="12.75">
      <c r="A131" s="103">
        <v>93</v>
      </c>
      <c r="B131" s="108" t="s">
        <v>135</v>
      </c>
      <c r="C131" s="105" t="s">
        <v>44</v>
      </c>
      <c r="D131" s="105">
        <v>1</v>
      </c>
      <c r="E131" s="95" t="s">
        <v>227</v>
      </c>
      <c r="F131" s="116">
        <v>200865.6</v>
      </c>
    </row>
    <row r="132" spans="1:6" ht="12.75">
      <c r="A132" s="103">
        <v>97</v>
      </c>
      <c r="B132" s="108" t="s">
        <v>141</v>
      </c>
      <c r="C132" s="105" t="s">
        <v>24</v>
      </c>
      <c r="D132" s="105">
        <v>1</v>
      </c>
      <c r="E132" s="95" t="s">
        <v>227</v>
      </c>
      <c r="F132" s="116">
        <v>120640</v>
      </c>
    </row>
    <row r="133" spans="1:6" ht="12.75">
      <c r="A133" s="103">
        <v>98</v>
      </c>
      <c r="B133" s="108" t="s">
        <v>142</v>
      </c>
      <c r="C133" s="105" t="s">
        <v>24</v>
      </c>
      <c r="D133" s="105">
        <v>2</v>
      </c>
      <c r="E133" s="95" t="s">
        <v>227</v>
      </c>
      <c r="F133" s="116">
        <v>253506.4</v>
      </c>
    </row>
    <row r="134" spans="1:6" ht="12.75">
      <c r="A134" s="103">
        <v>100</v>
      </c>
      <c r="B134" s="108" t="s">
        <v>144</v>
      </c>
      <c r="C134" s="105" t="s">
        <v>20</v>
      </c>
      <c r="D134" s="105">
        <v>2</v>
      </c>
      <c r="E134" s="95" t="s">
        <v>227</v>
      </c>
      <c r="F134" s="116">
        <v>587725.6</v>
      </c>
    </row>
    <row r="135" spans="1:6" ht="12.75">
      <c r="A135" s="103">
        <v>103</v>
      </c>
      <c r="B135" s="108" t="s">
        <v>147</v>
      </c>
      <c r="C135" s="105" t="s">
        <v>24</v>
      </c>
      <c r="D135" s="105">
        <v>1</v>
      </c>
      <c r="E135" s="95" t="s">
        <v>227</v>
      </c>
      <c r="F135" s="116">
        <v>103750.4</v>
      </c>
    </row>
    <row r="136" spans="1:6" ht="12.75">
      <c r="A136" s="103">
        <v>104</v>
      </c>
      <c r="B136" s="108" t="s">
        <v>148</v>
      </c>
      <c r="C136" s="105" t="s">
        <v>24</v>
      </c>
      <c r="D136" s="105">
        <v>1</v>
      </c>
      <c r="E136" s="95" t="s">
        <v>227</v>
      </c>
      <c r="F136" s="116">
        <v>98924.8</v>
      </c>
    </row>
    <row r="137" spans="1:6" ht="12.75">
      <c r="A137" s="103">
        <v>105</v>
      </c>
      <c r="B137" s="108" t="s">
        <v>149</v>
      </c>
      <c r="C137" s="105" t="s">
        <v>30</v>
      </c>
      <c r="D137" s="105">
        <v>3</v>
      </c>
      <c r="E137" s="95" t="s">
        <v>227</v>
      </c>
      <c r="F137" s="116">
        <v>284768.4</v>
      </c>
    </row>
    <row r="138" spans="1:6" ht="12.75">
      <c r="A138" s="103">
        <v>106</v>
      </c>
      <c r="B138" s="108" t="s">
        <v>150</v>
      </c>
      <c r="C138" s="105" t="s">
        <v>34</v>
      </c>
      <c r="D138" s="105">
        <v>2</v>
      </c>
      <c r="E138" s="95" t="s">
        <v>227</v>
      </c>
      <c r="F138" s="116">
        <v>121846.4</v>
      </c>
    </row>
    <row r="139" spans="1:6" ht="12.75">
      <c r="A139" s="103">
        <v>107</v>
      </c>
      <c r="B139" s="108" t="s">
        <v>151</v>
      </c>
      <c r="C139" s="106" t="s">
        <v>152</v>
      </c>
      <c r="D139" s="105">
        <v>1</v>
      </c>
      <c r="E139" s="95" t="s">
        <v>227</v>
      </c>
      <c r="F139" s="116">
        <v>154419.2</v>
      </c>
    </row>
    <row r="140" spans="1:6" ht="24">
      <c r="A140" s="103">
        <v>110</v>
      </c>
      <c r="B140" s="108" t="s">
        <v>155</v>
      </c>
      <c r="C140" s="105" t="s">
        <v>34</v>
      </c>
      <c r="D140" s="105">
        <v>2</v>
      </c>
      <c r="E140" s="95" t="s">
        <v>227</v>
      </c>
      <c r="F140" s="116">
        <v>208707.2</v>
      </c>
    </row>
    <row r="141" spans="1:6" ht="12.75">
      <c r="A141" s="103">
        <v>113</v>
      </c>
      <c r="B141" s="108" t="s">
        <v>158</v>
      </c>
      <c r="C141" s="105" t="s">
        <v>44</v>
      </c>
      <c r="D141" s="105">
        <v>1</v>
      </c>
      <c r="E141" s="95" t="s">
        <v>227</v>
      </c>
      <c r="F141" s="116">
        <v>422077.6</v>
      </c>
    </row>
    <row r="142" spans="1:6" ht="12.75">
      <c r="A142" s="103">
        <v>114</v>
      </c>
      <c r="B142" s="108" t="s">
        <v>159</v>
      </c>
      <c r="C142" s="105" t="s">
        <v>44</v>
      </c>
      <c r="D142" s="105">
        <v>1</v>
      </c>
      <c r="E142" s="95" t="s">
        <v>227</v>
      </c>
      <c r="F142" s="116">
        <v>323988</v>
      </c>
    </row>
    <row r="143" spans="1:6" ht="12.75">
      <c r="A143" s="103">
        <v>118</v>
      </c>
      <c r="B143" s="108" t="s">
        <v>164</v>
      </c>
      <c r="C143" s="105" t="s">
        <v>165</v>
      </c>
      <c r="D143" s="105">
        <v>2</v>
      </c>
      <c r="E143" s="95" t="s">
        <v>227</v>
      </c>
      <c r="F143" s="116">
        <v>289884</v>
      </c>
    </row>
    <row r="144" spans="1:6" ht="12.75">
      <c r="A144" s="103">
        <v>119</v>
      </c>
      <c r="B144" s="108" t="s">
        <v>166</v>
      </c>
      <c r="C144" s="105" t="s">
        <v>26</v>
      </c>
      <c r="D144" s="105">
        <v>5</v>
      </c>
      <c r="E144" s="95" t="s">
        <v>227</v>
      </c>
      <c r="F144" s="116">
        <v>716184</v>
      </c>
    </row>
    <row r="145" spans="1:6" ht="16.5" customHeight="1">
      <c r="A145" s="103">
        <v>122</v>
      </c>
      <c r="B145" s="108" t="s">
        <v>169</v>
      </c>
      <c r="C145" s="105" t="s">
        <v>28</v>
      </c>
      <c r="D145" s="105">
        <v>1</v>
      </c>
      <c r="E145" s="95" t="s">
        <v>227</v>
      </c>
      <c r="F145" s="116">
        <v>251720</v>
      </c>
    </row>
    <row r="146" spans="1:6" ht="12.75">
      <c r="A146" s="103">
        <v>124</v>
      </c>
      <c r="B146" s="108" t="s">
        <v>172</v>
      </c>
      <c r="C146" s="105" t="s">
        <v>173</v>
      </c>
      <c r="D146" s="105">
        <v>1</v>
      </c>
      <c r="E146" s="95" t="s">
        <v>227</v>
      </c>
      <c r="F146" s="116">
        <v>76606.4</v>
      </c>
    </row>
    <row r="147" spans="1:6" ht="12.75">
      <c r="A147" s="103">
        <v>125</v>
      </c>
      <c r="B147" s="108" t="s">
        <v>174</v>
      </c>
      <c r="C147" s="105" t="s">
        <v>173</v>
      </c>
      <c r="D147" s="105">
        <v>1</v>
      </c>
      <c r="E147" s="95" t="s">
        <v>227</v>
      </c>
      <c r="F147" s="116">
        <v>76606.4</v>
      </c>
    </row>
    <row r="148" spans="1:6" ht="12.75">
      <c r="A148" s="103">
        <v>126</v>
      </c>
      <c r="B148" s="108" t="s">
        <v>175</v>
      </c>
      <c r="C148" s="106" t="s">
        <v>176</v>
      </c>
      <c r="D148" s="105">
        <v>1</v>
      </c>
      <c r="E148" s="95" t="s">
        <v>227</v>
      </c>
      <c r="F148" s="116">
        <v>226200</v>
      </c>
    </row>
    <row r="149" spans="1:6" ht="12.75">
      <c r="A149" s="103">
        <v>128</v>
      </c>
      <c r="B149" s="108" t="s">
        <v>178</v>
      </c>
      <c r="C149" s="105" t="s">
        <v>179</v>
      </c>
      <c r="D149" s="105">
        <v>1</v>
      </c>
      <c r="E149" s="95" t="s">
        <v>227</v>
      </c>
      <c r="F149" s="116">
        <v>194833.6</v>
      </c>
    </row>
    <row r="150" spans="1:6" ht="12.75">
      <c r="A150" s="103">
        <v>129</v>
      </c>
      <c r="B150" s="108" t="s">
        <v>180</v>
      </c>
      <c r="C150" s="105" t="s">
        <v>44</v>
      </c>
      <c r="D150" s="105">
        <v>1</v>
      </c>
      <c r="E150" s="95" t="s">
        <v>227</v>
      </c>
      <c r="F150" s="116">
        <v>90480</v>
      </c>
    </row>
    <row r="151" spans="1:6" ht="24">
      <c r="A151" s="103">
        <v>130</v>
      </c>
      <c r="B151" s="108" t="s">
        <v>181</v>
      </c>
      <c r="C151" s="105" t="s">
        <v>96</v>
      </c>
      <c r="D151" s="105">
        <v>2</v>
      </c>
      <c r="E151" s="95" t="s">
        <v>227</v>
      </c>
      <c r="F151" s="116">
        <v>162864</v>
      </c>
    </row>
    <row r="152" spans="1:6" ht="12.75">
      <c r="A152" s="103">
        <v>133</v>
      </c>
      <c r="B152" s="108" t="s">
        <v>184</v>
      </c>
      <c r="C152" s="105" t="s">
        <v>185</v>
      </c>
      <c r="D152" s="105">
        <v>2</v>
      </c>
      <c r="E152" s="95" t="s">
        <v>227</v>
      </c>
      <c r="F152" s="116">
        <v>159244.8</v>
      </c>
    </row>
    <row r="153" spans="1:6" ht="12.75">
      <c r="A153" s="103">
        <v>134</v>
      </c>
      <c r="B153" s="108" t="s">
        <v>186</v>
      </c>
      <c r="C153" s="105" t="s">
        <v>34</v>
      </c>
      <c r="D153" s="105">
        <v>3</v>
      </c>
      <c r="E153" s="95" t="s">
        <v>227</v>
      </c>
      <c r="F153" s="116">
        <v>561010.8</v>
      </c>
    </row>
    <row r="154" spans="1:6" ht="12.75">
      <c r="A154" s="103">
        <v>135</v>
      </c>
      <c r="B154" s="108" t="s">
        <v>187</v>
      </c>
      <c r="C154" s="105" t="s">
        <v>188</v>
      </c>
      <c r="D154" s="105">
        <v>1</v>
      </c>
      <c r="E154" s="95" t="s">
        <v>227</v>
      </c>
      <c r="F154" s="116">
        <v>127878.4</v>
      </c>
    </row>
    <row r="155" spans="1:6" ht="36">
      <c r="A155" s="103">
        <v>137</v>
      </c>
      <c r="B155" s="108" t="s">
        <v>191</v>
      </c>
      <c r="C155" s="105" t="s">
        <v>40</v>
      </c>
      <c r="D155" s="105">
        <v>1</v>
      </c>
      <c r="E155" s="95" t="s">
        <v>227</v>
      </c>
      <c r="F155" s="116">
        <v>206294.4</v>
      </c>
    </row>
    <row r="156" spans="1:6" ht="24">
      <c r="A156" s="103">
        <v>138</v>
      </c>
      <c r="B156" s="108" t="s">
        <v>192</v>
      </c>
      <c r="C156" s="105" t="s">
        <v>193</v>
      </c>
      <c r="D156" s="105">
        <v>1</v>
      </c>
      <c r="E156" s="95" t="s">
        <v>227</v>
      </c>
      <c r="F156" s="116">
        <v>205088</v>
      </c>
    </row>
    <row r="157" spans="1:6" ht="12.75">
      <c r="A157" s="103">
        <v>141</v>
      </c>
      <c r="B157" s="108" t="s">
        <v>197</v>
      </c>
      <c r="C157" s="105" t="s">
        <v>40</v>
      </c>
      <c r="D157" s="105">
        <v>1</v>
      </c>
      <c r="E157" s="95" t="s">
        <v>227</v>
      </c>
      <c r="F157" s="116">
        <v>83844.8</v>
      </c>
    </row>
    <row r="158" spans="1:6" ht="12.75">
      <c r="A158" s="103">
        <v>142</v>
      </c>
      <c r="B158" s="108" t="s">
        <v>198</v>
      </c>
      <c r="C158" s="105" t="s">
        <v>40</v>
      </c>
      <c r="D158" s="105">
        <v>6</v>
      </c>
      <c r="E158" s="95" t="s">
        <v>227</v>
      </c>
      <c r="F158" s="116">
        <v>188198.40000000002</v>
      </c>
    </row>
    <row r="159" spans="1:6" ht="12.75">
      <c r="A159" s="103">
        <v>144</v>
      </c>
      <c r="B159" s="108" t="s">
        <v>200</v>
      </c>
      <c r="C159" s="105" t="s">
        <v>44</v>
      </c>
      <c r="D159" s="105">
        <v>2</v>
      </c>
      <c r="E159" s="95" t="s">
        <v>227</v>
      </c>
      <c r="F159" s="116">
        <v>53081.6</v>
      </c>
    </row>
    <row r="160" spans="1:6" ht="12.75">
      <c r="A160" s="103">
        <v>146</v>
      </c>
      <c r="B160" s="108" t="s">
        <v>202</v>
      </c>
      <c r="C160" s="105" t="s">
        <v>44</v>
      </c>
      <c r="D160" s="105">
        <v>1</v>
      </c>
      <c r="E160" s="95" t="s">
        <v>227</v>
      </c>
      <c r="F160" s="116">
        <v>36795.2</v>
      </c>
    </row>
    <row r="161" spans="1:6" ht="24">
      <c r="A161" s="103">
        <v>147</v>
      </c>
      <c r="B161" s="108" t="s">
        <v>203</v>
      </c>
      <c r="C161" s="105" t="s">
        <v>44</v>
      </c>
      <c r="D161" s="105">
        <v>1</v>
      </c>
      <c r="E161" s="95" t="s">
        <v>227</v>
      </c>
      <c r="F161" s="116">
        <v>37398.4</v>
      </c>
    </row>
    <row r="162" spans="1:6" ht="12.75">
      <c r="A162" s="103">
        <v>148</v>
      </c>
      <c r="B162" s="108" t="s">
        <v>204</v>
      </c>
      <c r="C162" s="105" t="s">
        <v>34</v>
      </c>
      <c r="D162" s="105">
        <v>1</v>
      </c>
      <c r="E162" s="95" t="s">
        <v>227</v>
      </c>
      <c r="F162" s="116">
        <v>253506.4</v>
      </c>
    </row>
    <row r="163" spans="1:6" ht="12.75">
      <c r="A163" s="103">
        <v>150</v>
      </c>
      <c r="B163" s="108" t="s">
        <v>206</v>
      </c>
      <c r="C163" s="105" t="s">
        <v>86</v>
      </c>
      <c r="D163" s="105">
        <v>1</v>
      </c>
      <c r="E163" s="95" t="s">
        <v>227</v>
      </c>
      <c r="F163" s="116">
        <v>29556.8</v>
      </c>
    </row>
    <row r="164" spans="1:6" ht="16.5" customHeight="1">
      <c r="A164" s="103">
        <v>151</v>
      </c>
      <c r="B164" s="108" t="s">
        <v>207</v>
      </c>
      <c r="C164" s="105" t="s">
        <v>86</v>
      </c>
      <c r="D164" s="105">
        <v>1</v>
      </c>
      <c r="E164" s="95" t="s">
        <v>227</v>
      </c>
      <c r="F164" s="116">
        <v>29556.8</v>
      </c>
    </row>
    <row r="165" spans="1:6" ht="12.75">
      <c r="A165" s="103">
        <v>152</v>
      </c>
      <c r="B165" s="108" t="s">
        <v>208</v>
      </c>
      <c r="C165" s="105" t="s">
        <v>24</v>
      </c>
      <c r="D165" s="105">
        <v>1</v>
      </c>
      <c r="E165" s="95" t="s">
        <v>227</v>
      </c>
      <c r="F165" s="116">
        <v>709363.2</v>
      </c>
    </row>
    <row r="166" spans="1:6" ht="29.25" customHeight="1">
      <c r="A166" s="103">
        <v>153</v>
      </c>
      <c r="B166" s="108" t="s">
        <v>209</v>
      </c>
      <c r="C166" s="105" t="s">
        <v>34</v>
      </c>
      <c r="D166" s="105">
        <v>2</v>
      </c>
      <c r="E166" s="95" t="s">
        <v>227</v>
      </c>
      <c r="F166" s="116">
        <v>158038.4</v>
      </c>
    </row>
    <row r="167" spans="1:6" ht="12.75">
      <c r="A167" s="103">
        <v>154</v>
      </c>
      <c r="B167" s="108" t="s">
        <v>210</v>
      </c>
      <c r="C167" s="105" t="s">
        <v>211</v>
      </c>
      <c r="D167" s="105">
        <v>1</v>
      </c>
      <c r="E167" s="95" t="s">
        <v>227</v>
      </c>
      <c r="F167" s="116">
        <v>27747.2</v>
      </c>
    </row>
    <row r="168" spans="1:6" ht="12.75">
      <c r="A168" s="103">
        <v>155</v>
      </c>
      <c r="B168" s="108" t="s">
        <v>212</v>
      </c>
      <c r="C168" s="105" t="s">
        <v>211</v>
      </c>
      <c r="D168" s="105">
        <v>2</v>
      </c>
      <c r="E168" s="95" t="s">
        <v>227</v>
      </c>
      <c r="F168" s="116">
        <v>62732.8</v>
      </c>
    </row>
    <row r="169" spans="1:6" ht="12.75">
      <c r="A169" s="103">
        <v>156</v>
      </c>
      <c r="B169" s="108" t="s">
        <v>213</v>
      </c>
      <c r="C169" s="105" t="s">
        <v>211</v>
      </c>
      <c r="D169" s="105">
        <v>1</v>
      </c>
      <c r="E169" s="95" t="s">
        <v>227</v>
      </c>
      <c r="F169" s="116">
        <v>197246.4</v>
      </c>
    </row>
    <row r="170" spans="1:6" ht="12.75">
      <c r="A170" s="103">
        <v>159</v>
      </c>
      <c r="B170" s="108" t="s">
        <v>216</v>
      </c>
      <c r="C170" s="105" t="s">
        <v>40</v>
      </c>
      <c r="D170" s="105">
        <v>1</v>
      </c>
      <c r="E170" s="95" t="s">
        <v>227</v>
      </c>
      <c r="F170" s="116">
        <v>838890.9090909092</v>
      </c>
    </row>
    <row r="171" spans="1:6" ht="24">
      <c r="A171" s="103">
        <v>162</v>
      </c>
      <c r="B171" s="115" t="s">
        <v>219</v>
      </c>
      <c r="C171" s="105" t="s">
        <v>24</v>
      </c>
      <c r="D171" s="105">
        <v>1</v>
      </c>
      <c r="E171" s="95" t="s">
        <v>227</v>
      </c>
      <c r="F171" s="116">
        <v>709363.2</v>
      </c>
    </row>
    <row r="172" spans="1:6" ht="12.75">
      <c r="A172" s="103">
        <v>163</v>
      </c>
      <c r="B172" s="108" t="s">
        <v>220</v>
      </c>
      <c r="C172" s="105" t="s">
        <v>24</v>
      </c>
      <c r="D172" s="105">
        <v>2</v>
      </c>
      <c r="E172" s="95" t="s">
        <v>227</v>
      </c>
      <c r="F172" s="116">
        <v>143561.6</v>
      </c>
    </row>
    <row r="173" spans="1:6" ht="12.75">
      <c r="A173" s="103">
        <v>165</v>
      </c>
      <c r="B173" s="108" t="s">
        <v>222</v>
      </c>
      <c r="C173" s="105" t="s">
        <v>20</v>
      </c>
      <c r="D173" s="105">
        <v>2</v>
      </c>
      <c r="E173" s="95" t="s">
        <v>227</v>
      </c>
      <c r="F173" s="116">
        <v>193024</v>
      </c>
    </row>
    <row r="174" spans="1:6" ht="12.75">
      <c r="A174" s="103">
        <v>166</v>
      </c>
      <c r="B174" s="108" t="s">
        <v>223</v>
      </c>
      <c r="C174" s="105" t="s">
        <v>20</v>
      </c>
      <c r="D174" s="105">
        <v>1</v>
      </c>
      <c r="E174" s="95" t="s">
        <v>227</v>
      </c>
      <c r="F174" s="116">
        <v>358092</v>
      </c>
    </row>
    <row r="175" spans="1:6" ht="13.5" thickBot="1">
      <c r="A175" s="103">
        <v>167</v>
      </c>
      <c r="B175" s="108" t="s">
        <v>224</v>
      </c>
      <c r="C175" s="138" t="s">
        <v>24</v>
      </c>
      <c r="D175" s="138">
        <v>1</v>
      </c>
      <c r="E175" s="139" t="s">
        <v>227</v>
      </c>
      <c r="F175" s="140">
        <v>144164.8</v>
      </c>
    </row>
    <row r="176" spans="1:6" ht="13.5" thickBot="1">
      <c r="A176" s="83"/>
      <c r="B176" s="83"/>
      <c r="C176" s="160" t="s">
        <v>18</v>
      </c>
      <c r="D176" s="161"/>
      <c r="E176" s="161"/>
      <c r="F176" s="96">
        <v>28100314.814949486</v>
      </c>
    </row>
    <row r="177" spans="1:7" ht="12.75">
      <c r="A177" s="135"/>
      <c r="B177" s="110"/>
      <c r="C177" s="111"/>
      <c r="D177" s="112"/>
      <c r="E177" s="113"/>
      <c r="F177" s="136"/>
      <c r="G177" s="141"/>
    </row>
    <row r="178" spans="1:6" ht="13.5" thickBot="1">
      <c r="A178" s="83"/>
      <c r="B178" s="83"/>
      <c r="C178" s="83"/>
      <c r="D178" s="83"/>
      <c r="E178" s="83"/>
      <c r="F178" s="83"/>
    </row>
    <row r="179" spans="1:6" ht="16.5" thickBot="1">
      <c r="A179" s="152" t="s">
        <v>228</v>
      </c>
      <c r="B179" s="153"/>
      <c r="C179" s="153"/>
      <c r="D179" s="153"/>
      <c r="E179" s="153"/>
      <c r="F179" s="154"/>
    </row>
    <row r="180" spans="1:6" ht="13.5" thickBot="1">
      <c r="A180" s="90"/>
      <c r="B180" s="91"/>
      <c r="C180" s="87"/>
      <c r="D180" s="87"/>
      <c r="E180" s="83"/>
      <c r="F180" s="83"/>
    </row>
    <row r="181" spans="1:6" ht="24.75" thickBot="1">
      <c r="A181" s="92" t="s">
        <v>9</v>
      </c>
      <c r="B181" s="92" t="s">
        <v>10</v>
      </c>
      <c r="C181" s="92" t="s">
        <v>11</v>
      </c>
      <c r="D181" s="92" t="s">
        <v>12</v>
      </c>
      <c r="E181" s="92" t="s">
        <v>14</v>
      </c>
      <c r="F181" s="93" t="s">
        <v>15</v>
      </c>
    </row>
    <row r="182" spans="1:6" ht="12.75">
      <c r="A182" s="103">
        <v>1</v>
      </c>
      <c r="B182" s="108" t="s">
        <v>19</v>
      </c>
      <c r="C182" s="105" t="s">
        <v>20</v>
      </c>
      <c r="D182" s="105">
        <v>1</v>
      </c>
      <c r="E182" s="95" t="s">
        <v>228</v>
      </c>
      <c r="F182" s="128">
        <v>696000</v>
      </c>
    </row>
    <row r="183" spans="1:6" ht="12.75">
      <c r="A183" s="103">
        <v>13</v>
      </c>
      <c r="B183" s="108" t="s">
        <v>41</v>
      </c>
      <c r="C183" s="105" t="s">
        <v>30</v>
      </c>
      <c r="D183" s="105">
        <v>3</v>
      </c>
      <c r="E183" s="95" t="s">
        <v>228</v>
      </c>
      <c r="F183" s="116">
        <v>201144</v>
      </c>
    </row>
    <row r="184" spans="1:6" ht="18" customHeight="1">
      <c r="A184" s="103">
        <v>21</v>
      </c>
      <c r="B184" s="108" t="s">
        <v>50</v>
      </c>
      <c r="C184" s="105" t="s">
        <v>44</v>
      </c>
      <c r="D184" s="105">
        <v>1</v>
      </c>
      <c r="E184" s="95" t="s">
        <v>228</v>
      </c>
      <c r="F184" s="116">
        <v>2341112</v>
      </c>
    </row>
    <row r="185" spans="1:6" ht="12.75">
      <c r="A185" s="103">
        <v>22</v>
      </c>
      <c r="B185" s="108" t="s">
        <v>51</v>
      </c>
      <c r="C185" s="105" t="s">
        <v>44</v>
      </c>
      <c r="D185" s="105">
        <v>1</v>
      </c>
      <c r="E185" s="95" t="s">
        <v>228</v>
      </c>
      <c r="F185" s="116">
        <v>431032.8</v>
      </c>
    </row>
    <row r="186" spans="1:6" ht="12.75">
      <c r="A186" s="103">
        <v>26</v>
      </c>
      <c r="B186" s="108" t="s">
        <v>55</v>
      </c>
      <c r="C186" s="105" t="s">
        <v>44</v>
      </c>
      <c r="D186" s="105">
        <v>1</v>
      </c>
      <c r="E186" s="95" t="s">
        <v>228</v>
      </c>
      <c r="F186" s="116">
        <v>448920</v>
      </c>
    </row>
    <row r="187" spans="1:6" ht="12.75">
      <c r="A187" s="103">
        <v>31</v>
      </c>
      <c r="B187" s="108" t="s">
        <v>60</v>
      </c>
      <c r="C187" s="105" t="s">
        <v>44</v>
      </c>
      <c r="D187" s="105">
        <v>1</v>
      </c>
      <c r="E187" s="95" t="s">
        <v>228</v>
      </c>
      <c r="F187" s="116">
        <v>364240</v>
      </c>
    </row>
    <row r="188" spans="1:6" ht="12.75">
      <c r="A188" s="103">
        <v>44</v>
      </c>
      <c r="B188" s="108" t="s">
        <v>73</v>
      </c>
      <c r="C188" s="105" t="s">
        <v>20</v>
      </c>
      <c r="D188" s="105">
        <v>2</v>
      </c>
      <c r="E188" s="95" t="s">
        <v>228</v>
      </c>
      <c r="F188" s="116">
        <v>582320</v>
      </c>
    </row>
    <row r="189" spans="1:6" ht="12.75">
      <c r="A189" s="103">
        <v>51</v>
      </c>
      <c r="B189" s="108" t="s">
        <v>82</v>
      </c>
      <c r="C189" s="105" t="s">
        <v>83</v>
      </c>
      <c r="D189" s="105">
        <v>1</v>
      </c>
      <c r="E189" s="95" t="s">
        <v>228</v>
      </c>
      <c r="F189" s="116">
        <v>66120</v>
      </c>
    </row>
    <row r="190" spans="1:6" ht="24">
      <c r="A190" s="103">
        <v>112</v>
      </c>
      <c r="B190" s="108" t="s">
        <v>157</v>
      </c>
      <c r="C190" s="105" t="s">
        <v>44</v>
      </c>
      <c r="D190" s="105">
        <v>1</v>
      </c>
      <c r="E190" s="95" t="s">
        <v>228</v>
      </c>
      <c r="F190" s="116">
        <v>343476</v>
      </c>
    </row>
    <row r="191" spans="1:6" ht="24.75" thickBot="1">
      <c r="A191" s="103">
        <v>161</v>
      </c>
      <c r="B191" s="108" t="s">
        <v>218</v>
      </c>
      <c r="C191" s="105" t="s">
        <v>83</v>
      </c>
      <c r="D191" s="105">
        <v>1</v>
      </c>
      <c r="E191" s="95" t="s">
        <v>228</v>
      </c>
      <c r="F191" s="116">
        <v>192270</v>
      </c>
    </row>
    <row r="192" spans="1:6" ht="13.5" thickBot="1">
      <c r="A192" s="83"/>
      <c r="B192" s="83"/>
      <c r="C192" s="160" t="s">
        <v>18</v>
      </c>
      <c r="D192" s="161"/>
      <c r="E192" s="161"/>
      <c r="F192" s="96">
        <v>5666634.8</v>
      </c>
    </row>
    <row r="196" spans="1:6" ht="18">
      <c r="A196" s="158" t="s">
        <v>18</v>
      </c>
      <c r="B196" s="158"/>
      <c r="C196" s="158"/>
      <c r="D196" s="158"/>
      <c r="E196" s="158"/>
      <c r="F196" s="158"/>
    </row>
    <row r="197" spans="1:6" ht="18">
      <c r="A197" s="159">
        <v>55849892.81494949</v>
      </c>
      <c r="B197" s="158"/>
      <c r="C197" s="158"/>
      <c r="D197" s="158"/>
      <c r="E197" s="158"/>
      <c r="F197" s="158"/>
    </row>
    <row r="200" spans="1:6" ht="18">
      <c r="A200" s="158" t="s">
        <v>240</v>
      </c>
      <c r="B200" s="158"/>
      <c r="C200" s="158"/>
      <c r="D200" s="158"/>
      <c r="E200" s="158"/>
      <c r="F200" s="158"/>
    </row>
    <row r="201" spans="1:6" ht="18">
      <c r="A201" s="159">
        <v>35832751</v>
      </c>
      <c r="B201" s="158"/>
      <c r="C201" s="158"/>
      <c r="D201" s="158"/>
      <c r="E201" s="158"/>
      <c r="F201" s="158"/>
    </row>
  </sheetData>
  <sheetProtection/>
  <mergeCells count="18">
    <mergeCell ref="A200:F200"/>
    <mergeCell ref="A201:F201"/>
    <mergeCell ref="C69:E69"/>
    <mergeCell ref="A72:F72"/>
    <mergeCell ref="C176:E176"/>
    <mergeCell ref="C192:E192"/>
    <mergeCell ref="A196:F196"/>
    <mergeCell ref="A197:F197"/>
    <mergeCell ref="A179:F179"/>
    <mergeCell ref="A1:F1"/>
    <mergeCell ref="A3:F3"/>
    <mergeCell ref="A4:F4"/>
    <mergeCell ref="A7:F7"/>
    <mergeCell ref="C14:E14"/>
    <mergeCell ref="A56:F56"/>
    <mergeCell ref="C16:D16"/>
    <mergeCell ref="A17:F17"/>
    <mergeCell ref="C54:E5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distrital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pviceacad3</dc:creator>
  <cp:keywords/>
  <dc:description/>
  <cp:lastModifiedBy>PViceadmin7</cp:lastModifiedBy>
  <cp:lastPrinted>2009-10-14T19:50:50Z</cp:lastPrinted>
  <dcterms:created xsi:type="dcterms:W3CDTF">2009-09-01T17:33:54Z</dcterms:created>
  <dcterms:modified xsi:type="dcterms:W3CDTF">2012-12-05T13:52:04Z</dcterms:modified>
  <cp:category/>
  <cp:version/>
  <cp:contentType/>
  <cp:contentStatus/>
</cp:coreProperties>
</file>