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bra" sheetId="1" r:id="rId1"/>
    <sheet name="estudios" sheetId="2" r:id="rId2"/>
  </sheets>
  <definedNames/>
  <calcPr fullCalcOnLoad="1"/>
</workbook>
</file>

<file path=xl/sharedStrings.xml><?xml version="1.0" encoding="utf-8"?>
<sst xmlns="http://schemas.openxmlformats.org/spreadsheetml/2006/main" count="132" uniqueCount="106">
  <si>
    <t>ITEM</t>
  </si>
  <si>
    <t>ACTIVIDAD</t>
  </si>
  <si>
    <t>UNIDAD</t>
  </si>
  <si>
    <t>CANTIDAD</t>
  </si>
  <si>
    <t>VALOR
UNITARIO</t>
  </si>
  <si>
    <t>VALOR 
TOTAL</t>
  </si>
  <si>
    <t>PRELIMINARES</t>
  </si>
  <si>
    <t>1.1</t>
  </si>
  <si>
    <t>SUMINISTRO E INSTALACION DE CUBIERTA PROVISIONAL PARA MINIMIZAR IMPACTO AMBIENTAL Y EVITAR FILTRACIONES EN EL MOMENTO DE LA SEPARACION</t>
  </si>
  <si>
    <t>M2</t>
  </si>
  <si>
    <t>1.2</t>
  </si>
  <si>
    <t>SUMINISTRO E INSTALACION DE CERRAMIENTO EN POLISOMBRA DE 2,10M, (INCLUYE SOPORTES)</t>
  </si>
  <si>
    <t>ML</t>
  </si>
  <si>
    <t>DEMOLICIONES, DESMONTES Y RETIROS</t>
  </si>
  <si>
    <t>2.1</t>
  </si>
  <si>
    <t>DEMOLICION DE ANDEN PARA CONSTRUCCION DE FILTRO E=15 CM (INCLUYE RETIRO DE ESCOMBROS)</t>
  </si>
  <si>
    <t>EXCAVACIONES</t>
  </si>
  <si>
    <t>3.1</t>
  </si>
  <si>
    <t>EXCAVACION MANUAL, ENTIBADO Y EQUIPO DE BOMBEO PARA FILTRO DE ALTURA VARIABLE (INCLUYE CARGUE Y RETIRO DE ESCOMBROS)</t>
  </si>
  <si>
    <t>M3</t>
  </si>
  <si>
    <t>3.2</t>
  </si>
  <si>
    <t xml:space="preserve">RELLENO EN RECEBO COMUN (Suministro, Extendido, Humedecimiento y Compactación)  </t>
  </si>
  <si>
    <t>OBRAS DE MITIGACION Y ESTABILIZACION</t>
  </si>
  <si>
    <t>4.1</t>
  </si>
  <si>
    <t xml:space="preserve">SUMINISTRO E INSTALACION DE GEODREN CIRCULAR DE 4". </t>
  </si>
  <si>
    <t>4.2</t>
  </si>
  <si>
    <t>SUMINISTRO E INSTALACION DE MATERIAL FILTRANTE</t>
  </si>
  <si>
    <t>4.3</t>
  </si>
  <si>
    <t>SUMINISTRO E INSTALACION DE GEOTEXTIL NT 1600 PARA FILTRO</t>
  </si>
  <si>
    <t>4.4</t>
  </si>
  <si>
    <t>EVACUACION DE AGUA EN POZOS CON MOTOBOMBAS.</t>
  </si>
  <si>
    <t>DIA</t>
  </si>
  <si>
    <t>IMPERMEABILIZACIONES</t>
  </si>
  <si>
    <t>5.1</t>
  </si>
  <si>
    <t>IMPERMEABILIZACION DE PLACA EXISTENTE MEDIANTE TRATAMIENTO Y APLICACIÓN DE FIBRA DE VIDRIO</t>
  </si>
  <si>
    <t>PISOS Y ACABADOS</t>
  </si>
  <si>
    <t>6.1</t>
  </si>
  <si>
    <t>NIVELACION DE PISO CON MORTERO 1:3 E= 5 CMS</t>
  </si>
  <si>
    <t>6.2</t>
  </si>
  <si>
    <t>SUMINISTRO E INSTALACION DE PISO PARA EXTERIORES</t>
  </si>
  <si>
    <t>6.3</t>
  </si>
  <si>
    <t>SUMINISTRO E INSTALACION PINTURA INTERIOR TIPO 2 (DOS MANOS)</t>
  </si>
  <si>
    <t>DESAGUES</t>
  </si>
  <si>
    <t>7.1</t>
  </si>
  <si>
    <t>RETIRO DE SISTEMA DE AGUAS LLUVIAS ACTUAL</t>
  </si>
  <si>
    <t>7.2</t>
  </si>
  <si>
    <t>TUBERIA PVC-L Ø 4" (INC. ACCESORIOS)</t>
  </si>
  <si>
    <t>7.3</t>
  </si>
  <si>
    <t>PUNTO DESAGUE 4"</t>
  </si>
  <si>
    <t>VARIOS</t>
  </si>
  <si>
    <t>8.1</t>
  </si>
  <si>
    <t>ASEO Y LIMPIEZA GENERAL</t>
  </si>
  <si>
    <t>GL</t>
  </si>
  <si>
    <t>TOTAL COSTOS DIRECTOS</t>
  </si>
  <si>
    <t>ADMINISTRACION</t>
  </si>
  <si>
    <t>IMPREVISTOS</t>
  </si>
  <si>
    <t>UTILIDAD</t>
  </si>
  <si>
    <t>IVA SOBRE UTILIDAD</t>
  </si>
  <si>
    <t>VALOR TOTAL OBRA</t>
  </si>
  <si>
    <t>ESTUDIOS Y DISEÑOS</t>
  </si>
  <si>
    <t xml:space="preserve">PERSONAL PROFESIONAL  </t>
  </si>
  <si>
    <t>CONCEPTO</t>
  </si>
  <si>
    <t>A</t>
  </si>
  <si>
    <t>B</t>
  </si>
  <si>
    <t>C</t>
  </si>
  <si>
    <t>D</t>
  </si>
  <si>
    <t>E</t>
  </si>
  <si>
    <t>F</t>
  </si>
  <si>
    <t>PERSONAL PROFESIONAL</t>
  </si>
  <si>
    <t>SUELDO MES BÁSICO</t>
  </si>
  <si>
    <t>% DEDICACIÓN</t>
  </si>
  <si>
    <t>F.M. %</t>
  </si>
  <si>
    <t>VALOR MES (AxBxCxD)</t>
  </si>
  <si>
    <t>No DE MESES</t>
  </si>
  <si>
    <t>TOTAL PARCIAL
(ExF)</t>
  </si>
  <si>
    <t>Ingeniero Director</t>
  </si>
  <si>
    <t>Ingeniero Residente</t>
  </si>
  <si>
    <t>Especialista Hidraulico</t>
  </si>
  <si>
    <t>Especialista Estructural</t>
  </si>
  <si>
    <t>Profesional Costos y Presupuestos</t>
  </si>
  <si>
    <t>Especialista en Geotecnia</t>
  </si>
  <si>
    <t>SUBTOTAL COSTO PERSONAL PROFESIONAL (1)</t>
  </si>
  <si>
    <t>PERSONAL TÉCNICO</t>
  </si>
  <si>
    <t>VALOR PARCIAL
(ExF)</t>
  </si>
  <si>
    <t>Auxiliar de Ingeniería</t>
  </si>
  <si>
    <t>Topografo</t>
  </si>
  <si>
    <t>Cadenero</t>
  </si>
  <si>
    <t>Obreros</t>
  </si>
  <si>
    <t>SUBTOTAL COSTO PERSONAL TÉCNICO (2)</t>
  </si>
  <si>
    <t>OTROS COSTOS DIRECTOS</t>
  </si>
  <si>
    <t>UND</t>
  </si>
  <si>
    <t>VR. UNITARIO</t>
  </si>
  <si>
    <t>TOTAL</t>
  </si>
  <si>
    <t>Vehiculo</t>
  </si>
  <si>
    <t>MES</t>
  </si>
  <si>
    <t>Informes</t>
  </si>
  <si>
    <t>Equipo de topografia</t>
  </si>
  <si>
    <t>Perforaciones para recuperación de muestras de suelo</t>
  </si>
  <si>
    <t>Ensayos de Laboratorio</t>
  </si>
  <si>
    <t>SUBTOTAL OTROS COSTOS DIRECTOS (3)</t>
  </si>
  <si>
    <t>RESUMEN GENERAL</t>
  </si>
  <si>
    <t>COSTO TOTAL (1+2+3)</t>
  </si>
  <si>
    <t>IVA 16%</t>
  </si>
  <si>
    <t>VALOR TOTAL</t>
  </si>
  <si>
    <t>TOTAL ESTUDIOS Y OBRA</t>
  </si>
  <si>
    <t xml:space="preserve">PROPUESTA ECONOMICA REALIZAR EL ESTUDIO, DISEÑO Y OBRAS, QUE SE DEBEN EFECTUAR CON CARÁCTER URGENTE, PARA EL MANEJO DE LAS AGUAS DE ESCORRENTÍAS DEL ACCESO DEL QUINTO NIVEL DEL COSTADO ORIENTAL, DE LA SEDE MACARENA A DE LA UNIVERSIDAD DISTRITAL FRANCISCO JOSÉ DE CALDAS
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</si>
</sst>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justify" vertical="center" wrapText="1"/>
    </xf>
    <xf numFmtId="0" fontId="0" fillId="0" borderId="17" xfId="0" applyBorder="1" applyAlignment="1">
      <alignment horizontal="center" vertical="center"/>
    </xf>
    <xf numFmtId="44" fontId="1" fillId="0" borderId="17" xfId="48" applyFont="1" applyBorder="1" applyAlignment="1">
      <alignment vertical="center"/>
    </xf>
    <xf numFmtId="44" fontId="1" fillId="0" borderId="18" xfId="48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justify" vertical="center" wrapText="1"/>
    </xf>
    <xf numFmtId="0" fontId="0" fillId="0" borderId="20" xfId="0" applyBorder="1" applyAlignment="1">
      <alignment horizontal="center" vertical="center"/>
    </xf>
    <xf numFmtId="44" fontId="1" fillId="0" borderId="20" xfId="48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center" vertical="center"/>
    </xf>
    <xf numFmtId="0" fontId="4" fillId="0" borderId="20" xfId="51" applyFont="1" applyFill="1" applyBorder="1" applyAlignment="1" applyProtection="1">
      <alignment horizontal="justify" vertical="center" wrapText="1"/>
      <protection hidden="1"/>
    </xf>
    <xf numFmtId="0" fontId="0" fillId="0" borderId="0" xfId="0" applyAlignment="1">
      <alignment wrapText="1"/>
    </xf>
    <xf numFmtId="0" fontId="2" fillId="0" borderId="20" xfId="0" applyFont="1" applyBorder="1" applyAlignment="1">
      <alignment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justify" vertical="center" wrapText="1"/>
    </xf>
    <xf numFmtId="0" fontId="0" fillId="33" borderId="20" xfId="0" applyFill="1" applyBorder="1" applyAlignment="1">
      <alignment horizontal="center" vertical="center"/>
    </xf>
    <xf numFmtId="44" fontId="1" fillId="33" borderId="20" xfId="48" applyFont="1" applyFill="1" applyBorder="1" applyAlignment="1">
      <alignment vertical="center"/>
    </xf>
    <xf numFmtId="44" fontId="1" fillId="33" borderId="18" xfId="48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justify" vertical="center" wrapText="1"/>
    </xf>
    <xf numFmtId="172" fontId="4" fillId="33" borderId="20" xfId="0" applyNumberFormat="1" applyFont="1" applyFill="1" applyBorder="1" applyAlignment="1" applyProtection="1">
      <alignment horizontal="left" vertical="center" wrapText="1"/>
      <protection hidden="1"/>
    </xf>
    <xf numFmtId="44" fontId="0" fillId="33" borderId="21" xfId="0" applyNumberFormat="1" applyFill="1" applyBorder="1" applyAlignment="1">
      <alignment/>
    </xf>
    <xf numFmtId="9" fontId="1" fillId="33" borderId="20" xfId="53" applyFont="1" applyFill="1" applyBorder="1" applyAlignment="1">
      <alignment horizontal="center" vertical="center"/>
    </xf>
    <xf numFmtId="44" fontId="1" fillId="33" borderId="21" xfId="48" applyFont="1" applyFill="1" applyBorder="1" applyAlignment="1">
      <alignment vertical="center"/>
    </xf>
    <xf numFmtId="9" fontId="1" fillId="33" borderId="20" xfId="53" applyFont="1" applyFill="1" applyBorder="1" applyAlignment="1">
      <alignment horizontal="center"/>
    </xf>
    <xf numFmtId="44" fontId="2" fillId="33" borderId="22" xfId="0" applyNumberFormat="1" applyFont="1" applyFill="1" applyBorder="1" applyAlignment="1">
      <alignment/>
    </xf>
    <xf numFmtId="44" fontId="1" fillId="0" borderId="0" xfId="48" applyFont="1" applyAlignment="1">
      <alignment/>
    </xf>
    <xf numFmtId="44" fontId="0" fillId="0" borderId="0" xfId="0" applyNumberFormat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44" fontId="9" fillId="33" borderId="0" xfId="48" applyFont="1" applyFill="1" applyBorder="1" applyAlignment="1">
      <alignment horizontal="center" vertical="center"/>
    </xf>
    <xf numFmtId="2" fontId="9" fillId="33" borderId="20" xfId="48" applyNumberFormat="1" applyFont="1" applyFill="1" applyBorder="1" applyAlignment="1">
      <alignment horizontal="center" vertical="center"/>
    </xf>
    <xf numFmtId="44" fontId="9" fillId="33" borderId="20" xfId="48" applyFont="1" applyFill="1" applyBorder="1" applyAlignment="1">
      <alignment horizontal="center" vertical="center"/>
    </xf>
    <xf numFmtId="9" fontId="0" fillId="33" borderId="20" xfId="0" applyNumberFormat="1" applyFill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 vertical="center"/>
    </xf>
    <xf numFmtId="44" fontId="0" fillId="33" borderId="20" xfId="0" applyNumberForma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44" fontId="11" fillId="33" borderId="20" xfId="48" applyFont="1" applyFill="1" applyBorder="1" applyAlignment="1">
      <alignment horizontal="center" vertical="center"/>
    </xf>
    <xf numFmtId="170" fontId="0" fillId="33" borderId="0" xfId="0" applyNumberFormat="1" applyFill="1" applyAlignment="1">
      <alignment vertical="center"/>
    </xf>
    <xf numFmtId="170" fontId="0" fillId="33" borderId="0" xfId="0" applyNumberFormat="1" applyFill="1" applyBorder="1" applyAlignment="1">
      <alignment vertical="center"/>
    </xf>
    <xf numFmtId="0" fontId="9" fillId="33" borderId="20" xfId="48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0" fillId="33" borderId="20" xfId="0" applyFill="1" applyBorder="1" applyAlignment="1">
      <alignment horizontal="left" vertical="center"/>
    </xf>
    <xf numFmtId="44" fontId="7" fillId="33" borderId="0" xfId="48" applyFont="1" applyFill="1" applyAlignment="1">
      <alignment vertical="center"/>
    </xf>
    <xf numFmtId="44" fontId="12" fillId="33" borderId="0" xfId="0" applyNumberFormat="1" applyFont="1" applyFill="1" applyBorder="1" applyAlignment="1">
      <alignment vertical="center"/>
    </xf>
    <xf numFmtId="44" fontId="13" fillId="0" borderId="12" xfId="0" applyNumberFormat="1" applyFont="1" applyBorder="1" applyAlignment="1">
      <alignment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justify" vertic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9" fillId="33" borderId="29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left" vertical="center"/>
    </xf>
    <xf numFmtId="0" fontId="9" fillId="33" borderId="31" xfId="0" applyFont="1" applyFill="1" applyBorder="1" applyAlignment="1">
      <alignment horizontal="left" vertical="center"/>
    </xf>
    <xf numFmtId="44" fontId="9" fillId="33" borderId="29" xfId="48" applyFont="1" applyFill="1" applyBorder="1" applyAlignment="1">
      <alignment horizontal="center" vertical="center"/>
    </xf>
    <xf numFmtId="44" fontId="9" fillId="33" borderId="31" xfId="48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10" fillId="33" borderId="20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ecios 2001-2 y 2002-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2" max="2" width="46.28125" style="0" customWidth="1"/>
    <col min="5" max="5" width="16.7109375" style="0" bestFit="1" customWidth="1"/>
    <col min="6" max="6" width="23.140625" style="0" bestFit="1" customWidth="1"/>
    <col min="8" max="8" width="15.57421875" style="0" bestFit="1" customWidth="1"/>
    <col min="10" max="10" width="21.28125" style="0" bestFit="1" customWidth="1"/>
  </cols>
  <sheetData>
    <row r="1" spans="1:6" ht="72.75" customHeight="1" thickBot="1">
      <c r="A1" s="67" t="s">
        <v>105</v>
      </c>
      <c r="B1" s="68"/>
      <c r="C1" s="68"/>
      <c r="D1" s="68"/>
      <c r="E1" s="68"/>
      <c r="F1" s="69"/>
    </row>
    <row r="2" spans="1:6" ht="30.7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</row>
    <row r="3" spans="1:6" ht="15">
      <c r="A3" s="5">
        <v>1</v>
      </c>
      <c r="B3" s="6" t="s">
        <v>6</v>
      </c>
      <c r="C3" s="7"/>
      <c r="D3" s="7"/>
      <c r="E3" s="8"/>
      <c r="F3" s="9"/>
    </row>
    <row r="4" spans="1:6" ht="60">
      <c r="A4" s="10" t="s">
        <v>7</v>
      </c>
      <c r="B4" s="11" t="s">
        <v>8</v>
      </c>
      <c r="C4" s="12" t="s">
        <v>9</v>
      </c>
      <c r="D4" s="12">
        <v>150</v>
      </c>
      <c r="E4" s="13"/>
      <c r="F4" s="14">
        <f>+D4*E4</f>
        <v>0</v>
      </c>
    </row>
    <row r="5" spans="1:6" ht="30">
      <c r="A5" s="15" t="s">
        <v>10</v>
      </c>
      <c r="B5" s="16" t="s">
        <v>11</v>
      </c>
      <c r="C5" s="17" t="s">
        <v>12</v>
      </c>
      <c r="D5" s="17">
        <v>150</v>
      </c>
      <c r="E5" s="18"/>
      <c r="F5" s="14">
        <f aca="true" t="shared" si="0" ref="F5:F27">+D5*E5</f>
        <v>0</v>
      </c>
    </row>
    <row r="6" spans="1:6" ht="15">
      <c r="A6" s="19">
        <v>2</v>
      </c>
      <c r="B6" s="20" t="s">
        <v>13</v>
      </c>
      <c r="C6" s="17"/>
      <c r="D6" s="17"/>
      <c r="E6" s="18"/>
      <c r="F6" s="14"/>
    </row>
    <row r="7" spans="1:6" ht="30">
      <c r="A7" s="15" t="s">
        <v>14</v>
      </c>
      <c r="B7" s="16" t="s">
        <v>15</v>
      </c>
      <c r="C7" s="17" t="s">
        <v>9</v>
      </c>
      <c r="D7" s="17">
        <v>100</v>
      </c>
      <c r="E7" s="18"/>
      <c r="F7" s="14">
        <f t="shared" si="0"/>
        <v>0</v>
      </c>
    </row>
    <row r="8" spans="1:6" ht="15">
      <c r="A8" s="19">
        <v>3</v>
      </c>
      <c r="B8" s="20" t="s">
        <v>16</v>
      </c>
      <c r="C8" s="17"/>
      <c r="D8" s="17"/>
      <c r="E8" s="18"/>
      <c r="F8" s="14"/>
    </row>
    <row r="9" spans="1:6" ht="45">
      <c r="A9" s="21" t="s">
        <v>17</v>
      </c>
      <c r="B9" s="16" t="s">
        <v>18</v>
      </c>
      <c r="C9" s="17" t="s">
        <v>19</v>
      </c>
      <c r="D9" s="17">
        <v>200</v>
      </c>
      <c r="E9" s="18"/>
      <c r="F9" s="14">
        <f t="shared" si="0"/>
        <v>0</v>
      </c>
    </row>
    <row r="10" spans="1:6" ht="24">
      <c r="A10" s="21" t="s">
        <v>20</v>
      </c>
      <c r="B10" s="22" t="s">
        <v>21</v>
      </c>
      <c r="C10" s="17" t="s">
        <v>19</v>
      </c>
      <c r="D10" s="17">
        <v>50</v>
      </c>
      <c r="E10" s="18"/>
      <c r="F10" s="14">
        <f t="shared" si="0"/>
        <v>0</v>
      </c>
    </row>
    <row r="11" spans="1:6" ht="15">
      <c r="A11" s="19">
        <v>4</v>
      </c>
      <c r="B11" s="20" t="s">
        <v>22</v>
      </c>
      <c r="C11" s="17"/>
      <c r="D11" s="17"/>
      <c r="E11" s="18"/>
      <c r="F11" s="14"/>
    </row>
    <row r="12" spans="1:6" ht="24">
      <c r="A12" s="15" t="s">
        <v>23</v>
      </c>
      <c r="B12" s="22" t="s">
        <v>24</v>
      </c>
      <c r="C12" s="17" t="s">
        <v>12</v>
      </c>
      <c r="D12" s="17">
        <v>50</v>
      </c>
      <c r="E12" s="18"/>
      <c r="F12" s="14">
        <f t="shared" si="0"/>
        <v>0</v>
      </c>
    </row>
    <row r="13" spans="1:6" ht="15">
      <c r="A13" s="15" t="s">
        <v>25</v>
      </c>
      <c r="B13" t="s">
        <v>26</v>
      </c>
      <c r="C13" s="17" t="s">
        <v>19</v>
      </c>
      <c r="D13" s="17">
        <f>50*0.8*0.8</f>
        <v>32</v>
      </c>
      <c r="E13" s="18"/>
      <c r="F13" s="14">
        <f t="shared" si="0"/>
        <v>0</v>
      </c>
    </row>
    <row r="14" spans="1:6" ht="24">
      <c r="A14" s="15" t="s">
        <v>27</v>
      </c>
      <c r="B14" s="22" t="s">
        <v>28</v>
      </c>
      <c r="C14" s="17" t="s">
        <v>9</v>
      </c>
      <c r="D14" s="17">
        <v>175</v>
      </c>
      <c r="E14" s="18"/>
      <c r="F14" s="14">
        <f t="shared" si="0"/>
        <v>0</v>
      </c>
    </row>
    <row r="15" spans="1:6" ht="30">
      <c r="A15" s="15" t="s">
        <v>29</v>
      </c>
      <c r="B15" s="23" t="s">
        <v>30</v>
      </c>
      <c r="C15" s="17" t="s">
        <v>31</v>
      </c>
      <c r="D15" s="17">
        <v>8</v>
      </c>
      <c r="E15" s="18"/>
      <c r="F15" s="14">
        <f t="shared" si="0"/>
        <v>0</v>
      </c>
    </row>
    <row r="16" spans="1:6" ht="15">
      <c r="A16" s="19">
        <v>5</v>
      </c>
      <c r="B16" s="24" t="s">
        <v>32</v>
      </c>
      <c r="C16" s="17"/>
      <c r="D16" s="17"/>
      <c r="E16" s="18"/>
      <c r="F16" s="14"/>
    </row>
    <row r="17" spans="1:6" s="30" customFormat="1" ht="45">
      <c r="A17" s="25" t="s">
        <v>33</v>
      </c>
      <c r="B17" s="26" t="s">
        <v>34</v>
      </c>
      <c r="C17" s="27" t="s">
        <v>9</v>
      </c>
      <c r="D17" s="27">
        <v>460</v>
      </c>
      <c r="E17" s="28"/>
      <c r="F17" s="29">
        <f t="shared" si="0"/>
        <v>0</v>
      </c>
    </row>
    <row r="18" spans="1:6" s="30" customFormat="1" ht="15">
      <c r="A18" s="31">
        <v>6</v>
      </c>
      <c r="B18" s="32" t="s">
        <v>35</v>
      </c>
      <c r="C18" s="27"/>
      <c r="D18" s="27"/>
      <c r="E18" s="28"/>
      <c r="F18" s="29"/>
    </row>
    <row r="19" spans="1:6" s="30" customFormat="1" ht="15">
      <c r="A19" s="25" t="s">
        <v>36</v>
      </c>
      <c r="B19" s="26" t="s">
        <v>37</v>
      </c>
      <c r="C19" s="27" t="s">
        <v>9</v>
      </c>
      <c r="D19" s="27">
        <v>460</v>
      </c>
      <c r="E19" s="28"/>
      <c r="F19" s="29">
        <f t="shared" si="0"/>
        <v>0</v>
      </c>
    </row>
    <row r="20" spans="1:6" s="30" customFormat="1" ht="30">
      <c r="A20" s="25" t="s">
        <v>38</v>
      </c>
      <c r="B20" s="26" t="s">
        <v>39</v>
      </c>
      <c r="C20" s="27" t="s">
        <v>9</v>
      </c>
      <c r="D20" s="27">
        <v>460</v>
      </c>
      <c r="E20" s="28"/>
      <c r="F20" s="29">
        <f t="shared" si="0"/>
        <v>0</v>
      </c>
    </row>
    <row r="21" spans="1:6" s="30" customFormat="1" ht="30">
      <c r="A21" s="25" t="s">
        <v>40</v>
      </c>
      <c r="B21" s="26" t="s">
        <v>41</v>
      </c>
      <c r="C21" s="27" t="s">
        <v>9</v>
      </c>
      <c r="D21" s="27">
        <v>700</v>
      </c>
      <c r="E21" s="28"/>
      <c r="F21" s="29">
        <f t="shared" si="0"/>
        <v>0</v>
      </c>
    </row>
    <row r="22" spans="1:6" s="30" customFormat="1" ht="15">
      <c r="A22" s="31">
        <v>7</v>
      </c>
      <c r="B22" s="32" t="s">
        <v>42</v>
      </c>
      <c r="C22" s="27"/>
      <c r="D22" s="27"/>
      <c r="E22" s="28"/>
      <c r="F22" s="29"/>
    </row>
    <row r="23" spans="1:6" s="30" customFormat="1" ht="15">
      <c r="A23" s="25" t="s">
        <v>43</v>
      </c>
      <c r="B23" s="26" t="s">
        <v>44</v>
      </c>
      <c r="C23" s="27" t="s">
        <v>12</v>
      </c>
      <c r="D23" s="27">
        <v>200</v>
      </c>
      <c r="E23" s="28"/>
      <c r="F23" s="29">
        <f t="shared" si="0"/>
        <v>0</v>
      </c>
    </row>
    <row r="24" spans="1:6" s="30" customFormat="1" ht="15">
      <c r="A24" s="25" t="s">
        <v>45</v>
      </c>
      <c r="B24" s="33" t="s">
        <v>46</v>
      </c>
      <c r="C24" s="27" t="s">
        <v>12</v>
      </c>
      <c r="D24" s="27">
        <v>200</v>
      </c>
      <c r="E24" s="28"/>
      <c r="F24" s="29">
        <f t="shared" si="0"/>
        <v>0</v>
      </c>
    </row>
    <row r="25" spans="1:6" s="30" customFormat="1" ht="15">
      <c r="A25" s="25" t="s">
        <v>47</v>
      </c>
      <c r="B25" s="26" t="s">
        <v>48</v>
      </c>
      <c r="C25" s="27" t="s">
        <v>2</v>
      </c>
      <c r="D25" s="27">
        <v>8</v>
      </c>
      <c r="E25" s="28"/>
      <c r="F25" s="29">
        <f t="shared" si="0"/>
        <v>0</v>
      </c>
    </row>
    <row r="26" spans="1:6" s="30" customFormat="1" ht="15">
      <c r="A26" s="31">
        <v>8</v>
      </c>
      <c r="B26" s="32" t="s">
        <v>49</v>
      </c>
      <c r="C26" s="27"/>
      <c r="D26" s="27"/>
      <c r="E26" s="28"/>
      <c r="F26" s="29"/>
    </row>
    <row r="27" spans="1:6" s="30" customFormat="1" ht="15">
      <c r="A27" s="25" t="s">
        <v>50</v>
      </c>
      <c r="B27" s="26" t="s">
        <v>51</v>
      </c>
      <c r="C27" s="27" t="s">
        <v>52</v>
      </c>
      <c r="D27" s="27">
        <v>1</v>
      </c>
      <c r="E27" s="28"/>
      <c r="F27" s="29">
        <f t="shared" si="0"/>
        <v>0</v>
      </c>
    </row>
    <row r="28" spans="1:6" s="30" customFormat="1" ht="15">
      <c r="A28" s="70" t="s">
        <v>53</v>
      </c>
      <c r="B28" s="71"/>
      <c r="C28" s="71"/>
      <c r="D28" s="71"/>
      <c r="E28" s="71"/>
      <c r="F28" s="34">
        <f>SUM(F4:F27)</f>
        <v>0</v>
      </c>
    </row>
    <row r="29" spans="1:6" s="30" customFormat="1" ht="15">
      <c r="A29" s="72" t="s">
        <v>54</v>
      </c>
      <c r="B29" s="73"/>
      <c r="C29" s="73"/>
      <c r="D29" s="73"/>
      <c r="E29" s="35"/>
      <c r="F29" s="36">
        <f>+F28*E29</f>
        <v>0</v>
      </c>
    </row>
    <row r="30" spans="1:6" s="30" customFormat="1" ht="15">
      <c r="A30" s="72" t="s">
        <v>55</v>
      </c>
      <c r="B30" s="73"/>
      <c r="C30" s="73"/>
      <c r="D30" s="73"/>
      <c r="E30" s="37"/>
      <c r="F30" s="36">
        <f>+F28*E30</f>
        <v>0</v>
      </c>
    </row>
    <row r="31" spans="1:6" s="30" customFormat="1" ht="15">
      <c r="A31" s="72" t="s">
        <v>56</v>
      </c>
      <c r="B31" s="73"/>
      <c r="C31" s="73"/>
      <c r="D31" s="73"/>
      <c r="E31" s="37"/>
      <c r="F31" s="36">
        <f>+F28*E31</f>
        <v>0</v>
      </c>
    </row>
    <row r="32" spans="1:6" s="30" customFormat="1" ht="15">
      <c r="A32" s="72" t="s">
        <v>57</v>
      </c>
      <c r="B32" s="73"/>
      <c r="C32" s="73"/>
      <c r="D32" s="73"/>
      <c r="E32" s="37">
        <v>0.16</v>
      </c>
      <c r="F32" s="36">
        <f>+F31*E32</f>
        <v>0</v>
      </c>
    </row>
    <row r="33" spans="1:6" s="30" customFormat="1" ht="15.75" thickBot="1">
      <c r="A33" s="63" t="s">
        <v>58</v>
      </c>
      <c r="B33" s="64"/>
      <c r="C33" s="64"/>
      <c r="D33" s="64"/>
      <c r="E33" s="64"/>
      <c r="F33" s="38">
        <f>+F28+F29+F30+F31+F32</f>
        <v>0</v>
      </c>
    </row>
    <row r="34" ht="15.75" thickBot="1">
      <c r="H34" s="39"/>
    </row>
    <row r="35" spans="1:6" ht="19.5" thickBot="1">
      <c r="A35" s="65" t="s">
        <v>104</v>
      </c>
      <c r="B35" s="66"/>
      <c r="C35" s="66"/>
      <c r="D35" s="66"/>
      <c r="E35" s="66"/>
      <c r="F35" s="62"/>
    </row>
    <row r="41" ht="15">
      <c r="F41" s="40"/>
    </row>
  </sheetData>
  <sheetProtection/>
  <mergeCells count="8">
    <mergeCell ref="A33:E33"/>
    <mergeCell ref="A35:E35"/>
    <mergeCell ref="A1:F1"/>
    <mergeCell ref="A28:E28"/>
    <mergeCell ref="A29:D29"/>
    <mergeCell ref="A30:D30"/>
    <mergeCell ref="A31:D31"/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3"/>
  <sheetViews>
    <sheetView zoomScalePageLayoutView="0" workbookViewId="0" topLeftCell="A16">
      <selection activeCell="H34" sqref="H34"/>
    </sheetView>
  </sheetViews>
  <sheetFormatPr defaultColWidth="11.421875" defaultRowHeight="15"/>
  <cols>
    <col min="1" max="1" width="3.00390625" style="41" customWidth="1"/>
    <col min="2" max="2" width="11.57421875" style="41" bestFit="1" customWidth="1"/>
    <col min="3" max="3" width="18.8515625" style="41" customWidth="1"/>
    <col min="4" max="4" width="10.8515625" style="41" customWidth="1"/>
    <col min="5" max="5" width="14.7109375" style="41" customWidth="1"/>
    <col min="6" max="6" width="12.57421875" style="41" customWidth="1"/>
    <col min="7" max="7" width="15.421875" style="41" bestFit="1" customWidth="1"/>
    <col min="8" max="8" width="15.8515625" style="41" customWidth="1"/>
    <col min="9" max="9" width="12.57421875" style="41" customWidth="1"/>
    <col min="10" max="10" width="18.140625" style="41" customWidth="1"/>
    <col min="11" max="11" width="3.57421875" style="41" customWidth="1"/>
    <col min="12" max="12" width="11.421875" style="41" customWidth="1"/>
    <col min="13" max="13" width="16.57421875" style="41" bestFit="1" customWidth="1"/>
    <col min="14" max="14" width="16.57421875" style="42" bestFit="1" customWidth="1"/>
    <col min="15" max="16384" width="11.421875" style="41" customWidth="1"/>
  </cols>
  <sheetData>
    <row r="1" spans="2:10" ht="15">
      <c r="B1" s="76"/>
      <c r="C1" s="76"/>
      <c r="D1" s="76"/>
      <c r="E1" s="76"/>
      <c r="F1" s="76"/>
      <c r="G1" s="76"/>
      <c r="H1" s="76"/>
      <c r="I1" s="76"/>
      <c r="J1" s="76"/>
    </row>
    <row r="2" spans="2:10" ht="15.75">
      <c r="B2" s="77" t="s">
        <v>59</v>
      </c>
      <c r="C2" s="78"/>
      <c r="D2" s="78"/>
      <c r="E2" s="78"/>
      <c r="F2" s="78"/>
      <c r="G2" s="78"/>
      <c r="H2" s="78"/>
      <c r="I2" s="78"/>
      <c r="J2" s="79"/>
    </row>
    <row r="3" spans="2:10" ht="15">
      <c r="B3" s="80" t="s">
        <v>60</v>
      </c>
      <c r="C3" s="81"/>
      <c r="D3" s="81"/>
      <c r="E3" s="81"/>
      <c r="F3" s="81"/>
      <c r="G3" s="81"/>
      <c r="H3" s="81"/>
      <c r="I3" s="81"/>
      <c r="J3" s="82"/>
    </row>
    <row r="4" spans="2:10" ht="15">
      <c r="B4" s="83" t="s">
        <v>61</v>
      </c>
      <c r="C4" s="84"/>
      <c r="D4" s="27" t="s">
        <v>62</v>
      </c>
      <c r="E4" s="27" t="s">
        <v>63</v>
      </c>
      <c r="F4" s="27" t="s">
        <v>64</v>
      </c>
      <c r="G4" s="27" t="s">
        <v>65</v>
      </c>
      <c r="H4" s="27" t="s">
        <v>66</v>
      </c>
      <c r="I4" s="43" t="s">
        <v>67</v>
      </c>
      <c r="J4" s="27"/>
    </row>
    <row r="5" spans="2:14" ht="24">
      <c r="B5" s="74" t="s">
        <v>68</v>
      </c>
      <c r="C5" s="74"/>
      <c r="D5" s="44" t="s">
        <v>3</v>
      </c>
      <c r="E5" s="44" t="s">
        <v>69</v>
      </c>
      <c r="F5" s="44" t="s">
        <v>70</v>
      </c>
      <c r="G5" s="44" t="s">
        <v>71</v>
      </c>
      <c r="H5" s="44" t="s">
        <v>72</v>
      </c>
      <c r="I5" s="44" t="s">
        <v>73</v>
      </c>
      <c r="J5" s="44" t="s">
        <v>74</v>
      </c>
      <c r="N5" s="45"/>
    </row>
    <row r="6" spans="2:14" ht="15">
      <c r="B6" s="75" t="s">
        <v>75</v>
      </c>
      <c r="C6" s="75"/>
      <c r="D6" s="46">
        <v>1</v>
      </c>
      <c r="E6" s="47"/>
      <c r="F6" s="48">
        <v>0.4</v>
      </c>
      <c r="G6" s="49"/>
      <c r="H6" s="50">
        <f aca="true" t="shared" si="0" ref="H6:H11">+D6*E6*F6*G6</f>
        <v>0</v>
      </c>
      <c r="I6" s="27">
        <v>1</v>
      </c>
      <c r="J6" s="47">
        <f aca="true" t="shared" si="1" ref="J6:J11">+H6*I6</f>
        <v>0</v>
      </c>
      <c r="N6" s="45"/>
    </row>
    <row r="7" spans="2:14" ht="15">
      <c r="B7" s="75" t="s">
        <v>76</v>
      </c>
      <c r="C7" s="75"/>
      <c r="D7" s="46">
        <v>1</v>
      </c>
      <c r="E7" s="47"/>
      <c r="F7" s="48">
        <v>0.6</v>
      </c>
      <c r="G7" s="49"/>
      <c r="H7" s="50">
        <f t="shared" si="0"/>
        <v>0</v>
      </c>
      <c r="I7" s="27">
        <v>1</v>
      </c>
      <c r="J7" s="47">
        <f t="shared" si="1"/>
        <v>0</v>
      </c>
      <c r="N7" s="45"/>
    </row>
    <row r="8" spans="2:14" ht="15">
      <c r="B8" s="85" t="s">
        <v>77</v>
      </c>
      <c r="C8" s="86"/>
      <c r="D8" s="46">
        <v>1</v>
      </c>
      <c r="E8" s="47"/>
      <c r="F8" s="48">
        <v>0.2</v>
      </c>
      <c r="G8" s="49"/>
      <c r="H8" s="50">
        <f t="shared" si="0"/>
        <v>0</v>
      </c>
      <c r="I8" s="27">
        <v>1</v>
      </c>
      <c r="J8" s="47">
        <f t="shared" si="1"/>
        <v>0</v>
      </c>
      <c r="N8" s="45"/>
    </row>
    <row r="9" spans="2:14" ht="15">
      <c r="B9" s="75" t="s">
        <v>78</v>
      </c>
      <c r="C9" s="75"/>
      <c r="D9" s="46">
        <v>1</v>
      </c>
      <c r="E9" s="47"/>
      <c r="F9" s="48">
        <v>0.1</v>
      </c>
      <c r="G9" s="49"/>
      <c r="H9" s="50">
        <f t="shared" si="0"/>
        <v>0</v>
      </c>
      <c r="I9" s="27">
        <v>1</v>
      </c>
      <c r="J9" s="47">
        <f t="shared" si="1"/>
        <v>0</v>
      </c>
      <c r="N9" s="45"/>
    </row>
    <row r="10" spans="2:14" ht="15">
      <c r="B10" s="75" t="s">
        <v>79</v>
      </c>
      <c r="C10" s="75"/>
      <c r="D10" s="46">
        <v>1</v>
      </c>
      <c r="E10" s="47"/>
      <c r="F10" s="48">
        <v>0.2</v>
      </c>
      <c r="G10" s="49"/>
      <c r="H10" s="50">
        <f t="shared" si="0"/>
        <v>0</v>
      </c>
      <c r="I10" s="27">
        <v>1</v>
      </c>
      <c r="J10" s="47">
        <f t="shared" si="1"/>
        <v>0</v>
      </c>
      <c r="N10" s="45"/>
    </row>
    <row r="11" spans="2:14" ht="15">
      <c r="B11" s="85" t="s">
        <v>80</v>
      </c>
      <c r="C11" s="86"/>
      <c r="D11" s="46">
        <v>1</v>
      </c>
      <c r="E11" s="47"/>
      <c r="F11" s="48">
        <v>0.1</v>
      </c>
      <c r="G11" s="49"/>
      <c r="H11" s="50">
        <f t="shared" si="0"/>
        <v>0</v>
      </c>
      <c r="I11" s="27">
        <v>1</v>
      </c>
      <c r="J11" s="47">
        <f t="shared" si="1"/>
        <v>0</v>
      </c>
      <c r="N11" s="45"/>
    </row>
    <row r="12" spans="2:13" ht="15">
      <c r="B12" s="87" t="s">
        <v>81</v>
      </c>
      <c r="C12" s="87"/>
      <c r="D12" s="87"/>
      <c r="E12" s="87"/>
      <c r="F12" s="87"/>
      <c r="G12" s="87"/>
      <c r="H12" s="87"/>
      <c r="I12" s="51"/>
      <c r="J12" s="52">
        <f>+SUM(J6:J11)</f>
        <v>0</v>
      </c>
      <c r="M12" s="53"/>
    </row>
    <row r="13" spans="2:10" ht="15">
      <c r="B13" s="80" t="s">
        <v>82</v>
      </c>
      <c r="C13" s="81"/>
      <c r="D13" s="81"/>
      <c r="E13" s="81"/>
      <c r="F13" s="81"/>
      <c r="G13" s="81"/>
      <c r="H13" s="81"/>
      <c r="I13" s="81"/>
      <c r="J13" s="82"/>
    </row>
    <row r="14" spans="2:14" ht="24">
      <c r="B14" s="74" t="s">
        <v>82</v>
      </c>
      <c r="C14" s="74"/>
      <c r="D14" s="44" t="s">
        <v>3</v>
      </c>
      <c r="E14" s="44" t="s">
        <v>69</v>
      </c>
      <c r="F14" s="44" t="s">
        <v>70</v>
      </c>
      <c r="G14" s="44" t="s">
        <v>71</v>
      </c>
      <c r="H14" s="44" t="s">
        <v>72</v>
      </c>
      <c r="I14" s="44" t="s">
        <v>73</v>
      </c>
      <c r="J14" s="44" t="s">
        <v>83</v>
      </c>
      <c r="N14" s="54"/>
    </row>
    <row r="15" spans="2:14" ht="15">
      <c r="B15" s="75" t="s">
        <v>84</v>
      </c>
      <c r="C15" s="75"/>
      <c r="D15" s="55">
        <v>1</v>
      </c>
      <c r="E15" s="47"/>
      <c r="F15" s="48">
        <v>0.6</v>
      </c>
      <c r="G15" s="49"/>
      <c r="H15" s="50">
        <f>+D15*E15*F15*G15</f>
        <v>0</v>
      </c>
      <c r="I15" s="27">
        <v>1</v>
      </c>
      <c r="J15" s="47">
        <f>+H15*I15</f>
        <v>0</v>
      </c>
      <c r="N15" s="54"/>
    </row>
    <row r="16" spans="2:10" ht="15">
      <c r="B16" s="75" t="s">
        <v>85</v>
      </c>
      <c r="C16" s="75"/>
      <c r="D16" s="55">
        <v>1</v>
      </c>
      <c r="E16" s="47"/>
      <c r="F16" s="48">
        <v>0.2</v>
      </c>
      <c r="G16" s="49"/>
      <c r="H16" s="50">
        <f>+D16*E16*F16*G16</f>
        <v>0</v>
      </c>
      <c r="I16" s="27">
        <v>1</v>
      </c>
      <c r="J16" s="47">
        <f>+H16*I16</f>
        <v>0</v>
      </c>
    </row>
    <row r="17" spans="2:10" ht="15">
      <c r="B17" s="75" t="s">
        <v>86</v>
      </c>
      <c r="C17" s="75"/>
      <c r="D17" s="55">
        <v>1</v>
      </c>
      <c r="E17" s="47"/>
      <c r="F17" s="48">
        <v>0.2</v>
      </c>
      <c r="G17" s="49"/>
      <c r="H17" s="50">
        <f>+D17*E17*F17*G17</f>
        <v>0</v>
      </c>
      <c r="I17" s="27">
        <v>1</v>
      </c>
      <c r="J17" s="47">
        <f>+H17*I17</f>
        <v>0</v>
      </c>
    </row>
    <row r="18" spans="2:10" ht="15">
      <c r="B18" s="75" t="s">
        <v>87</v>
      </c>
      <c r="C18" s="75"/>
      <c r="D18" s="55">
        <v>2</v>
      </c>
      <c r="E18" s="47"/>
      <c r="F18" s="48">
        <v>0.5</v>
      </c>
      <c r="G18" s="49"/>
      <c r="H18" s="50">
        <f>+D18*E18*F18*G18</f>
        <v>0</v>
      </c>
      <c r="I18" s="27">
        <v>1</v>
      </c>
      <c r="J18" s="47">
        <f>+H18*I18</f>
        <v>0</v>
      </c>
    </row>
    <row r="19" spans="2:10" ht="15">
      <c r="B19" s="87" t="s">
        <v>88</v>
      </c>
      <c r="C19" s="87"/>
      <c r="D19" s="87"/>
      <c r="E19" s="87"/>
      <c r="F19" s="87"/>
      <c r="G19" s="87"/>
      <c r="H19" s="87"/>
      <c r="I19" s="51"/>
      <c r="J19" s="52">
        <f>+SUM(J15:J18)</f>
        <v>0</v>
      </c>
    </row>
    <row r="20" spans="2:10" ht="15">
      <c r="B20" s="80" t="s">
        <v>89</v>
      </c>
      <c r="C20" s="81"/>
      <c r="D20" s="81"/>
      <c r="E20" s="81"/>
      <c r="F20" s="81"/>
      <c r="G20" s="81"/>
      <c r="H20" s="81"/>
      <c r="I20" s="81"/>
      <c r="J20" s="82"/>
    </row>
    <row r="21" spans="2:11" ht="15">
      <c r="B21" s="93" t="s">
        <v>89</v>
      </c>
      <c r="C21" s="94"/>
      <c r="D21" s="94"/>
      <c r="E21" s="95"/>
      <c r="F21" s="56" t="s">
        <v>90</v>
      </c>
      <c r="G21" s="56" t="s">
        <v>3</v>
      </c>
      <c r="H21" s="96" t="s">
        <v>91</v>
      </c>
      <c r="I21" s="97"/>
      <c r="J21" s="57" t="s">
        <v>92</v>
      </c>
      <c r="K21" s="58"/>
    </row>
    <row r="22" spans="2:11" ht="15">
      <c r="B22" s="88" t="s">
        <v>93</v>
      </c>
      <c r="C22" s="89"/>
      <c r="D22" s="89"/>
      <c r="E22" s="90"/>
      <c r="F22" s="43" t="s">
        <v>94</v>
      </c>
      <c r="G22" s="27">
        <v>1</v>
      </c>
      <c r="H22" s="91"/>
      <c r="I22" s="92"/>
      <c r="J22" s="47">
        <f>+G22*H22</f>
        <v>0</v>
      </c>
      <c r="K22" s="58"/>
    </row>
    <row r="23" spans="2:10" ht="15">
      <c r="B23" s="88" t="s">
        <v>95</v>
      </c>
      <c r="C23" s="89"/>
      <c r="D23" s="89"/>
      <c r="E23" s="90"/>
      <c r="F23" s="43" t="s">
        <v>90</v>
      </c>
      <c r="G23" s="27">
        <v>1</v>
      </c>
      <c r="H23" s="91"/>
      <c r="I23" s="92"/>
      <c r="J23" s="47">
        <f>+G23*H23</f>
        <v>0</v>
      </c>
    </row>
    <row r="24" spans="2:10" ht="15">
      <c r="B24" s="88" t="s">
        <v>96</v>
      </c>
      <c r="C24" s="89"/>
      <c r="D24" s="89"/>
      <c r="E24" s="90"/>
      <c r="F24" s="43" t="s">
        <v>94</v>
      </c>
      <c r="G24" s="27">
        <v>0.5</v>
      </c>
      <c r="H24" s="91"/>
      <c r="I24" s="92"/>
      <c r="J24" s="47">
        <f>+G24*H24</f>
        <v>0</v>
      </c>
    </row>
    <row r="25" spans="2:10" ht="15">
      <c r="B25" s="88" t="s">
        <v>97</v>
      </c>
      <c r="C25" s="89"/>
      <c r="D25" s="89"/>
      <c r="E25" s="90"/>
      <c r="F25" s="43" t="s">
        <v>12</v>
      </c>
      <c r="G25" s="27">
        <v>30</v>
      </c>
      <c r="H25" s="91"/>
      <c r="I25" s="92"/>
      <c r="J25" s="47">
        <f>+G25*H25</f>
        <v>0</v>
      </c>
    </row>
    <row r="26" spans="2:10" ht="15">
      <c r="B26" s="88" t="s">
        <v>98</v>
      </c>
      <c r="C26" s="89"/>
      <c r="D26" s="89"/>
      <c r="E26" s="90"/>
      <c r="F26" s="43" t="s">
        <v>52</v>
      </c>
      <c r="G26" s="27">
        <v>1</v>
      </c>
      <c r="H26" s="91"/>
      <c r="I26" s="92"/>
      <c r="J26" s="47">
        <f>+G26*H26</f>
        <v>0</v>
      </c>
    </row>
    <row r="27" spans="2:13" ht="15">
      <c r="B27" s="87" t="s">
        <v>99</v>
      </c>
      <c r="C27" s="87"/>
      <c r="D27" s="87"/>
      <c r="E27" s="87"/>
      <c r="F27" s="87"/>
      <c r="G27" s="87"/>
      <c r="H27" s="87"/>
      <c r="I27" s="51"/>
      <c r="J27" s="52">
        <f>+SUM(J22:J26)</f>
        <v>0</v>
      </c>
      <c r="M27" s="53"/>
    </row>
    <row r="28" spans="2:10" ht="15">
      <c r="B28" s="80" t="s">
        <v>100</v>
      </c>
      <c r="C28" s="81"/>
      <c r="D28" s="81"/>
      <c r="E28" s="81"/>
      <c r="F28" s="81"/>
      <c r="G28" s="81"/>
      <c r="H28" s="81"/>
      <c r="I28" s="81"/>
      <c r="J28" s="82"/>
    </row>
    <row r="29" spans="2:10" ht="15">
      <c r="B29" s="99" t="s">
        <v>101</v>
      </c>
      <c r="C29" s="99"/>
      <c r="D29" s="99"/>
      <c r="E29" s="99"/>
      <c r="F29" s="99"/>
      <c r="G29" s="99"/>
      <c r="H29" s="99"/>
      <c r="I29" s="59"/>
      <c r="J29" s="52">
        <f>+J27+J19+J12</f>
        <v>0</v>
      </c>
    </row>
    <row r="30" spans="2:10" ht="15">
      <c r="B30" s="99" t="s">
        <v>102</v>
      </c>
      <c r="C30" s="99"/>
      <c r="D30" s="99"/>
      <c r="E30" s="99"/>
      <c r="F30" s="99"/>
      <c r="G30" s="99"/>
      <c r="H30" s="99"/>
      <c r="I30" s="59"/>
      <c r="J30" s="52">
        <f>+J29*0.16</f>
        <v>0</v>
      </c>
    </row>
    <row r="31" spans="2:14" ht="15">
      <c r="B31" s="98" t="s">
        <v>103</v>
      </c>
      <c r="C31" s="99"/>
      <c r="D31" s="99"/>
      <c r="E31" s="99"/>
      <c r="F31" s="99"/>
      <c r="G31" s="99"/>
      <c r="H31" s="99"/>
      <c r="I31" s="59"/>
      <c r="J31" s="52">
        <f>+J30+J29</f>
        <v>0</v>
      </c>
      <c r="M31" s="60"/>
      <c r="N31" s="61"/>
    </row>
    <row r="32" spans="2:10" ht="15">
      <c r="B32" s="100"/>
      <c r="C32" s="84"/>
      <c r="D32" s="84"/>
      <c r="E32" s="84"/>
      <c r="F32" s="84"/>
      <c r="G32" s="84"/>
      <c r="H32" s="84"/>
      <c r="I32" s="84"/>
      <c r="J32" s="84"/>
    </row>
    <row r="33" spans="2:10" ht="15">
      <c r="B33" s="101"/>
      <c r="C33" s="102"/>
      <c r="D33" s="102"/>
      <c r="E33" s="102"/>
      <c r="F33" s="102"/>
      <c r="G33" s="102"/>
      <c r="H33" s="102"/>
      <c r="I33" s="102"/>
      <c r="J33" s="103"/>
    </row>
  </sheetData>
  <sheetProtection/>
  <mergeCells count="39">
    <mergeCell ref="B33:J33"/>
    <mergeCell ref="B26:E26"/>
    <mergeCell ref="H26:I26"/>
    <mergeCell ref="B27:H27"/>
    <mergeCell ref="B28:J28"/>
    <mergeCell ref="B29:H29"/>
    <mergeCell ref="B30:H30"/>
    <mergeCell ref="B23:E23"/>
    <mergeCell ref="H23:I23"/>
    <mergeCell ref="B24:E24"/>
    <mergeCell ref="H24:I24"/>
    <mergeCell ref="B31:H31"/>
    <mergeCell ref="B32:J32"/>
    <mergeCell ref="B15:C15"/>
    <mergeCell ref="B16:C16"/>
    <mergeCell ref="B25:E25"/>
    <mergeCell ref="H25:I25"/>
    <mergeCell ref="B19:H19"/>
    <mergeCell ref="B20:J20"/>
    <mergeCell ref="B21:E21"/>
    <mergeCell ref="H21:I21"/>
    <mergeCell ref="B22:E22"/>
    <mergeCell ref="H22:I22"/>
    <mergeCell ref="B17:C17"/>
    <mergeCell ref="B18:C18"/>
    <mergeCell ref="B7:C7"/>
    <mergeCell ref="B8:C8"/>
    <mergeCell ref="B9:C9"/>
    <mergeCell ref="B10:C10"/>
    <mergeCell ref="B11:C11"/>
    <mergeCell ref="B12:H12"/>
    <mergeCell ref="B13:J13"/>
    <mergeCell ref="B14:C14"/>
    <mergeCell ref="B5:C5"/>
    <mergeCell ref="B6:C6"/>
    <mergeCell ref="B1:J1"/>
    <mergeCell ref="B2:J2"/>
    <mergeCell ref="B3:J3"/>
    <mergeCell ref="B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df</cp:lastModifiedBy>
  <dcterms:created xsi:type="dcterms:W3CDTF">2016-07-15T14:24:53Z</dcterms:created>
  <dcterms:modified xsi:type="dcterms:W3CDTF">2016-08-23T22:25:12Z</dcterms:modified>
  <cp:category/>
  <cp:version/>
  <cp:contentType/>
  <cp:contentStatus/>
</cp:coreProperties>
</file>