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PROPUESTA TECNICA Y ECONOMICA" sheetId="1" r:id="rId1"/>
  </sheets>
  <definedNames>
    <definedName name="_xlnm._FilterDatabase" localSheetId="0" hidden="1">'PROPUESTA TECNICA Y ECONOMICA'!$A$11:$F$36</definedName>
  </definedNames>
  <calcPr fullCalcOnLoad="1"/>
</workbook>
</file>

<file path=xl/sharedStrings.xml><?xml version="1.0" encoding="utf-8"?>
<sst xmlns="http://schemas.openxmlformats.org/spreadsheetml/2006/main" count="111" uniqueCount="78">
  <si>
    <t>VALOR TOTAL DE LA PROPUESTAS</t>
  </si>
  <si>
    <t>ITEM</t>
  </si>
  <si>
    <t>FACULTAD</t>
  </si>
  <si>
    <t xml:space="preserve">NOMBRE EQUIPO </t>
  </si>
  <si>
    <t xml:space="preserve">DESCRIPCIÓN  Y/O  CARACTERÍSTICAS </t>
  </si>
  <si>
    <t>CANTIDAD</t>
  </si>
  <si>
    <t>FT</t>
  </si>
  <si>
    <t>UNIVERSIDAD DISTRITAL FRANCISCO JOSE DE CALDAS</t>
  </si>
  <si>
    <t>CUADRO ANEXO No. 3 PROPUESTA ECONOMICA</t>
  </si>
  <si>
    <t>DESCRIPCION ITEM COTIZADO</t>
  </si>
  <si>
    <t>MARCA COTIZADA</t>
  </si>
  <si>
    <t xml:space="preserve">VALOR UNITARIO </t>
  </si>
  <si>
    <t>VALOR IVA</t>
  </si>
  <si>
    <t>VALOR TOTAL DEL ITEM</t>
  </si>
  <si>
    <t>SUMINISTRO DE RESPUESTOS POR 5 AÑOS  (RESPONDER SI O NO)</t>
  </si>
  <si>
    <t>TIEMPO DE RESPÚESTA A LA GARANTIA (RESPUESTA 24 Ó 48)</t>
  </si>
  <si>
    <t>EN FABRICA</t>
  </si>
  <si>
    <t>EN SITIO DE UBICACIÓN EQUIPOS</t>
  </si>
  <si>
    <t>CAPACITACION (MARCA CON UNA X EN LA CASILLA CORRECTA DE ACUERDO A  LA OFERTA PRESENTADA)</t>
  </si>
  <si>
    <t>FAMARENA</t>
  </si>
  <si>
    <t>CON DESTINO AL LABORATORIO DE</t>
  </si>
  <si>
    <t>LAB BIOLOGIA</t>
  </si>
  <si>
    <t>LABORATORIOS DE BIOLOGIA</t>
  </si>
  <si>
    <t>PORVENIR</t>
  </si>
  <si>
    <t>LAB MICROBIOLOGIA</t>
  </si>
  <si>
    <t xml:space="preserve">HERBARIO FORESTAL </t>
  </si>
  <si>
    <t>CIENCIAS</t>
  </si>
  <si>
    <t xml:space="preserve">TALLER DE MECANICA FINA </t>
  </si>
  <si>
    <t>ACCESORIO FRESADORA MIXTA DOBLE HUSILLO CON VISUALIZADOR</t>
  </si>
  <si>
    <t>LABORATORIO DE ELECTRICIDAD</t>
  </si>
  <si>
    <t>REFERENCIA</t>
  </si>
  <si>
    <t>GARANTIA OFERTADA  EN AÑOS 
3, 4, + DE 5</t>
  </si>
  <si>
    <t xml:space="preserve">Lente Macro 50MM F/2.5. </t>
  </si>
  <si>
    <t>X-Rite ColorChecker Classic Card</t>
  </si>
  <si>
    <t>Soporte con brazo; base en gris mate no reflectivo, columna ajustable, posibilidad de rotación 180 grados, brazo RA1 para montaje de cámaras que permite el posicionamiento.</t>
  </si>
  <si>
    <t>AUDIOVISUALES</t>
  </si>
  <si>
    <t>RADIOS</t>
  </si>
  <si>
    <t>Cobertura de hasta 13 pisos, un rango de frecuencia de 150, 8-160 MHz, una potencia de 1 o 2 W, una batería tiene una duración de hasta 12 horas y 8 canales. Con Accesorios: Micrófono altavoz remoto, Batería de litio-ión de capacidad ultraelevada, Funda rígida de cuero</t>
  </si>
  <si>
    <t>GRABADORA DIGITAL TIPO PERIODISTA</t>
  </si>
  <si>
    <t>MEMORIA INCORPORADA: Por lo menos 4GB
TIEMPO MÁX. DE GRABACIÓN DE MP3: max  70 horas
DUR. BATERÍA GRAB. MP3 A: duración por lo menos 20 horas
TERMINALES DE ENTRADA Y SALIDA: Toma para auriculares, entrada de micrófono, puerto USB, MicroSD/M2
QUÉ INCLUYA: Auriculares estéreo, cable de soporte de conexión USB, Guía de inicio rápido
que grabe en MP3/LPCM con un micrófono estéreo de alta sensibilidad
4 GB de almacenamiento integrado, ampliable hasta 32 GB
USB directo incorporado para una conexión fácil con el PC</t>
  </si>
  <si>
    <t>MICROFONO</t>
  </si>
  <si>
    <t xml:space="preserve">Elemento Dinámico    Patrón Polar Hypercardioide Respuesta de Frecuencia 70-16.000 Hz   Sensibilidad de Circuito Abierto –55 dB (1,7 mV) re 1V a 1 Pa   Impedancia 300 ohms
DIMENSIONES+-10%: 192,0 mm (7,56") de largo, 52,6 mm (2,07") de diámetro de la cabeza. Conector de Salida Integral de 3 pines tipo XLRM. CABLE Cable de 4,5 m (15,0') con conector tipo XLRF en el extremo del micrófono y conector tipo XLRM en el extremo del equipo   Accesorios Provistos AT8470 Quiet-Flex™ abrazadera para pedestales estriados de 5/8"-27; adaptador estriado para 5/8"-27 hasta 3/8"-16; suave saco protector.
</t>
  </si>
  <si>
    <t>VP89 l
Micrófono Shotgun
Con tubos de interferencia intercambiables para aplicaciones de radiodifusión y producción de medios. Con soporte tipo caña y antiviento.</t>
  </si>
  <si>
    <t>Core i3/i7, con 16GB para almacenamiento, en formato SSD, y 100GB. La memoria RAM con 4GB.conectividad, comoGigabit Ethernet,  iFi de doble banda, Bluetooth 4.0, ranura para tarjetas SD, salidas HDMI y DisplayPort, y cuatro puertos USB 3.0</t>
  </si>
  <si>
    <t xml:space="preserve">AUDIOVISUALES </t>
  </si>
  <si>
    <t>CONO PARA PLANEADORA  200.000</t>
  </si>
  <si>
    <t>AUDIOVISULAES FACULTAD TECNOLOGICA</t>
  </si>
  <si>
    <t>TELEVISOR FULL HD 55"</t>
  </si>
  <si>
    <t>TELEVISOR SUHD 60"</t>
  </si>
  <si>
    <t>Televisor suhd 60" led, super delgado, vel 2400 cmr, res. 4k 3840 x 2160, in hdmi (4), usb (3), video componente (1), internet tv, dvbt2, smart tv tizen - quad core, contraste mega</t>
  </si>
  <si>
    <t>SOPORTE PARA TELEVISOR</t>
  </si>
  <si>
    <t>VIDEO BEAM</t>
  </si>
  <si>
    <t>VIDEOPROYECTOR</t>
  </si>
  <si>
    <t>Laboratorio de Informática</t>
  </si>
  <si>
    <t>Epson PowerLite X24+ Projector Specifications: Resolución -
XGA (1024 x 768); Luminosidad del color - Modo normal / económico : 3500 lumens / 2450 lúmens; Sistema de sonido - 2 W monaural</t>
  </si>
  <si>
    <t xml:space="preserve">CONVOCATORIA PÚBLICA No. 010 DE 2016 </t>
  </si>
  <si>
    <t xml:space="preserve">a) Sensor CMOS de cuadro completo de 22.3 megapíxeles. b) Procesador de imagen Digic 5 de 14 bits. c) Sensibilidad ISO en Auto (100-12.800), 100-25.600 (en incrementos de 1/3 de paso o de 1 paso), puede ampliarse hasta L:50, H1:51.200, H": 102.400. d) Video alta definición real full HD 1920*1080 (30,25,24fps), 1280*720 (60,50fps). e) 61 puntos/ AF en 41 puntos tipo cruz con f/4 incluidos 5 puntos tipo cruz duales con f/2,8. f) Disparos en seria Máx. Aprox. 6 fps (la velocidad se mantiene hasta para 16.270 imágenes JPEG) 12 o 18 imágenes (RAW) (con tarjeta UDMA). g) Pantalla TFT Clear View II de 8,11 cm (3.2"), aprox. 1040000 pixeles. h) Mini salida HDMI. i) Compatible con todos los objetivos EF y flashes Speedlite. j) Batería de ion-litio recargable LP-E6. k)Cargador de batería LC-E6. l) Ocular Eg. m) RF-3 Cámara cubierta. n) Correa para cuello EW-Wide EOS%DMKII. o) IFC.200U cable USB. p) EOS Digital solutions CD-ROM. q) Guía de usuario.
</t>
  </si>
  <si>
    <t>Lente gran angular  de 29 mm   (QUE INCLUYA TARJETA DE MEMORIA 128 GB). Zoom óptico de hasta 12x y un zoom de imagen nítida de hasta 24x Sensor CMOS Exmor R,  compatibilidad polivalente con Full HD. Super Resolución para pixel, Motion Shot Video, SteadyShot óptico y grabación de video dual. Grabación 4K en formatos XAVC S XAVC S  4K/HD XAVC. Compatibilidad con HD de 50 Mbps. Conexión de cámara mediante el cable HDMI® incorporado. Grabación a una alta frecuencia de imagen de 120p* y resolución HD. 120p,  reproducción Dolby de 5.1 canales. Capacidad de grabación con sonido Surround 5.1. Color TRILUMINOS. Reproducción recortada de formato XAVC S o AVCHD y otro con el formato mp4. Conectividad inalámbrica sencilla con smartphones y más. NFC y Wi-Fi integrados. Batería recargable NP-FV70, Adaptador de CA, Cable de alimentación, Manual, Cable HDMI, Cable USB, Control remoto, Capucha para lente, Tapa de lente.</t>
  </si>
  <si>
    <t>Televisor LED de 70" con pantalla Full HD DIMENSIONES +-10%, SOLO TELEVISOR (AN. X AL. X PR.):158,6 x 92 x 9,3 cm
APLICACIONES PARA SMART TV: Explorador web: Opera;Skype: con cámara opcional; Social Viewing: con cámara opcional. ÍNDICE DE CONTRASTE DINÁMICO: Más de 1 millón
SALIDA DE AUDIO:1 lateral: híbrida con salida de audífonos y subwoofer.
SALIDA DE AUDIO DIGITAL:1 posterior. RESOLUCIÓN: Full HD (1920 x 1080) OPCIONES DE TAMAÑO DE PANTALLA:177 cm (70'')
MEJORA DEL MOVIMIENTO: 480 Hz. FUNCIONES INALÁMBRICAS:NFC; Función Espejo; Wi-Fi Direct. FUNCIONES DE LA PANTALLA: Retroiluminación LED
EQUIPOS DE SONIDO DE CALIDAD PROFESIONAL: Potencia de salida de audio 10 W +10 W
ENTRADA USB:2 laterales
ENTRADA HDMI:1 lateral / 3 inferiores: compatible con MHL y PC
ENTRADA ETHERNET:1 posterior
ENTRADA DE VIDEO POR COMPONENTES:1 posterior: componente / Híbrida compuesta
ENTRADA DE VIDEO COMPUESTO:2 posteriores ENTRADA DE EUROCONECTOR:
ENTRADA DE CONEXIÓN RF:2 inferiores. 
Conexión Eléctrica: 110V/60Hz.
(DEBE INCLUIR INSTALACIÓN Y SOPORTE A PARED CON BRAZO LARGO DE MINIMO DE 1 METRO  DE  DOBLE ARTICULACION)</t>
  </si>
  <si>
    <r>
      <t>cuatro ángulos independientes predeterminados de patas - 23 °, 45 °, 65 ° y 88 °
Altura Rápida Máxima con la columna de centro: 1.75 Mts. 
Secciones de Patas: 3
Tipo de Pie: Pies de Caucho
Montaje de la Cabeza: 3/8" montaje roscado
Capacidad Máxima de Carga: 6.97 Kgs. 
Cabezal: Máximo de Carga: 6.00 Kgs; Inclinación: +90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 xml:space="preserve"> a -60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; Paneo: 360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 xml:space="preserve">; </t>
    </r>
  </si>
  <si>
    <t>Televisor LED de 70" con pantalla Full HD DIMENSIONES +-10%, SOLO TELEVISOR (AN. X AL. X PR.):158,6 x 92 x 9,3 cm
APLICACIONES PARA SMART TV: Explorador web: Opera;Skype: con cámara opcional; Social Viewing: con cámara opcional. ÍNDICE DE CONTRASTE DINÁMICO: Más de 1 millón
SALIDA DE AUDIO:1 lateral: híbrida con salida de audífonos y subwoofer.
SALIDA DE AUDIO DIGITAL:1 posterior. RESOLUCIÓN: Full HD (1920 x 1080) OPCIONES DE TAMAÑO DE PANTALLA:177 cm (70'')
MEJORA DEL MOVIMIENTO: 480 Hz. FUNCIONES INALÁMBRICAS:NFC; Función Espejo; Wi-Fi Direct. FUNCIONES DE LA PANTALLA: Retroiluminación LED
EQUIPOS DE SONIDO DE CALIDAD PROFESIONAL: Potencia de salida de audio 10 W +10 W
ENTRADA USB:2 laterales
ENTRADA HDMI:1 lateral / 3 inferiores: compatible con MHL y PC
ENTRADA ETHERNET:1 posterior
ENTRADA DE VIDEO POR COMPONENTES:1 posterior: componente / Híbrida compuesta
ENTRADA DE VIDEO COMPUESTO:2 posteriores ENTRADA DE EUROCONECTOR:
ENTRADA DE CONEXIÓN RF:2 inferiores. 
Conexión Eléctrica: 110V/60Hz.
(DEBE INCLUIR INSTALACIÓN Y SOPORTE A PARED )</t>
  </si>
  <si>
    <t>Televiso full HD 55" (138 CM) 55J6300 LED, super delgado, VEL 240 CMR, RES. 1920  X  1080, IN HDMI, USB, video componente, INTERNET TV, DBVT2</t>
  </si>
  <si>
    <t>Soporte stand para televisores, desde 32 a 60". Fabricado en tubo cuadrado, acero de alta resistencia, marco en metal resistente en lamina cr, repisa incorporada, pintura electrostática, rodachines con frenos, patrones de montaje normas vesa</t>
  </si>
  <si>
    <t>Video beam power lite x24. 3500 lúmenes. Resolución real xga (1024*768) contraste 10.000:1, tecnología 3lcd, wi-fi   hdmi x 1  garantía 2 años, 3 meses en la lámpara,  peso aprox.  2.3 kg. Incluye maletín</t>
  </si>
  <si>
    <t>VIDEOPROYECTOR PowerLite X24+3500Lumensenblancoycolor. Contraste:10.000:1.Resolución:XGA(1024x768).WiFi.Peso:2.3Kg.Lámpara200WUHE,5000horasenaltay6000horasenbajaluminosidad.ApagadoInstantáneo.Correccióntrapezolidalautomáticaverticalde+/-30ºymanualhorizontalde+/-30º.Conectividad:1VGA,1Video,1S-Video,USBtipoAyBtresenuno,1HDMI,2EntradasdeAudio.Color:Blanco.Garantía:2años en el proyector y 3 meses en la lámpara. Maletín Blando.</t>
  </si>
  <si>
    <t xml:space="preserve">“CONTRATAR LA ADQUISICIÓN, INSTALACION Y CONFIGURACION DE EQUIPOS DE LABORATORIO DE LOS GRUPOS SONIDO, MUSICA, AUDIOVISUALES Y FOTOGRAFIA, CON DESTINO A LOS LABORATORIOS DE LAS FACULTADES DE INGENIERÍA, TECNOLOGICA, ARTES-ASAB, MEDIO AMBIENTE Y RECURSOS NATURALES Y CIENCIAS Y EDUCACIÓN DE LA UNIVERSIDAD DISTRITAL FRANCISCO JOSÉ DE CALDAS, DE ACUERDO CON LAS CONDICIONES Y ESPECIFICACIONES PREVISTAS.”
</t>
  </si>
  <si>
    <t xml:space="preserve">TELEVISOR LED de 70" CON PANTALLA FULL HD 
</t>
  </si>
  <si>
    <t>TRIPODES</t>
  </si>
  <si>
    <t>CHROMEBOX</t>
  </si>
  <si>
    <t>MICROFONOS BOOM LARGO CON CAÑAPARA EXTERIORES, Y PROTECTOR ANTIVIENTO</t>
  </si>
  <si>
    <t xml:space="preserve">
TELEVISOR LED de 70" CON PANTALLA FULL HD 
(DEBE INCLUIR INSTALACIÓN Y SOPORTE A PARED CON BRAZO LARGO DE MINIMO DE 1 METRO,  DE  DOBLE ARTICULACION)</t>
  </si>
  <si>
    <t>VIDEOCÁMARA 4K CON SENSOR DE IMAGEN EXMOR R CMOS CON TECNOLOGÍA NFC y Wi-fi</t>
  </si>
  <si>
    <t>SOPORTE KAISER CON BRAZO</t>
  </si>
  <si>
    <t>X-RITE COLOR CHECKER CARD</t>
  </si>
  <si>
    <t>LENTE MACRO</t>
  </si>
  <si>
    <t>CAMARA FOTOGRAFICA</t>
  </si>
  <si>
    <t xml:space="preserve">TELEVISOR LCD MINIMO 55  PULGADAS </t>
  </si>
  <si>
    <t>Televisor tipo LED, tamaño de pantalla minimo 55", full HD  1920*1080 o superior, resolución 4K o similar, aplicaciones pre-instaladas, LAN inalambrica, 2 ó 3 puertos USB, 2 ó 3 puertos HDMI, el costo debe incluir soporte metálico, instalación y puesta en funcionamiento.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</si>
</sst>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_€_-;\-* #,##0.00\ _€_-;_-* &quot;-&quot;??\ _€_-;_-@_-"/>
    <numFmt numFmtId="181" formatCode="_-* #,##0\ &quot;€&quot;_-;\-* #,##0\ &quot;€&quot;_-;_-* &quot;-&quot;??\ &quot;€&quot;_-;_-@_-"/>
    <numFmt numFmtId="182" formatCode="[$$-240A]\ #,##0;[Red][$$-240A]\ #,##0"/>
    <numFmt numFmtId="183" formatCode="#,##0;[Red]#,##0"/>
    <numFmt numFmtId="184" formatCode="&quot;Activado&quot;;&quot;Activado&quot;;&quot;Desactivado&quot;"/>
    <numFmt numFmtId="185" formatCode="_(&quot;$&quot;\ * #,##0_);_(&quot;$&quot;\ * \(#,##0\);_(&quot;$&quot;\ * &quot;-&quot;??_);_(@_)"/>
    <numFmt numFmtId="186" formatCode="&quot;Sí&quot;;&quot;Sí&quot;;&quot;No&quot;"/>
    <numFmt numFmtId="187" formatCode="&quot;Verdadero&quot;;&quot;Verdadero&quot;;&quot;Falso&quot;"/>
    <numFmt numFmtId="188" formatCode="[$€-2]\ #,##0.00_);[Red]\([$€-2]\ #,##0.00\)"/>
    <numFmt numFmtId="189" formatCode="&quot;$&quot;#,##0"/>
    <numFmt numFmtId="190" formatCode="[$$-240A]#,##0;\([$$-240A]#,##0\)"/>
    <numFmt numFmtId="191" formatCode="[$$-240A]\ #,##0"/>
    <numFmt numFmtId="192" formatCode="[$$]#,##0"/>
    <numFmt numFmtId="193" formatCode="&quot;$&quot;\ #,##0"/>
    <numFmt numFmtId="194" formatCode="_ &quot;$&quot;\ * #,##0_ ;_ &quot;$&quot;\ * \-#,##0_ ;_ &quot;$&quot;\ * &quot;-&quot;??_ ;_ @_ "/>
    <numFmt numFmtId="195" formatCode="_([$$-240A]\ * #,##0.00_);_([$$-240A]\ * \(#,##0.00\);_([$$-240A]\ * &quot;-&quot;??_);_(@_)"/>
    <numFmt numFmtId="196" formatCode="_-* #,##0\ _€_-;\-* #,##0\ _€_-;_-* &quot;-&quot;??\ _€_-;_-@_-"/>
    <numFmt numFmtId="197" formatCode="0.000%"/>
    <numFmt numFmtId="198" formatCode="0.00000%"/>
    <numFmt numFmtId="199" formatCode="_-* #,##0.00\ &quot;pta&quot;_-;\-* #,##0.00\ &quot;pta&quot;_-;_-* &quot;-&quot;??\ &quot;pta&quot;_-;_-@_-"/>
    <numFmt numFmtId="200" formatCode="_([$$-240A]\ * #,##0_);_([$$-240A]\ * \(#,##0\);_([$$-240A]\ * &quot;-&quot;??_);_(@_)"/>
    <numFmt numFmtId="201" formatCode="dd/mm/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185" fontId="5" fillId="0" borderId="10" xfId="56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5" fontId="5" fillId="0" borderId="10" xfId="0" applyNumberFormat="1" applyFont="1" applyFill="1" applyBorder="1" applyAlignment="1" applyProtection="1">
      <alignment horizontal="center" vertical="center"/>
      <protection locked="0"/>
    </xf>
    <xf numFmtId="185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77" applyFont="1" applyFill="1" applyBorder="1" applyAlignment="1">
      <alignment horizontal="center" vertical="center" wrapText="1"/>
      <protection/>
    </xf>
    <xf numFmtId="191" fontId="8" fillId="0" borderId="10" xfId="76" applyNumberFormat="1" applyFont="1" applyFill="1" applyBorder="1" applyAlignment="1">
      <alignment horizontal="left" vertical="center" wrapText="1"/>
      <protection/>
    </xf>
    <xf numFmtId="49" fontId="8" fillId="0" borderId="10" xfId="7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8" fillId="0" borderId="10" xfId="7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85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3" xfId="55"/>
    <cellStyle name="Currency" xfId="56"/>
    <cellStyle name="Currency [0]" xfId="57"/>
    <cellStyle name="Moneda 2" xfId="58"/>
    <cellStyle name="Moneda 2 2" xfId="59"/>
    <cellStyle name="Moneda 7" xfId="60"/>
    <cellStyle name="Moneda 9" xfId="61"/>
    <cellStyle name="Neutral" xfId="62"/>
    <cellStyle name="Normal 10" xfId="63"/>
    <cellStyle name="Normal 11" xfId="64"/>
    <cellStyle name="Normal 12" xfId="65"/>
    <cellStyle name="Normal 2" xfId="66"/>
    <cellStyle name="Normal 2 2" xfId="67"/>
    <cellStyle name="Normal 2 3" xfId="68"/>
    <cellStyle name="Normal 2 5" xfId="69"/>
    <cellStyle name="Normal 2_INFORME CIENCIAS 25 DE AGOSTO" xfId="70"/>
    <cellStyle name="Normal 20" xfId="71"/>
    <cellStyle name="Normal 3" xfId="72"/>
    <cellStyle name="Normal 3 2" xfId="73"/>
    <cellStyle name="Normal 3 3" xfId="74"/>
    <cellStyle name="Normal 4" xfId="75"/>
    <cellStyle name="Normal 5" xfId="76"/>
    <cellStyle name="Normal 6" xfId="77"/>
    <cellStyle name="Normal 7" xfId="78"/>
    <cellStyle name="Normal 7 2" xfId="79"/>
    <cellStyle name="Normal 8" xfId="80"/>
    <cellStyle name="Normal 9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98" zoomScaleNormal="98" zoomScalePageLayoutView="0" workbookViewId="0" topLeftCell="A11">
      <selection activeCell="D13" sqref="D13:E14"/>
    </sheetView>
  </sheetViews>
  <sheetFormatPr defaultColWidth="11.421875" defaultRowHeight="12.75"/>
  <cols>
    <col min="1" max="1" width="6.7109375" style="6" customWidth="1"/>
    <col min="2" max="2" width="16.7109375" style="6" customWidth="1"/>
    <col min="3" max="3" width="18.8515625" style="6" customWidth="1"/>
    <col min="4" max="4" width="24.57421875" style="10" customWidth="1"/>
    <col min="5" max="5" width="117.57421875" style="8" customWidth="1"/>
    <col min="6" max="6" width="14.7109375" style="7" bestFit="1" customWidth="1"/>
    <col min="7" max="7" width="58.421875" style="6" customWidth="1"/>
    <col min="8" max="10" width="16.00390625" style="6" customWidth="1"/>
    <col min="11" max="11" width="15.140625" style="6" customWidth="1"/>
    <col min="12" max="12" width="25.00390625" style="6" customWidth="1"/>
    <col min="13" max="15" width="15.140625" style="6" customWidth="1"/>
    <col min="16" max="16" width="18.57421875" style="6" customWidth="1"/>
    <col min="17" max="17" width="20.28125" style="6" customWidth="1"/>
    <col min="18" max="20" width="11.421875" style="6" customWidth="1"/>
    <col min="21" max="21" width="18.57421875" style="6" customWidth="1"/>
    <col min="22" max="16384" width="11.421875" style="6" customWidth="1"/>
  </cols>
  <sheetData>
    <row r="1" ht="11.25">
      <c r="A1" s="5"/>
    </row>
    <row r="2" spans="1:17" ht="1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 customHeight="1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65.25" customHeight="1">
      <c r="A4" s="38" t="s">
        <v>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15"/>
      <c r="B5" s="16"/>
      <c r="C5" s="16"/>
      <c r="D5" s="17"/>
      <c r="E5" s="18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">
      <c r="A6" s="35" t="s">
        <v>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5" customFormat="1" ht="12" customHeight="1">
      <c r="A7" s="12"/>
      <c r="B7" s="12"/>
      <c r="C7" s="12"/>
      <c r="D7" s="13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8" ht="27" customHeight="1">
      <c r="A8" s="38"/>
      <c r="B8" s="38"/>
      <c r="C8" s="38"/>
      <c r="D8" s="38"/>
      <c r="E8" s="38"/>
      <c r="F8" s="3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9"/>
    </row>
    <row r="10" ht="12" thickBot="1"/>
    <row r="11" spans="1:17" ht="48" customHeight="1">
      <c r="A11" s="39" t="s">
        <v>1</v>
      </c>
      <c r="B11" s="36" t="s">
        <v>2</v>
      </c>
      <c r="C11" s="36" t="s">
        <v>20</v>
      </c>
      <c r="D11" s="41" t="s">
        <v>3</v>
      </c>
      <c r="E11" s="43" t="s">
        <v>4</v>
      </c>
      <c r="F11" s="45" t="s">
        <v>5</v>
      </c>
      <c r="G11" s="45" t="s">
        <v>9</v>
      </c>
      <c r="H11" s="45" t="s">
        <v>10</v>
      </c>
      <c r="I11" s="45" t="s">
        <v>30</v>
      </c>
      <c r="J11" s="45" t="s">
        <v>11</v>
      </c>
      <c r="K11" s="45" t="s">
        <v>12</v>
      </c>
      <c r="L11" s="45" t="s">
        <v>13</v>
      </c>
      <c r="M11" s="45" t="s">
        <v>18</v>
      </c>
      <c r="N11" s="45"/>
      <c r="O11" s="45" t="s">
        <v>31</v>
      </c>
      <c r="P11" s="45" t="s">
        <v>14</v>
      </c>
      <c r="Q11" s="47" t="s">
        <v>15</v>
      </c>
    </row>
    <row r="12" spans="1:17" ht="43.5" customHeight="1">
      <c r="A12" s="40"/>
      <c r="B12" s="37"/>
      <c r="C12" s="37"/>
      <c r="D12" s="42"/>
      <c r="E12" s="44"/>
      <c r="F12" s="46"/>
      <c r="G12" s="46"/>
      <c r="H12" s="46"/>
      <c r="I12" s="46"/>
      <c r="J12" s="46"/>
      <c r="K12" s="46"/>
      <c r="L12" s="46"/>
      <c r="M12" s="11" t="s">
        <v>16</v>
      </c>
      <c r="N12" s="11" t="s">
        <v>17</v>
      </c>
      <c r="O12" s="46"/>
      <c r="P12" s="46"/>
      <c r="Q12" s="48"/>
    </row>
    <row r="13" spans="1:17" ht="51.75" customHeight="1">
      <c r="A13" s="20">
        <v>1</v>
      </c>
      <c r="B13" s="20" t="s">
        <v>21</v>
      </c>
      <c r="C13" s="32" t="s">
        <v>23</v>
      </c>
      <c r="D13" s="20" t="s">
        <v>76</v>
      </c>
      <c r="E13" s="21" t="s">
        <v>77</v>
      </c>
      <c r="F13" s="32">
        <v>1</v>
      </c>
      <c r="G13" s="2"/>
      <c r="H13" s="2"/>
      <c r="I13" s="2"/>
      <c r="J13" s="1"/>
      <c r="K13" s="3">
        <f>J13*16%</f>
        <v>0</v>
      </c>
      <c r="L13" s="3">
        <f>(J13+K13)*F13</f>
        <v>0</v>
      </c>
      <c r="M13" s="3"/>
      <c r="N13" s="3"/>
      <c r="O13" s="3"/>
      <c r="P13" s="3"/>
      <c r="Q13" s="4"/>
    </row>
    <row r="14" spans="1:17" ht="62.25" customHeight="1">
      <c r="A14" s="20">
        <f>+A13+1</f>
        <v>2</v>
      </c>
      <c r="B14" s="20" t="s">
        <v>24</v>
      </c>
      <c r="C14" s="32" t="s">
        <v>23</v>
      </c>
      <c r="D14" s="20" t="s">
        <v>76</v>
      </c>
      <c r="E14" s="21" t="s">
        <v>77</v>
      </c>
      <c r="F14" s="32">
        <v>1</v>
      </c>
      <c r="G14" s="2"/>
      <c r="H14" s="2"/>
      <c r="I14" s="2"/>
      <c r="J14" s="1"/>
      <c r="K14" s="3">
        <f aca="true" t="shared" si="0" ref="K14:K34">J14*16%</f>
        <v>0</v>
      </c>
      <c r="L14" s="3">
        <f aca="true" t="shared" si="1" ref="L14:L34">(J14+K14)*F14</f>
        <v>0</v>
      </c>
      <c r="M14" s="3"/>
      <c r="N14" s="3"/>
      <c r="O14" s="3"/>
      <c r="P14" s="3"/>
      <c r="Q14" s="4"/>
    </row>
    <row r="15" spans="1:17" ht="163.5" customHeight="1">
      <c r="A15" s="20">
        <f aca="true" t="shared" si="2" ref="A15:A34">+A14+1</f>
        <v>3</v>
      </c>
      <c r="B15" s="20" t="s">
        <v>19</v>
      </c>
      <c r="C15" s="22" t="s">
        <v>25</v>
      </c>
      <c r="D15" s="22" t="s">
        <v>75</v>
      </c>
      <c r="E15" s="23" t="s">
        <v>56</v>
      </c>
      <c r="F15" s="24">
        <v>1</v>
      </c>
      <c r="G15" s="2"/>
      <c r="H15" s="2"/>
      <c r="I15" s="2"/>
      <c r="J15" s="1"/>
      <c r="K15" s="3">
        <f t="shared" si="0"/>
        <v>0</v>
      </c>
      <c r="L15" s="3">
        <f t="shared" si="1"/>
        <v>0</v>
      </c>
      <c r="M15" s="3"/>
      <c r="N15" s="3"/>
      <c r="O15" s="3"/>
      <c r="P15" s="3"/>
      <c r="Q15" s="4"/>
    </row>
    <row r="16" spans="1:17" ht="27" customHeight="1">
      <c r="A16" s="20">
        <f t="shared" si="2"/>
        <v>4</v>
      </c>
      <c r="B16" s="20" t="s">
        <v>19</v>
      </c>
      <c r="C16" s="22" t="s">
        <v>25</v>
      </c>
      <c r="D16" s="22" t="s">
        <v>74</v>
      </c>
      <c r="E16" s="23" t="s">
        <v>32</v>
      </c>
      <c r="F16" s="24">
        <v>1</v>
      </c>
      <c r="G16" s="2"/>
      <c r="H16" s="2"/>
      <c r="I16" s="2"/>
      <c r="J16" s="1"/>
      <c r="K16" s="3">
        <f t="shared" si="0"/>
        <v>0</v>
      </c>
      <c r="L16" s="3">
        <f t="shared" si="1"/>
        <v>0</v>
      </c>
      <c r="M16" s="3"/>
      <c r="N16" s="3"/>
      <c r="O16" s="3"/>
      <c r="P16" s="3"/>
      <c r="Q16" s="4"/>
    </row>
    <row r="17" spans="1:17" ht="25.5">
      <c r="A17" s="20">
        <f t="shared" si="2"/>
        <v>5</v>
      </c>
      <c r="B17" s="20" t="s">
        <v>19</v>
      </c>
      <c r="C17" s="22" t="s">
        <v>25</v>
      </c>
      <c r="D17" s="22" t="s">
        <v>73</v>
      </c>
      <c r="E17" s="23" t="s">
        <v>33</v>
      </c>
      <c r="F17" s="24">
        <v>1</v>
      </c>
      <c r="G17" s="2"/>
      <c r="H17" s="2"/>
      <c r="I17" s="2"/>
      <c r="J17" s="1"/>
      <c r="K17" s="3">
        <f t="shared" si="0"/>
        <v>0</v>
      </c>
      <c r="L17" s="3">
        <f t="shared" si="1"/>
        <v>0</v>
      </c>
      <c r="M17" s="3"/>
      <c r="N17" s="3"/>
      <c r="O17" s="3"/>
      <c r="P17" s="3"/>
      <c r="Q17" s="4"/>
    </row>
    <row r="18" spans="1:17" ht="44.25" customHeight="1">
      <c r="A18" s="20">
        <f t="shared" si="2"/>
        <v>6</v>
      </c>
      <c r="B18" s="20" t="s">
        <v>19</v>
      </c>
      <c r="C18" s="22" t="s">
        <v>25</v>
      </c>
      <c r="D18" s="22" t="s">
        <v>72</v>
      </c>
      <c r="E18" s="23" t="s">
        <v>34</v>
      </c>
      <c r="F18" s="24">
        <v>1</v>
      </c>
      <c r="G18" s="2"/>
      <c r="H18" s="2"/>
      <c r="I18" s="2"/>
      <c r="J18" s="1"/>
      <c r="K18" s="3">
        <f t="shared" si="0"/>
        <v>0</v>
      </c>
      <c r="L18" s="3">
        <f t="shared" si="1"/>
        <v>0</v>
      </c>
      <c r="M18" s="3"/>
      <c r="N18" s="3"/>
      <c r="O18" s="3"/>
      <c r="P18" s="3"/>
      <c r="Q18" s="4"/>
    </row>
    <row r="19" spans="1:17" ht="130.5" customHeight="1">
      <c r="A19" s="20">
        <f t="shared" si="2"/>
        <v>7</v>
      </c>
      <c r="B19" s="33" t="s">
        <v>26</v>
      </c>
      <c r="C19" s="20" t="s">
        <v>35</v>
      </c>
      <c r="D19" s="20" t="s">
        <v>71</v>
      </c>
      <c r="E19" s="25" t="s">
        <v>57</v>
      </c>
      <c r="F19" s="20">
        <v>2</v>
      </c>
      <c r="G19" s="2"/>
      <c r="H19" s="2"/>
      <c r="I19" s="2"/>
      <c r="J19" s="1"/>
      <c r="K19" s="3">
        <f t="shared" si="0"/>
        <v>0</v>
      </c>
      <c r="L19" s="3">
        <f t="shared" si="1"/>
        <v>0</v>
      </c>
      <c r="M19" s="3"/>
      <c r="N19" s="3"/>
      <c r="O19" s="3"/>
      <c r="P19" s="3"/>
      <c r="Q19" s="4"/>
    </row>
    <row r="20" spans="1:17" ht="310.5" customHeight="1">
      <c r="A20" s="20">
        <f t="shared" si="2"/>
        <v>8</v>
      </c>
      <c r="B20" s="33" t="s">
        <v>26</v>
      </c>
      <c r="C20" s="20" t="s">
        <v>35</v>
      </c>
      <c r="D20" s="20" t="s">
        <v>70</v>
      </c>
      <c r="E20" s="25" t="s">
        <v>58</v>
      </c>
      <c r="F20" s="20">
        <v>31</v>
      </c>
      <c r="G20" s="2"/>
      <c r="H20" s="2"/>
      <c r="I20" s="2"/>
      <c r="J20" s="1"/>
      <c r="K20" s="3">
        <f t="shared" si="0"/>
        <v>0</v>
      </c>
      <c r="L20" s="3">
        <f t="shared" si="1"/>
        <v>0</v>
      </c>
      <c r="M20" s="3"/>
      <c r="N20" s="3"/>
      <c r="O20" s="3"/>
      <c r="P20" s="3"/>
      <c r="Q20" s="4"/>
    </row>
    <row r="21" spans="1:17" ht="90.75" customHeight="1">
      <c r="A21" s="20">
        <f t="shared" si="2"/>
        <v>9</v>
      </c>
      <c r="B21" s="33" t="s">
        <v>26</v>
      </c>
      <c r="C21" s="20" t="s">
        <v>35</v>
      </c>
      <c r="D21" s="20" t="s">
        <v>36</v>
      </c>
      <c r="E21" s="26" t="s">
        <v>37</v>
      </c>
      <c r="F21" s="20">
        <v>6</v>
      </c>
      <c r="G21" s="2"/>
      <c r="H21" s="2"/>
      <c r="I21" s="2"/>
      <c r="J21" s="1"/>
      <c r="K21" s="3">
        <f t="shared" si="0"/>
        <v>0</v>
      </c>
      <c r="L21" s="3">
        <f t="shared" si="1"/>
        <v>0</v>
      </c>
      <c r="M21" s="3"/>
      <c r="N21" s="3"/>
      <c r="O21" s="3"/>
      <c r="P21" s="3"/>
      <c r="Q21" s="4"/>
    </row>
    <row r="22" spans="1:17" ht="141.75" customHeight="1">
      <c r="A22" s="20">
        <f t="shared" si="2"/>
        <v>10</v>
      </c>
      <c r="B22" s="33" t="s">
        <v>26</v>
      </c>
      <c r="C22" s="20" t="s">
        <v>35</v>
      </c>
      <c r="D22" s="20" t="s">
        <v>38</v>
      </c>
      <c r="E22" s="25" t="s">
        <v>39</v>
      </c>
      <c r="F22" s="20">
        <v>3</v>
      </c>
      <c r="G22" s="2"/>
      <c r="H22" s="2"/>
      <c r="I22" s="2"/>
      <c r="J22" s="1"/>
      <c r="K22" s="3">
        <f t="shared" si="0"/>
        <v>0</v>
      </c>
      <c r="L22" s="3">
        <f t="shared" si="1"/>
        <v>0</v>
      </c>
      <c r="M22" s="3"/>
      <c r="N22" s="3"/>
      <c r="O22" s="3"/>
      <c r="P22" s="3"/>
      <c r="Q22" s="4"/>
    </row>
    <row r="23" spans="1:17" ht="129" customHeight="1">
      <c r="A23" s="20">
        <f t="shared" si="2"/>
        <v>11</v>
      </c>
      <c r="B23" s="33" t="s">
        <v>26</v>
      </c>
      <c r="C23" s="20" t="s">
        <v>35</v>
      </c>
      <c r="D23" s="20" t="s">
        <v>40</v>
      </c>
      <c r="E23" s="26" t="s">
        <v>41</v>
      </c>
      <c r="F23" s="20">
        <v>4</v>
      </c>
      <c r="G23" s="2"/>
      <c r="H23" s="2"/>
      <c r="I23" s="2"/>
      <c r="J23" s="1"/>
      <c r="K23" s="3">
        <f t="shared" si="0"/>
        <v>0</v>
      </c>
      <c r="L23" s="3">
        <f t="shared" si="1"/>
        <v>0</v>
      </c>
      <c r="M23" s="3"/>
      <c r="N23" s="3"/>
      <c r="O23" s="3"/>
      <c r="P23" s="3"/>
      <c r="Q23" s="4"/>
    </row>
    <row r="24" spans="1:17" ht="121.5" customHeight="1">
      <c r="A24" s="20">
        <f t="shared" si="2"/>
        <v>12</v>
      </c>
      <c r="B24" s="33" t="s">
        <v>26</v>
      </c>
      <c r="C24" s="20" t="s">
        <v>35</v>
      </c>
      <c r="D24" s="25" t="s">
        <v>69</v>
      </c>
      <c r="E24" s="25" t="s">
        <v>42</v>
      </c>
      <c r="F24" s="20">
        <v>2</v>
      </c>
      <c r="G24" s="2"/>
      <c r="H24" s="2"/>
      <c r="I24" s="2"/>
      <c r="J24" s="1"/>
      <c r="K24" s="3">
        <f t="shared" si="0"/>
        <v>0</v>
      </c>
      <c r="L24" s="3">
        <f t="shared" si="1"/>
        <v>0</v>
      </c>
      <c r="M24" s="3"/>
      <c r="N24" s="3"/>
      <c r="O24" s="3"/>
      <c r="P24" s="3"/>
      <c r="Q24" s="4"/>
    </row>
    <row r="25" spans="1:17" ht="87" customHeight="1">
      <c r="A25" s="20">
        <f t="shared" si="2"/>
        <v>13</v>
      </c>
      <c r="B25" s="33" t="s">
        <v>26</v>
      </c>
      <c r="C25" s="20" t="s">
        <v>35</v>
      </c>
      <c r="D25" s="27" t="s">
        <v>68</v>
      </c>
      <c r="E25" s="31" t="s">
        <v>43</v>
      </c>
      <c r="F25" s="29">
        <v>6</v>
      </c>
      <c r="G25" s="2"/>
      <c r="H25" s="2"/>
      <c r="I25" s="2"/>
      <c r="J25" s="1"/>
      <c r="K25" s="3">
        <f t="shared" si="0"/>
        <v>0</v>
      </c>
      <c r="L25" s="3">
        <f t="shared" si="1"/>
        <v>0</v>
      </c>
      <c r="M25" s="3"/>
      <c r="N25" s="3"/>
      <c r="O25" s="3"/>
      <c r="P25" s="3"/>
      <c r="Q25" s="4"/>
    </row>
    <row r="26" spans="1:17" ht="150.75" customHeight="1">
      <c r="A26" s="20">
        <f t="shared" si="2"/>
        <v>14</v>
      </c>
      <c r="B26" s="33" t="s">
        <v>26</v>
      </c>
      <c r="C26" s="20" t="s">
        <v>44</v>
      </c>
      <c r="D26" s="25" t="s">
        <v>67</v>
      </c>
      <c r="E26" s="31" t="s">
        <v>59</v>
      </c>
      <c r="F26" s="20">
        <v>2</v>
      </c>
      <c r="G26" s="2"/>
      <c r="H26" s="2"/>
      <c r="I26" s="2"/>
      <c r="J26" s="1"/>
      <c r="K26" s="3">
        <f t="shared" si="0"/>
        <v>0</v>
      </c>
      <c r="L26" s="3">
        <f t="shared" si="1"/>
        <v>0</v>
      </c>
      <c r="M26" s="3"/>
      <c r="N26" s="3"/>
      <c r="O26" s="3"/>
      <c r="P26" s="3"/>
      <c r="Q26" s="4"/>
    </row>
    <row r="27" spans="1:17" ht="60" customHeight="1">
      <c r="A27" s="20">
        <f t="shared" si="2"/>
        <v>15</v>
      </c>
      <c r="B27" s="33" t="s">
        <v>26</v>
      </c>
      <c r="C27" s="28" t="s">
        <v>27</v>
      </c>
      <c r="D27" s="28" t="s">
        <v>28</v>
      </c>
      <c r="E27" s="31" t="s">
        <v>45</v>
      </c>
      <c r="F27" s="34">
        <v>1</v>
      </c>
      <c r="G27" s="2"/>
      <c r="H27" s="2"/>
      <c r="I27" s="2"/>
      <c r="J27" s="1"/>
      <c r="K27" s="3">
        <f t="shared" si="0"/>
        <v>0</v>
      </c>
      <c r="L27" s="3">
        <f t="shared" si="1"/>
        <v>0</v>
      </c>
      <c r="M27" s="3"/>
      <c r="N27" s="3"/>
      <c r="O27" s="3"/>
      <c r="P27" s="3"/>
      <c r="Q27" s="4"/>
    </row>
    <row r="28" spans="1:17" ht="289.5" customHeight="1">
      <c r="A28" s="20">
        <f t="shared" si="2"/>
        <v>16</v>
      </c>
      <c r="B28" s="33" t="s">
        <v>26</v>
      </c>
      <c r="C28" s="30" t="s">
        <v>22</v>
      </c>
      <c r="D28" s="20" t="s">
        <v>66</v>
      </c>
      <c r="E28" s="31" t="s">
        <v>60</v>
      </c>
      <c r="F28" s="20">
        <v>4</v>
      </c>
      <c r="G28" s="2"/>
      <c r="H28" s="2"/>
      <c r="I28" s="2"/>
      <c r="J28" s="1"/>
      <c r="K28" s="3">
        <f t="shared" si="0"/>
        <v>0</v>
      </c>
      <c r="L28" s="3">
        <f t="shared" si="1"/>
        <v>0</v>
      </c>
      <c r="M28" s="3"/>
      <c r="N28" s="3"/>
      <c r="O28" s="3"/>
      <c r="P28" s="3"/>
      <c r="Q28" s="4"/>
    </row>
    <row r="29" spans="1:17" ht="75.75" customHeight="1">
      <c r="A29" s="20">
        <f t="shared" si="2"/>
        <v>17</v>
      </c>
      <c r="B29" s="20" t="s">
        <v>6</v>
      </c>
      <c r="C29" s="20" t="s">
        <v>46</v>
      </c>
      <c r="D29" s="20" t="s">
        <v>47</v>
      </c>
      <c r="E29" s="31" t="s">
        <v>61</v>
      </c>
      <c r="F29" s="20">
        <v>8</v>
      </c>
      <c r="G29" s="2"/>
      <c r="H29" s="2"/>
      <c r="I29" s="2"/>
      <c r="J29" s="1"/>
      <c r="K29" s="3">
        <f t="shared" si="0"/>
        <v>0</v>
      </c>
      <c r="L29" s="3">
        <f t="shared" si="1"/>
        <v>0</v>
      </c>
      <c r="M29" s="3"/>
      <c r="N29" s="3"/>
      <c r="O29" s="3"/>
      <c r="P29" s="3"/>
      <c r="Q29" s="4"/>
    </row>
    <row r="30" spans="1:17" ht="75.75" customHeight="1">
      <c r="A30" s="20">
        <f t="shared" si="2"/>
        <v>18</v>
      </c>
      <c r="B30" s="20" t="s">
        <v>6</v>
      </c>
      <c r="C30" s="20" t="s">
        <v>46</v>
      </c>
      <c r="D30" s="20" t="s">
        <v>48</v>
      </c>
      <c r="E30" s="31" t="s">
        <v>49</v>
      </c>
      <c r="F30" s="20">
        <v>2</v>
      </c>
      <c r="G30" s="2"/>
      <c r="H30" s="2"/>
      <c r="I30" s="2"/>
      <c r="J30" s="1"/>
      <c r="K30" s="3">
        <f t="shared" si="0"/>
        <v>0</v>
      </c>
      <c r="L30" s="3">
        <f t="shared" si="1"/>
        <v>0</v>
      </c>
      <c r="M30" s="3"/>
      <c r="N30" s="3"/>
      <c r="O30" s="3"/>
      <c r="P30" s="3"/>
      <c r="Q30" s="4"/>
    </row>
    <row r="31" spans="1:17" ht="75.75" customHeight="1">
      <c r="A31" s="20">
        <f t="shared" si="2"/>
        <v>19</v>
      </c>
      <c r="B31" s="20" t="s">
        <v>6</v>
      </c>
      <c r="C31" s="20" t="s">
        <v>46</v>
      </c>
      <c r="D31" s="20" t="s">
        <v>50</v>
      </c>
      <c r="E31" s="31" t="s">
        <v>62</v>
      </c>
      <c r="F31" s="32">
        <v>10</v>
      </c>
      <c r="G31" s="2"/>
      <c r="H31" s="2"/>
      <c r="I31" s="2"/>
      <c r="J31" s="1"/>
      <c r="K31" s="3">
        <f t="shared" si="0"/>
        <v>0</v>
      </c>
      <c r="L31" s="3">
        <f t="shared" si="1"/>
        <v>0</v>
      </c>
      <c r="M31" s="3"/>
      <c r="N31" s="3"/>
      <c r="O31" s="3"/>
      <c r="P31" s="3"/>
      <c r="Q31" s="4"/>
    </row>
    <row r="32" spans="1:17" ht="101.25" customHeight="1">
      <c r="A32" s="20">
        <f t="shared" si="2"/>
        <v>20</v>
      </c>
      <c r="B32" s="20" t="s">
        <v>6</v>
      </c>
      <c r="C32" s="20" t="s">
        <v>46</v>
      </c>
      <c r="D32" s="20" t="s">
        <v>51</v>
      </c>
      <c r="E32" s="31" t="s">
        <v>63</v>
      </c>
      <c r="F32" s="32">
        <v>1</v>
      </c>
      <c r="G32" s="2"/>
      <c r="H32" s="2"/>
      <c r="I32" s="2"/>
      <c r="J32" s="1"/>
      <c r="K32" s="3">
        <f t="shared" si="0"/>
        <v>0</v>
      </c>
      <c r="L32" s="3">
        <f t="shared" si="1"/>
        <v>0</v>
      </c>
      <c r="M32" s="3"/>
      <c r="N32" s="3"/>
      <c r="O32" s="3"/>
      <c r="P32" s="3"/>
      <c r="Q32" s="4"/>
    </row>
    <row r="33" spans="1:17" ht="105" customHeight="1">
      <c r="A33" s="20">
        <f t="shared" si="2"/>
        <v>21</v>
      </c>
      <c r="B33" s="20" t="s">
        <v>6</v>
      </c>
      <c r="C33" s="20" t="s">
        <v>29</v>
      </c>
      <c r="D33" s="20" t="s">
        <v>52</v>
      </c>
      <c r="E33" s="31" t="s">
        <v>64</v>
      </c>
      <c r="F33" s="20">
        <v>2</v>
      </c>
      <c r="G33" s="2"/>
      <c r="H33" s="2"/>
      <c r="I33" s="2"/>
      <c r="J33" s="1"/>
      <c r="K33" s="3">
        <f t="shared" si="0"/>
        <v>0</v>
      </c>
      <c r="L33" s="3">
        <f t="shared" si="1"/>
        <v>0</v>
      </c>
      <c r="M33" s="3"/>
      <c r="N33" s="3"/>
      <c r="O33" s="3"/>
      <c r="P33" s="3"/>
      <c r="Q33" s="4"/>
    </row>
    <row r="34" spans="1:17" ht="95.25" customHeight="1">
      <c r="A34" s="20">
        <f t="shared" si="2"/>
        <v>22</v>
      </c>
      <c r="B34" s="20" t="s">
        <v>6</v>
      </c>
      <c r="C34" s="20" t="s">
        <v>53</v>
      </c>
      <c r="D34" s="20" t="s">
        <v>51</v>
      </c>
      <c r="E34" s="31" t="s">
        <v>54</v>
      </c>
      <c r="F34" s="20">
        <v>3</v>
      </c>
      <c r="G34" s="2"/>
      <c r="H34" s="2"/>
      <c r="I34" s="2"/>
      <c r="J34" s="1"/>
      <c r="K34" s="3">
        <f t="shared" si="0"/>
        <v>0</v>
      </c>
      <c r="L34" s="3">
        <f t="shared" si="1"/>
        <v>0</v>
      </c>
      <c r="M34" s="3"/>
      <c r="N34" s="3"/>
      <c r="O34" s="3"/>
      <c r="P34" s="3"/>
      <c r="Q34" s="4"/>
    </row>
    <row r="35" spans="10:12" ht="27.75" customHeight="1">
      <c r="J35" s="49" t="s">
        <v>0</v>
      </c>
      <c r="K35" s="50"/>
      <c r="L35" s="53">
        <f>SUM(L13:L34)</f>
        <v>0</v>
      </c>
    </row>
    <row r="36" spans="10:12" ht="12" thickBot="1">
      <c r="J36" s="51"/>
      <c r="K36" s="52"/>
      <c r="L36" s="54"/>
    </row>
  </sheetData>
  <sheetProtection selectLockedCells="1" selectUnlockedCells="1"/>
  <autoFilter ref="A11:F36"/>
  <mergeCells count="23">
    <mergeCell ref="Q11:Q12"/>
    <mergeCell ref="L11:L12"/>
    <mergeCell ref="J35:K36"/>
    <mergeCell ref="L35:L36"/>
    <mergeCell ref="M11:N11"/>
    <mergeCell ref="O11:O12"/>
    <mergeCell ref="P11:P12"/>
    <mergeCell ref="F11:F12"/>
    <mergeCell ref="G11:G12"/>
    <mergeCell ref="H11:H12"/>
    <mergeCell ref="J11:J12"/>
    <mergeCell ref="K11:K12"/>
    <mergeCell ref="I11:I12"/>
    <mergeCell ref="A3:Q3"/>
    <mergeCell ref="C11:C12"/>
    <mergeCell ref="A2:Q2"/>
    <mergeCell ref="A4:Q4"/>
    <mergeCell ref="A6:Q6"/>
    <mergeCell ref="A8:F8"/>
    <mergeCell ref="A11:A12"/>
    <mergeCell ref="B11:B12"/>
    <mergeCell ref="D11:D12"/>
    <mergeCell ref="E11:E1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Laboratorios</dc:creator>
  <cp:keywords/>
  <dc:description/>
  <cp:lastModifiedBy>h</cp:lastModifiedBy>
  <cp:lastPrinted>2012-10-24T21:42:33Z</cp:lastPrinted>
  <dcterms:created xsi:type="dcterms:W3CDTF">2011-06-27T13:58:00Z</dcterms:created>
  <dcterms:modified xsi:type="dcterms:W3CDTF">2016-05-20T15:21:19Z</dcterms:modified>
  <cp:category/>
  <cp:version/>
  <cp:contentType/>
  <cp:contentStatus/>
</cp:coreProperties>
</file>