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440" windowHeight="8010"/>
  </bookViews>
  <sheets>
    <sheet name="Formato" sheetId="1" r:id="rId1"/>
    <sheet name="Hoja3" sheetId="3" r:id="rId2"/>
  </sheets>
  <calcPr calcId="145621"/>
</workbook>
</file>

<file path=xl/calcChain.xml><?xml version="1.0" encoding="utf-8"?>
<calcChain xmlns="http://schemas.openxmlformats.org/spreadsheetml/2006/main">
  <c r="G159" i="1" l="1"/>
  <c r="H152" i="3" l="1"/>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G153" i="3" s="1"/>
  <c r="G155" i="3" s="1"/>
  <c r="H116" i="3"/>
  <c r="H115" i="3"/>
  <c r="H114" i="3"/>
  <c r="H113" i="3"/>
  <c r="H112" i="3"/>
  <c r="H111" i="3"/>
  <c r="H110" i="3"/>
  <c r="H109" i="3"/>
  <c r="H108" i="3"/>
  <c r="H107" i="3"/>
  <c r="H106" i="3"/>
  <c r="H105" i="3"/>
  <c r="H104" i="3"/>
  <c r="H103" i="3"/>
  <c r="G117" i="3" s="1"/>
  <c r="H94" i="3"/>
  <c r="H93" i="3"/>
  <c r="H92" i="3"/>
  <c r="H91" i="3"/>
  <c r="H90" i="3"/>
  <c r="H89" i="3"/>
  <c r="H88" i="3"/>
  <c r="H87" i="3"/>
  <c r="H86" i="3"/>
  <c r="H85" i="3"/>
  <c r="H84" i="3"/>
  <c r="H83" i="3"/>
  <c r="H82" i="3"/>
  <c r="H81" i="3"/>
  <c r="H80" i="3"/>
  <c r="H79" i="3"/>
  <c r="H78" i="3"/>
  <c r="H77" i="3"/>
  <c r="H76" i="3"/>
  <c r="H75" i="3"/>
  <c r="G95" i="3" s="1"/>
  <c r="H66" i="3"/>
  <c r="H65" i="3"/>
  <c r="H64" i="3"/>
  <c r="H63" i="3"/>
  <c r="H62" i="3"/>
  <c r="H61" i="3"/>
  <c r="H60" i="3"/>
  <c r="H59" i="3"/>
  <c r="H58" i="3"/>
  <c r="H57" i="3"/>
  <c r="H56" i="3"/>
  <c r="H55" i="3"/>
  <c r="H54" i="3"/>
  <c r="H53" i="3"/>
  <c r="H52" i="3"/>
  <c r="H51" i="3"/>
  <c r="H50" i="3"/>
  <c r="H49" i="3"/>
  <c r="H48" i="3"/>
  <c r="H47" i="3"/>
  <c r="H46" i="3"/>
  <c r="H45" i="3"/>
  <c r="H44" i="3"/>
  <c r="H43" i="3"/>
  <c r="G67" i="3" s="1"/>
  <c r="H34" i="3"/>
  <c r="H33" i="3"/>
  <c r="H32" i="3"/>
  <c r="H31" i="3"/>
  <c r="H30" i="3"/>
  <c r="H29" i="3"/>
  <c r="H28" i="3"/>
  <c r="H27" i="3"/>
  <c r="H26" i="3"/>
  <c r="H25" i="3"/>
  <c r="H24" i="3"/>
  <c r="H23" i="3"/>
  <c r="H22" i="3"/>
  <c r="H21" i="3"/>
  <c r="H20" i="3"/>
  <c r="H19" i="3"/>
  <c r="H18" i="3"/>
  <c r="H17" i="3"/>
  <c r="H16" i="3"/>
  <c r="H15" i="3"/>
  <c r="H14" i="3"/>
  <c r="H13" i="3"/>
  <c r="H12" i="3"/>
  <c r="G35" i="3" s="1"/>
  <c r="G157" i="3" l="1"/>
  <c r="G162" i="3" s="1"/>
  <c r="G159" i="3"/>
  <c r="G160" i="3" s="1"/>
  <c r="G158" i="3"/>
  <c r="H148" i="1"/>
  <c r="H124" i="1"/>
  <c r="H125" i="1"/>
  <c r="H126" i="1"/>
  <c r="H127" i="1"/>
  <c r="H128" i="1"/>
  <c r="H129" i="1"/>
  <c r="H130" i="1"/>
  <c r="H131" i="1"/>
  <c r="H132" i="1"/>
  <c r="H133" i="1"/>
  <c r="H134" i="1"/>
  <c r="H135" i="1"/>
  <c r="H136" i="1"/>
  <c r="H137" i="1"/>
  <c r="H138" i="1"/>
  <c r="H139" i="1"/>
  <c r="H140" i="1"/>
  <c r="H141" i="1"/>
  <c r="H142" i="1"/>
  <c r="H143" i="1"/>
  <c r="H144" i="1"/>
  <c r="H145" i="1"/>
  <c r="H146" i="1"/>
  <c r="H147" i="1"/>
  <c r="H149" i="1"/>
  <c r="H150" i="1"/>
  <c r="H123" i="1"/>
  <c r="G151" i="1" s="1"/>
  <c r="H114" i="1" l="1"/>
  <c r="H102" i="1" l="1"/>
  <c r="H103" i="1"/>
  <c r="H104" i="1"/>
  <c r="H105" i="1"/>
  <c r="H106" i="1"/>
  <c r="H107" i="1"/>
  <c r="H108" i="1"/>
  <c r="H109" i="1"/>
  <c r="H110" i="1"/>
  <c r="H111" i="1"/>
  <c r="H112" i="1"/>
  <c r="H113" i="1"/>
  <c r="H101" i="1"/>
  <c r="G115" i="1" s="1"/>
  <c r="H74" i="1" l="1"/>
  <c r="H75" i="1"/>
  <c r="H76" i="1"/>
  <c r="H77" i="1"/>
  <c r="H78" i="1"/>
  <c r="H79" i="1"/>
  <c r="H80" i="1"/>
  <c r="H81" i="1"/>
  <c r="H82" i="1"/>
  <c r="H83" i="1"/>
  <c r="H84" i="1"/>
  <c r="H85" i="1"/>
  <c r="H86" i="1"/>
  <c r="H87" i="1"/>
  <c r="H88" i="1"/>
  <c r="H89" i="1"/>
  <c r="H90" i="1"/>
  <c r="H91" i="1"/>
  <c r="H92" i="1"/>
  <c r="H73" i="1"/>
  <c r="H42" i="1"/>
  <c r="H43" i="1"/>
  <c r="H44" i="1"/>
  <c r="H45" i="1"/>
  <c r="H46" i="1"/>
  <c r="H47" i="1"/>
  <c r="H48" i="1"/>
  <c r="H49" i="1"/>
  <c r="H50" i="1"/>
  <c r="H51" i="1"/>
  <c r="H52" i="1"/>
  <c r="H53" i="1"/>
  <c r="H54" i="1"/>
  <c r="H55" i="1"/>
  <c r="H56" i="1"/>
  <c r="H57" i="1"/>
  <c r="H58" i="1"/>
  <c r="H59" i="1"/>
  <c r="H60" i="1"/>
  <c r="H61" i="1"/>
  <c r="H62" i="1"/>
  <c r="H63" i="1"/>
  <c r="H64" i="1"/>
  <c r="H41" i="1"/>
  <c r="H11" i="1"/>
  <c r="H12" i="1"/>
  <c r="H13" i="1"/>
  <c r="H14" i="1"/>
  <c r="H15" i="1"/>
  <c r="H16" i="1"/>
  <c r="H17" i="1"/>
  <c r="H18" i="1"/>
  <c r="H19" i="1"/>
  <c r="H20" i="1"/>
  <c r="H21" i="1"/>
  <c r="H22" i="1"/>
  <c r="H23" i="1"/>
  <c r="H24" i="1"/>
  <c r="H25" i="1"/>
  <c r="H26" i="1"/>
  <c r="H27" i="1"/>
  <c r="H28" i="1"/>
  <c r="H29" i="1"/>
  <c r="H30" i="1"/>
  <c r="H31" i="1"/>
  <c r="H32" i="1"/>
  <c r="H10" i="1"/>
  <c r="G65" i="1" l="1"/>
  <c r="F33" i="1"/>
  <c r="G93" i="1"/>
</calcChain>
</file>

<file path=xl/sharedStrings.xml><?xml version="1.0" encoding="utf-8"?>
<sst xmlns="http://schemas.openxmlformats.org/spreadsheetml/2006/main" count="607" uniqueCount="114">
  <si>
    <t>Edificio:</t>
  </si>
  <si>
    <t>Auditorio</t>
  </si>
  <si>
    <t>Facultad:</t>
  </si>
  <si>
    <t>Codigo ID:</t>
  </si>
  <si>
    <t>FTTE100103-FTTE10ME01</t>
  </si>
  <si>
    <t>Nombre del Espacio:</t>
  </si>
  <si>
    <t>AUDITORIO</t>
  </si>
  <si>
    <t>CANTIDADES</t>
  </si>
  <si>
    <t>DESCRIPCION</t>
  </si>
  <si>
    <t>CANTIDAD</t>
  </si>
  <si>
    <t>UNIDAD</t>
  </si>
  <si>
    <t>VR/UNIT</t>
  </si>
  <si>
    <t>VR/TOTAL</t>
  </si>
  <si>
    <t>Desmonte de piso alfombra</t>
  </si>
  <si>
    <t>Desmonte de guardaescoba</t>
  </si>
  <si>
    <t>Desmonte de Cielo Raso en fibra mineral</t>
  </si>
  <si>
    <t xml:space="preserve">Desmonte de luminarias </t>
  </si>
  <si>
    <t>Desmonte de Mobiliario (sillas)</t>
  </si>
  <si>
    <t>Regatas para tubería eléctrica incluye resanes</t>
  </si>
  <si>
    <t>Rampa en concreto 3000 PSI medida 1,84x1,09 h:0,66. Incluye  alistado endurecido de pisos.</t>
  </si>
  <si>
    <t>Construcción de salidas eléctricas para corriente regulada y normal en cable THW#12, sistema de conexionado tomas colores diferenciales, polo a tierra y circuitos independientes con breakers de 20 amp.</t>
  </si>
  <si>
    <t xml:space="preserve">Suministro e instalación de alfombra modular Fibra: Eco Solution Q® Nylon Altura Fibra mm: 3,07
Altura Total mm: 6,20, Densidad kg/m3: 187,55
Tamaño: 61 cm x 61 cm  (color a escoger).
</t>
  </si>
  <si>
    <t xml:space="preserve">Panel de control lutron lcp128 mini   ref.:lcp128m Panel de Control Lutron programable para control de iluminación por zonas o circuitos. Configurable de acuerdo a la necesidad puede atenuar cargas fluorescentes, incandescentes y LED. Incorpora un reloj astronómico que permite programaciones por horarios o eventos especiales.
</t>
  </si>
  <si>
    <t>LED Panel Light ECOLITE 24 Watts 10" Marca y tipo de LED: Epistar SMD 2835 Voltaje de entrada: 100-240VAC Temperatura de trabajo: -20ºC + 40ºC Potencia: 24 Watts Color de temperatura (K): 6500K/4000K/3000K Dimensiones (mm): ø300 mm Grado de protección: IP20</t>
  </si>
  <si>
    <t>Retiro de materiales sobrantes (escombros) vertical y en volqueta</t>
  </si>
  <si>
    <t>Aseo de obra</t>
  </si>
  <si>
    <t>UNIVERSIDAD DISTRITAL FRANCISCO JOSÉ DE CALDAS
OFICINA ASESORA DE PLANEACIÓN Y CONTROL
MEJORAMIENTO INTEGRAL AUDITORIOS</t>
  </si>
  <si>
    <t>Suministro e instalación LED Panel Light ECOLITE 24 Watts 10" Marca y tipo de LED: Epistar SMD 2835 Voltaje de entrada: 100-240VAC Temperatura de trabajo: -20ºC + 40ºC Potencia: 24 Watts Color de temperatura (K): 6500K/4000K/3000K Dimensiones (mm): ø300 mm Grado de protección: IP20</t>
  </si>
  <si>
    <t xml:space="preserve">Suministro e instalación de Bala techo 40w 6 alta eficiencia en iluminación. Posee un reflector de aluminio de alta pureza, fuente de iluminación LED de brillo eficaz y LED Driver de máxima eficiencia. Especificaciones:
Temperatura de Color: 2700K a 7000K 
Material: Aluminio y Vidrio    Vida Útil: Hasta 50.000 Horas    IP: 65   Voltaje: AC/110V-230V DC/12V-24V 
Potencia: 40W </t>
  </si>
  <si>
    <t>Suministro e instalación de luminaria de emergencia LED 15 X 2 W AUTONOM. 90 min, incluye salida eléctrica.</t>
  </si>
  <si>
    <t xml:space="preserve">Pulida y lacada de piso en madera del escenario existente. </t>
  </si>
  <si>
    <t>Construcción de salidas de cableado estructurado CAT.6 A para voz y datos, sistema de conexionado, cable, jacks, conectores, cableado entregado debidamente probado, rotulos de identificación y certificación (debe grantizar compatibilidad con la infraestructura existente)</t>
  </si>
  <si>
    <t>Construcción de salidas eléctricas aéreas para alumbrado con sistema de tomas al techo, clavija enchufable, incluye puntos devueltos para sistema de interruptores en alambre THW#12 y tubería metálica EMT DE ¾,con, curvas, terminales, uniones, abrazaderas, cajas de paso y elementos de fijación.</t>
  </si>
  <si>
    <t>Suministro e instalación de paneles acusticos para la parte inferior h=1.20 mts, Los paneles con acacabado melaminico color a escoger y fresados horizontalmente y/o verticalmente a la vista y agujeros pasantes, al respaldo cuenta con una capa de material insonorizante, incluye perfilería de soporte en aluminio con sus respectivos accesorios como perfiles de enganche, de ensamble entre paneles y juntas de dilatación intermedias y terminal; ademas espuma de poliuretano flexible autoextinguible tipo Sonoacustic Cabin 35mm o similar.</t>
  </si>
  <si>
    <t>Suministro e instalación de paneles acusticos lisos para la parte superior en madera lisa contrachapada 10mm, color a escoger, incluye perfilería de soporte en aluminio con sus respectivos accesorios como perfiles de enganche, de ensamble entre paneles y juntas de dilatación intermedias y terminal; ademas espuma de poliuretano flexible autoextinguible tipo Sonoacustic Cabin 35mm o similar.</t>
  </si>
  <si>
    <t>Suministro e instalación de paneles acusticos lisos descolgados (cielo raso) en madera lisa contrachapada 10mm, color a escoger, incluye perfilería de soporte en aluminio con sus respectivos accesorios como perfiles de enganche, de ensamble entre paneles y juntas de dilatación intermedias y terminal; ademas espuma de poliuretano flexible autoextinguible tipo Sonoacustic Cabin 35mm o similar.</t>
  </si>
  <si>
    <t>Silla en espuma inyectada.  Partes Tapizadas tienen una espuma inyectada de poliuretano que tiene un frente redondeado, se tapiza la superficie entera,  los tapizados solo van  en la   parte frontal del espaldar, la superficie superior del asiento.   El respaldo del espaldar es en aglomerado de 18mm y acabado en formica F8 color a escoger. Los montantes del pasillo se suministran con paneles decorativos sólidos en madera enchapados en formica, redondeadas, descansabrazo fijo, ergonómicos en poliuretano color negro. Soporte Abatible. La silla se levanta automáticamente hasta la posición abatida cuando no está ocupada y está montada sobre una soporte en lámina de cold rolled calibre 16, con perno de nylon. La Función de levantar la silla se realiza por gravedad, las sillas se anclan a la huella de la grada, mediante anclas de fijación (2 por cada pata), debe incluir señalización y numeración.</t>
  </si>
  <si>
    <t>SUBTOTAL SEDE TECNOLÓGICA</t>
  </si>
  <si>
    <t>FMVI040103</t>
  </si>
  <si>
    <t>Administrativo</t>
  </si>
  <si>
    <t>Demolicion de piso LADRILLO ESMALTADO</t>
  </si>
  <si>
    <t xml:space="preserve">Demolicion de guardaescoba granito </t>
  </si>
  <si>
    <t>Escalon en concreto 3000 PSI medida 0.89x4.10 h:0.15. Incluye Nivelación y alistado endurecido de pisos.</t>
  </si>
  <si>
    <t>Puerta acústica doble STC 43 tipo PA1  incluye barra antipánico y pirlán inferior (2,46m alto x 1,6m ancho)</t>
  </si>
  <si>
    <t>Puerta acústica sencilla STC 38 tipo PA2 incluye pirlán inferior (2,46m alto x 0,9m ancho)</t>
  </si>
  <si>
    <t>Ventana fija en vidrio laminado 10mm:  vidrio 5mm + pvb 0,76mm + vidrio 5mm (0,6m ancho x 0,6m alto)</t>
  </si>
  <si>
    <t>Trampa acústica triangular con estructura metálica y tapas en placa de yeso laminado 1/2", con recubrimiento interior en fibra de vidrio Black Theater 2" y tabique en placa de yeso laminado 1/2"  recubierto con fibra de vidrio Black Theater 1", con rejilla de ventilacion hacia fachada. (1,1m ancho x 1,1m alto)</t>
  </si>
  <si>
    <t>Suministro e instalación de alfombra modular Fibra: Eco Solution Q Nylon Altura Fibra mm: 3,07 Altura Total mm: 6,20, Densidad kg/m3: 187,55 Tamaño: 61 cm x 61 cm  (color a escoger).</t>
  </si>
  <si>
    <t>UN</t>
  </si>
  <si>
    <t>M2</t>
  </si>
  <si>
    <t>ML</t>
  </si>
  <si>
    <t>VJ</t>
  </si>
  <si>
    <t>GL</t>
  </si>
  <si>
    <t>SUBTOTAL SEDE MEDIO AMBIENTE</t>
  </si>
  <si>
    <t>Desmonte de Alfombra</t>
  </si>
  <si>
    <t xml:space="preserve">Aseo de obra </t>
  </si>
  <si>
    <t>FICC02S208</t>
  </si>
  <si>
    <t>Sabio Caldas</t>
  </si>
  <si>
    <t>Suministro e instalación de puerta acústica doble STC 43 tipo PA1  incluye barra antipánico y pirlán inferior (2,2m ancho x 1,5m alto)</t>
  </si>
  <si>
    <t>FAAS010250</t>
  </si>
  <si>
    <t>Palacio la Merced</t>
  </si>
  <si>
    <t xml:space="preserve">Desmonte de piso en madera </t>
  </si>
  <si>
    <t xml:space="preserve">Desmonte de guardaescoba en madera </t>
  </si>
  <si>
    <t xml:space="preserve">Resane y pintura de muros pintura tipo 1 </t>
  </si>
  <si>
    <t>Suministro e instalación de motores para Black Out enrollable</t>
  </si>
  <si>
    <t>Black out enrollable 1,75x1,30 m</t>
  </si>
  <si>
    <t>Black out enrollable 0,80x1,30 m</t>
  </si>
  <si>
    <t>Black out enrollable 1,65x1,30 m</t>
  </si>
  <si>
    <t>Black out enrollable 2,45x1,30 m</t>
  </si>
  <si>
    <t>Suministro e instalación de piso en madera maciza, zapan, granadillo o incienzo, pirlanes pulida y lacada.</t>
  </si>
  <si>
    <t>Suministro e instalación guardaescoba   8cmx1cmx2.7 en madera maciza, zapan, granadillo o incienzo, pulido y lacado.</t>
  </si>
  <si>
    <t>FCMB010104</t>
  </si>
  <si>
    <t>Desmonte de piso caucho</t>
  </si>
  <si>
    <t>Desmonte y traslado de puerta en aluminio y vidrio de 1,50mts</t>
  </si>
  <si>
    <t xml:space="preserve">Demolicion de muros </t>
  </si>
  <si>
    <t>Relleno de escalones en concreto PSI medida 1,00x0,90 mts H: 0,15,Incluye Nivelación y alistado endurecido de pisos.</t>
  </si>
  <si>
    <t>Escalones en concreto de 3000 PSI medida 1,00x0,90mts H:0,15, Incluye Nivelación y alistado endurecido de pisos</t>
  </si>
  <si>
    <t>Muro en bloque #4 pañetado, estucado y pintado</t>
  </si>
  <si>
    <t>Construcción de salidas de cableado estructurado CAT.6 A para voz y datos, sistema de conexionado, cable, jacks, conectores, cableado entregado debidamente probado, rotulos de identificación y certificación (debe grantizar compatibilidad con la infraestructura existente).</t>
  </si>
  <si>
    <t>Construcción de salidas eléctricas aéreas para alumbrado con sistema de tomas al techo, clavija enchufable, incluye puntos devueltos para sistema de interruptores en alambre THW#12.</t>
  </si>
  <si>
    <t>Suministro e instalación de alfombra modular Fibra: Eco Solution Q® Nylon Altura Fibra mm: 3,07
Altura Total mm: 6,20, Densidad kg/m3: 187,55
Tamaño: 61 cm x 61 cm  (color a escoger).</t>
  </si>
  <si>
    <t>Suministro e instalación de paneles acusticos parte inferior, incluye perfiles y aislante acústico: Panel ranurado y perforado tipo RP 16 con espuma de poliuretano flexible tipo Sonoacustic® Cabin 35mm en pleno de 40mm.</t>
  </si>
  <si>
    <t>Suministro e instalación de paneles acusticos lisos parte superior incluye perfiles ocultos: Panel en madera lisa contrachapada 10mm.</t>
  </si>
  <si>
    <t>Suministro e instalación de paneles acusticos lisos descolgados de cielorraso incluye perfiles ocultos: Panel en madera lisa contrachapada 10mm.</t>
  </si>
  <si>
    <t>Puerta acústica doble STC 43 tipo PA1  incluye barra antipánico y pirlán inferior (2,9m alto x 1,5m ancho)</t>
  </si>
  <si>
    <t>Puerta acústica doble STC 43 tipo PA1  incluye barra antipánico y pirlán inferior (2,4m alto x 1,5m ancho)</t>
  </si>
  <si>
    <t>Ventana fija en vidrio láminado/cámara 31mm: vidrio 6mm + spacer 15mm + vidrio 5mm + pvb 0,76mm + vidrio 5mm (2,9m alto x 1,5m ancho)</t>
  </si>
  <si>
    <t xml:space="preserve">Bala techo 40w 6 alta eficiencia en iluminación. Posee un reflector de aluminio de alta pureza, fuente de iluminación LED de brillo eficaz y LED Driver de máxima eficiencia. Especificaciones:
Temperatura de Color: 2700K a 7000K 
Material: Aluminio y Vidrio    Vida Útil: Hasta 50.000 Horas    IP: 65   Voltaje: AC/110V-230V DC/12V-24V Potencia: 40W </t>
  </si>
  <si>
    <t>luminaria de emergencia LED 15 X 2 W AUTONOM. 90 min</t>
  </si>
  <si>
    <t>m2</t>
  </si>
  <si>
    <t>VL</t>
  </si>
  <si>
    <t>TOTAL</t>
  </si>
  <si>
    <t>TOTAL COSTO DIRECTO</t>
  </si>
  <si>
    <t>ADMINISTRACION 18%</t>
  </si>
  <si>
    <t>IMPREVISTOS 3%</t>
  </si>
  <si>
    <t>UTILIDAD 5%</t>
  </si>
  <si>
    <t>IVA SOBRE UTILIDAD 16%</t>
  </si>
  <si>
    <t>DE MEDIO AMBIENTE</t>
  </si>
  <si>
    <t>DE INGENIERÍA</t>
  </si>
  <si>
    <t>DE ARTES ASAB</t>
  </si>
  <si>
    <t>SUBTOTAL SEDE INGENIERÍA</t>
  </si>
  <si>
    <t>SUBTOTAL SEDE ARTES ASAB</t>
  </si>
  <si>
    <t>SUBTOTAL SEDE CIENCIAS Y EDUCACIÓN MAC. B</t>
  </si>
  <si>
    <t>DE CIENCIAS Y EDUCACIÓN MAC. B</t>
  </si>
  <si>
    <t>Espuma de poliuretano expandido + cubierta en PVC + camara de aire ≥ 25cm con relleno en fibra de vidrio tipo Frescasa 2 1/2" + membrana acustica 3mm + doble placa de yeso laminado 1/2" c/u.</t>
  </si>
  <si>
    <t>TECNOLÓGICA</t>
  </si>
  <si>
    <t xml:space="preserve">% ADMINISTRACION </t>
  </si>
  <si>
    <t xml:space="preserve">% IMPREVISTOS </t>
  </si>
  <si>
    <t xml:space="preserve">% UTILIDAD </t>
  </si>
  <si>
    <t>Suministro e Instalacion alfombra modular de 1.0x1.0m, incluye
adhesivo. Especificaciones: 20 onzas, Tratamiento
antimicrobios, Anti inflamable, COMFORT+: acolchado para
mas comodidad y reduccion acústica, Anti manchas. Color a escoger.</t>
  </si>
  <si>
    <t xml:space="preserve">Suministro e Instalacion alfombra modular de 1.0x1.0m, incluye
adhesivo. Especificaciones: 20 onzas, Tratamiento
antimicrobios, Anti inflamable, COMFORT+: acolchado para
mas comodidad y reduccion acústica, Anti manchas. Color a escoger.
</t>
  </si>
  <si>
    <t xml:space="preserve">_________________
(Nombre del Representante Legal)
(Número de Cédula de Ciudadanía)
Representante legal
Antes de  diligenciar este anexo tenga en cuenta que:
NOTA: SI EL PROPONENTE NO DISCRIMINA EL IMPUESTO AL VALOR AGREGADO (IVA) Y EL BIEN CAUSA DICHO IMPUESTO, LA UNIVERSIDAD LO CONSIDERARA INCLUIDO EN EL VALOR TOTAL DE LA PROPUESTA Y ASÍ LO ACEPTARA EL PROPONENTE.
Atentamente,
Nombre o Razón Social del Proponente: ____________________________
NIT: __________________________________________________________
Nombre del Representante Legal: __________________________________
C. C. No. : ______________________ De: _____________________________
FIRMA: ________________________________
</t>
  </si>
  <si>
    <t>UNIVERSIDAD DISTRITAL FRANCISCO JOSÉ DE CALDAS
CONVOCATORIA PÚBLICA N° 023 DE 2016
ANEXO N° 3.
PROPUESTA ECONOMICA</t>
  </si>
  <si>
    <t xml:space="preserve">
Bogotá D.C., de 2016
Señores
Universidad Distrital Francisco José de Caldas
 Ciudad.-
REF: CONVOCATORIA PÚBLICA  N° 023  de 2016 
El suscrito (diligenciar), obrando en nombre y representación de (diligenciar), de conformidad con lo establecido en el pliego de condiciones del proceso de selección citado en la referencia, por medio del presente, oferto en firme, irrevocablemente y como precio fijo, con destino a la celebración del contrato objeto de este proceso, y en consecuencia, ofrezco proveer los bienes correspondientes relacionados en el pliego de condiciones, bajo las características técnicas establecidas para tales bienes relacionados en el numeral 2.6  del Pliego de Condiciones y conforme a las condiciones y cantidades, previstos para tal efecto, precio que se discrimina así: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</si>
</sst>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44" formatCode="_-&quot;$&quot;* #,##0.00_-;\-&quot;$&quot;* #,##0.00_-;_-&quot;$&quot;* &quot;-&quot;??_-;_-@_-"/>
    <numFmt numFmtId="164" formatCode="_-&quot;$&quot;* #,##0_-;\-&quot;$&quot;* #,##0_-;_-&quot;$&quot;* &quot;-&quot;??_-;_-@_-"/>
  </numFmts>
  <fonts count="10"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sz val="10"/>
      <name val="Arial"/>
      <family val="2"/>
    </font>
    <font>
      <b/>
      <sz val="11"/>
      <name val="Arial"/>
      <family val="2"/>
    </font>
    <font>
      <sz val="10"/>
      <name val="Calibri"/>
      <family val="2"/>
      <scheme val="minor"/>
    </font>
    <font>
      <b/>
      <sz val="12"/>
      <name val="Arial"/>
      <family val="2"/>
    </font>
    <font>
      <sz val="12"/>
      <name val="Arial"/>
      <family val="2"/>
    </font>
    <font>
      <b/>
      <sz val="14"/>
      <name val="Arial"/>
      <family val="2"/>
    </font>
  </fonts>
  <fills count="3">
    <fill>
      <patternFill patternType="none"/>
    </fill>
    <fill>
      <patternFill patternType="gray125"/>
    </fill>
    <fill>
      <patternFill patternType="solid">
        <fgColor theme="2" tint="-0.249977111117893"/>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5">
    <xf numFmtId="0" fontId="0" fillId="0" borderId="0" xfId="0"/>
    <xf numFmtId="0" fontId="2"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xf numFmtId="0" fontId="4" fillId="0" borderId="8" xfId="0" applyNumberFormat="1" applyFont="1" applyFill="1" applyBorder="1" applyAlignment="1">
      <alignment horizontal="center" vertical="center"/>
    </xf>
    <xf numFmtId="1" fontId="2" fillId="0" borderId="8"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Border="1"/>
    <xf numFmtId="2" fontId="4" fillId="0" borderId="7" xfId="0" applyNumberFormat="1" applyFont="1" applyFill="1" applyBorder="1" applyAlignment="1">
      <alignment horizontal="center" vertical="center"/>
    </xf>
    <xf numFmtId="2" fontId="2" fillId="0" borderId="8" xfId="0" applyNumberFormat="1" applyFont="1" applyFill="1" applyBorder="1" applyAlignment="1">
      <alignment horizontal="center" vertical="center"/>
    </xf>
    <xf numFmtId="0" fontId="8" fillId="0" borderId="0" xfId="0"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xf numFmtId="0" fontId="4" fillId="0" borderId="22"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6" fillId="0" borderId="8" xfId="0" applyFont="1" applyFill="1" applyBorder="1" applyAlignment="1">
      <alignment horizontal="center" vertical="center"/>
    </xf>
    <xf numFmtId="42" fontId="4" fillId="0" borderId="8" xfId="0" applyNumberFormat="1" applyFont="1" applyFill="1" applyBorder="1" applyAlignment="1">
      <alignment horizontal="center" vertical="center"/>
    </xf>
    <xf numFmtId="42" fontId="4" fillId="0" borderId="7" xfId="0" applyNumberFormat="1" applyFont="1" applyFill="1" applyBorder="1" applyAlignment="1">
      <alignment horizontal="center" vertical="center"/>
    </xf>
    <xf numFmtId="42" fontId="4" fillId="0" borderId="20" xfId="0" applyNumberFormat="1" applyFont="1" applyFill="1" applyBorder="1" applyAlignment="1">
      <alignment horizontal="center" vertical="center"/>
    </xf>
    <xf numFmtId="42" fontId="4" fillId="0" borderId="22" xfId="0" applyNumberFormat="1" applyFont="1" applyFill="1" applyBorder="1" applyAlignment="1">
      <alignment horizontal="center" vertical="center"/>
    </xf>
    <xf numFmtId="42" fontId="4" fillId="0" borderId="19" xfId="0" applyNumberFormat="1" applyFont="1" applyFill="1" applyBorder="1" applyAlignment="1">
      <alignment horizontal="center" vertical="center"/>
    </xf>
    <xf numFmtId="42" fontId="4" fillId="0" borderId="23" xfId="0" applyNumberFormat="1" applyFont="1" applyFill="1" applyBorder="1" applyAlignment="1">
      <alignment horizontal="center" vertical="center"/>
    </xf>
    <xf numFmtId="42" fontId="4" fillId="0" borderId="19" xfId="1" applyNumberFormat="1" applyFont="1" applyFill="1" applyBorder="1" applyAlignment="1">
      <alignment horizontal="center" vertical="center"/>
    </xf>
    <xf numFmtId="42" fontId="4" fillId="0" borderId="20" xfId="1" applyNumberFormat="1" applyFont="1" applyFill="1" applyBorder="1" applyAlignment="1">
      <alignment horizontal="center" vertical="center"/>
    </xf>
    <xf numFmtId="42" fontId="4" fillId="0" borderId="23" xfId="1" applyNumberFormat="1" applyFont="1" applyFill="1" applyBorder="1" applyAlignment="1">
      <alignment horizontal="center" vertical="center"/>
    </xf>
    <xf numFmtId="0" fontId="4" fillId="0" borderId="0" xfId="0" applyFont="1" applyBorder="1"/>
    <xf numFmtId="0" fontId="5" fillId="2" borderId="17" xfId="0" applyFont="1" applyFill="1" applyBorder="1" applyAlignment="1">
      <alignment horizontal="left"/>
    </xf>
    <xf numFmtId="164" fontId="4" fillId="0" borderId="0" xfId="1" applyNumberFormat="1" applyFont="1" applyBorder="1"/>
    <xf numFmtId="164" fontId="4" fillId="0" borderId="19" xfId="1" applyNumberFormat="1" applyFont="1" applyBorder="1" applyAlignment="1">
      <alignment horizontal="center" vertical="center"/>
    </xf>
    <xf numFmtId="164" fontId="4" fillId="0" borderId="20" xfId="1" applyNumberFormat="1" applyFont="1" applyBorder="1" applyAlignment="1">
      <alignment horizontal="center" vertical="center"/>
    </xf>
    <xf numFmtId="164" fontId="4" fillId="0" borderId="23" xfId="1" applyNumberFormat="1" applyFont="1" applyBorder="1" applyAlignment="1">
      <alignment horizontal="center" vertical="center"/>
    </xf>
    <xf numFmtId="0" fontId="8" fillId="0" borderId="0" xfId="0" applyFont="1" applyBorder="1"/>
    <xf numFmtId="0" fontId="4" fillId="0" borderId="0" xfId="0" applyFont="1" applyBorder="1" applyAlignment="1">
      <alignment horizontal="justify" vertical="top" wrapText="1"/>
    </xf>
    <xf numFmtId="42" fontId="5" fillId="2" borderId="7" xfId="0" applyNumberFormat="1" applyFont="1" applyFill="1" applyBorder="1" applyAlignment="1">
      <alignment horizontal="center"/>
    </xf>
    <xf numFmtId="0" fontId="5" fillId="2" borderId="19" xfId="0" applyFont="1" applyFill="1" applyBorder="1" applyAlignment="1">
      <alignment horizontal="center"/>
    </xf>
    <xf numFmtId="0" fontId="5" fillId="2" borderId="10" xfId="0" applyFont="1" applyFill="1" applyBorder="1" applyAlignment="1">
      <alignment horizontal="left"/>
    </xf>
    <xf numFmtId="0" fontId="5" fillId="2" borderId="7" xfId="0" applyFont="1" applyFill="1" applyBorder="1" applyAlignment="1">
      <alignment horizontal="left"/>
    </xf>
    <xf numFmtId="0" fontId="8" fillId="0" borderId="0" xfId="0" applyFont="1" applyBorder="1" applyAlignment="1">
      <alignment horizontal="left" wrapText="1"/>
    </xf>
    <xf numFmtId="0" fontId="8" fillId="0" borderId="0" xfId="0" applyFont="1" applyBorder="1" applyAlignment="1">
      <alignment horizontal="left"/>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justify" vertical="top" wrapText="1"/>
    </xf>
    <xf numFmtId="0" fontId="4" fillId="0" borderId="21" xfId="0" applyFont="1" applyFill="1" applyBorder="1" applyAlignment="1">
      <alignment horizontal="justify" vertical="top" wrapText="1"/>
    </xf>
    <xf numFmtId="0" fontId="4" fillId="0" borderId="22"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8" xfId="0" applyFont="1" applyFill="1" applyBorder="1" applyAlignment="1">
      <alignment horizontal="justify" vertical="top" wrapText="1"/>
    </xf>
    <xf numFmtId="0" fontId="5" fillId="0" borderId="11" xfId="0" applyFont="1" applyFill="1" applyBorder="1" applyAlignment="1">
      <alignment horizontal="center"/>
    </xf>
    <xf numFmtId="0" fontId="5" fillId="0" borderId="9" xfId="0" applyFont="1" applyFill="1" applyBorder="1" applyAlignment="1">
      <alignment horizontal="center"/>
    </xf>
    <xf numFmtId="0" fontId="5" fillId="0" borderId="12" xfId="0" applyFont="1" applyFill="1" applyBorder="1" applyAlignment="1">
      <alignment horizont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164" fontId="5" fillId="2" borderId="17" xfId="0" applyNumberFormat="1" applyFont="1" applyFill="1" applyBorder="1" applyAlignment="1">
      <alignment horizontal="center"/>
    </xf>
    <xf numFmtId="0" fontId="5" fillId="2" borderId="18" xfId="0" applyFont="1" applyFill="1" applyBorder="1" applyAlignment="1">
      <alignment horizontal="center"/>
    </xf>
    <xf numFmtId="14"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14"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10" xfId="0" applyFont="1" applyFill="1" applyBorder="1" applyAlignment="1">
      <alignment horizontal="justify" vertical="top" wrapText="1"/>
    </xf>
    <xf numFmtId="0" fontId="4" fillId="0" borderId="7" xfId="0" applyFont="1" applyFill="1" applyBorder="1" applyAlignment="1">
      <alignment horizontal="justify" vertical="top" wrapText="1"/>
    </xf>
    <xf numFmtId="42" fontId="5" fillId="2" borderId="17" xfId="0" applyNumberFormat="1" applyFont="1" applyFill="1" applyBorder="1" applyAlignment="1">
      <alignment horizontal="center"/>
    </xf>
    <xf numFmtId="0" fontId="4" fillId="0" borderId="0" xfId="0" applyFont="1" applyBorder="1" applyAlignment="1">
      <alignment horizontal="center"/>
    </xf>
    <xf numFmtId="0" fontId="5" fillId="2" borderId="16" xfId="0" applyFont="1" applyFill="1" applyBorder="1" applyAlignment="1">
      <alignment horizontal="left"/>
    </xf>
    <xf numFmtId="0" fontId="5" fillId="2" borderId="17" xfId="0" applyFont="1" applyFill="1" applyBorder="1" applyAlignment="1">
      <alignment horizontal="left"/>
    </xf>
    <xf numFmtId="42" fontId="5" fillId="2" borderId="24" xfId="0" applyNumberFormat="1" applyFont="1" applyFill="1" applyBorder="1" applyAlignment="1">
      <alignment horizontal="center"/>
    </xf>
    <xf numFmtId="42" fontId="5" fillId="2" borderId="26" xfId="0" applyNumberFormat="1" applyFont="1" applyFill="1" applyBorder="1" applyAlignment="1">
      <alignment horizontal="center"/>
    </xf>
    <xf numFmtId="42" fontId="5" fillId="2" borderId="25" xfId="0" applyNumberFormat="1" applyFont="1" applyFill="1" applyBorder="1" applyAlignment="1">
      <alignment horizontal="center"/>
    </xf>
    <xf numFmtId="0" fontId="7" fillId="0" borderId="6" xfId="0" applyFont="1" applyFill="1" applyBorder="1" applyAlignment="1">
      <alignment horizontal="left"/>
    </xf>
    <xf numFmtId="0" fontId="7" fillId="0" borderId="8" xfId="0" applyFont="1" applyFill="1" applyBorder="1" applyAlignment="1">
      <alignment horizontal="left"/>
    </xf>
    <xf numFmtId="164" fontId="7" fillId="0" borderId="8" xfId="1" applyNumberFormat="1" applyFont="1" applyFill="1" applyBorder="1" applyAlignment="1">
      <alignment horizontal="center" vertical="center"/>
    </xf>
    <xf numFmtId="164" fontId="7" fillId="0" borderId="20" xfId="1" applyNumberFormat="1" applyFont="1" applyFill="1" applyBorder="1" applyAlignment="1">
      <alignment horizontal="center" vertical="center"/>
    </xf>
    <xf numFmtId="0" fontId="7" fillId="0" borderId="11" xfId="0" applyFont="1" applyFill="1" applyBorder="1" applyAlignment="1">
      <alignment horizontal="left"/>
    </xf>
    <xf numFmtId="0" fontId="7" fillId="0" borderId="9" xfId="0" applyFont="1" applyFill="1" applyBorder="1" applyAlignment="1">
      <alignment horizontal="left"/>
    </xf>
    <xf numFmtId="164" fontId="7" fillId="0" borderId="9" xfId="1" applyNumberFormat="1" applyFont="1" applyFill="1" applyBorder="1" applyAlignment="1">
      <alignment horizontal="center" vertical="center"/>
    </xf>
    <xf numFmtId="164" fontId="7" fillId="0" borderId="12" xfId="1" applyNumberFormat="1" applyFont="1" applyFill="1" applyBorder="1" applyAlignment="1">
      <alignment horizontal="center" vertical="center"/>
    </xf>
    <xf numFmtId="42" fontId="9" fillId="2" borderId="17" xfId="0" applyNumberFormat="1" applyFont="1" applyFill="1" applyBorder="1" applyAlignment="1">
      <alignment horizontal="center"/>
    </xf>
    <xf numFmtId="42" fontId="9" fillId="2" borderId="18" xfId="0" applyNumberFormat="1" applyFont="1" applyFill="1" applyBorder="1" applyAlignment="1">
      <alignment horizontal="center"/>
    </xf>
    <xf numFmtId="164" fontId="9" fillId="2" borderId="17" xfId="0" applyNumberFormat="1" applyFont="1" applyFill="1" applyBorder="1" applyAlignment="1">
      <alignment horizontal="center"/>
    </xf>
    <xf numFmtId="0" fontId="9" fillId="2" borderId="18" xfId="0" applyFont="1" applyFill="1" applyBorder="1" applyAlignment="1">
      <alignment horizontal="center"/>
    </xf>
    <xf numFmtId="0" fontId="9" fillId="2" borderId="16" xfId="0" applyFont="1" applyFill="1" applyBorder="1" applyAlignment="1">
      <alignment horizontal="left"/>
    </xf>
    <xf numFmtId="0" fontId="9" fillId="2" borderId="17" xfId="0" applyFont="1" applyFill="1" applyBorder="1" applyAlignment="1">
      <alignment horizontal="left"/>
    </xf>
    <xf numFmtId="0" fontId="7" fillId="0" borderId="10" xfId="0" applyFont="1" applyFill="1" applyBorder="1" applyAlignment="1">
      <alignment horizontal="left"/>
    </xf>
    <xf numFmtId="0" fontId="7" fillId="0" borderId="7" xfId="0" applyFont="1" applyFill="1" applyBorder="1" applyAlignment="1">
      <alignment horizontal="left"/>
    </xf>
    <xf numFmtId="164" fontId="7" fillId="0" borderId="7" xfId="1" applyNumberFormat="1" applyFont="1" applyFill="1" applyBorder="1" applyAlignment="1">
      <alignment horizontal="center" vertical="center"/>
    </xf>
    <xf numFmtId="164" fontId="7" fillId="0" borderId="19" xfId="1" applyNumberFormat="1" applyFont="1" applyFill="1" applyBorder="1" applyAlignment="1">
      <alignment horizontal="center" vertical="center"/>
    </xf>
    <xf numFmtId="0" fontId="5" fillId="2" borderId="6" xfId="0" applyFont="1" applyFill="1" applyBorder="1" applyAlignment="1">
      <alignment horizontal="left"/>
    </xf>
    <xf numFmtId="0" fontId="5" fillId="2" borderId="8" xfId="0" applyFont="1" applyFill="1" applyBorder="1" applyAlignment="1">
      <alignment horizontal="left"/>
    </xf>
    <xf numFmtId="42" fontId="5" fillId="2" borderId="8" xfId="0" applyNumberFormat="1" applyFont="1" applyFill="1" applyBorder="1" applyAlignment="1">
      <alignment horizontal="center"/>
    </xf>
    <xf numFmtId="0" fontId="5" fillId="2" borderId="20" xfId="0" applyFont="1" applyFill="1" applyBorder="1" applyAlignment="1">
      <alignment horizontal="center"/>
    </xf>
    <xf numFmtId="164" fontId="5" fillId="2" borderId="8" xfId="0" applyNumberFormat="1" applyFont="1" applyFill="1" applyBorder="1" applyAlignment="1">
      <alignment horizontal="center"/>
    </xf>
    <xf numFmtId="0" fontId="5" fillId="2" borderId="11" xfId="0" applyFont="1" applyFill="1" applyBorder="1" applyAlignment="1">
      <alignment horizontal="left"/>
    </xf>
    <xf numFmtId="0" fontId="5" fillId="2" borderId="9" xfId="0" applyFont="1" applyFill="1" applyBorder="1" applyAlignment="1">
      <alignment horizontal="left"/>
    </xf>
    <xf numFmtId="164" fontId="5" fillId="2" borderId="9" xfId="0" applyNumberFormat="1" applyFont="1" applyFill="1" applyBorder="1" applyAlignment="1">
      <alignment horizontal="center"/>
    </xf>
    <xf numFmtId="0" fontId="5" fillId="2" borderId="12" xfId="0" applyFont="1" applyFill="1" applyBorder="1" applyAlignment="1">
      <alignment horizontal="center"/>
    </xf>
    <xf numFmtId="0" fontId="9" fillId="2" borderId="8" xfId="0" applyFont="1" applyFill="1" applyBorder="1" applyAlignment="1">
      <alignment horizontal="left"/>
    </xf>
    <xf numFmtId="42" fontId="9" fillId="2" borderId="8" xfId="0" applyNumberFormat="1" applyFont="1" applyFill="1" applyBorder="1" applyAlignment="1">
      <alignment horizontal="center"/>
    </xf>
    <xf numFmtId="0" fontId="4" fillId="0" borderId="1"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13" xfId="0" applyFont="1" applyFill="1" applyBorder="1" applyAlignment="1">
      <alignment horizontal="center"/>
    </xf>
    <xf numFmtId="0" fontId="4" fillId="0" borderId="15" xfId="0" applyFont="1" applyFill="1" applyBorder="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132293</xdr:colOff>
      <xdr:row>0</xdr:row>
      <xdr:rowOff>0</xdr:rowOff>
    </xdr:from>
    <xdr:to>
      <xdr:col>1</xdr:col>
      <xdr:colOff>328083</xdr:colOff>
      <xdr:row>0</xdr:row>
      <xdr:rowOff>1064459</xdr:rowOff>
    </xdr:to>
    <xdr:pic>
      <xdr:nvPicPr>
        <xdr:cNvPr id="2"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93" y="0"/>
          <a:ext cx="926040" cy="1064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619126</xdr:colOff>
      <xdr:row>0</xdr:row>
      <xdr:rowOff>52917</xdr:rowOff>
    </xdr:from>
    <xdr:to>
      <xdr:col>1</xdr:col>
      <xdr:colOff>592448</xdr:colOff>
      <xdr:row>4</xdr:row>
      <xdr:rowOff>207634</xdr:rowOff>
    </xdr:to>
    <xdr:pic>
      <xdr:nvPicPr>
        <xdr:cNvPr id="2"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6" y="52917"/>
          <a:ext cx="811522" cy="80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8"/>
  <sheetViews>
    <sheetView tabSelected="1" topLeftCell="A157" zoomScale="80" zoomScaleNormal="80" workbookViewId="0">
      <selection activeCell="R2" sqref="R2"/>
    </sheetView>
  </sheetViews>
  <sheetFormatPr baseColWidth="10" defaultColWidth="11" defaultRowHeight="12.75" x14ac:dyDescent="0.2"/>
  <cols>
    <col min="1" max="1" width="11" style="28" customWidth="1"/>
    <col min="2" max="2" width="15.140625" style="28" customWidth="1"/>
    <col min="3" max="3" width="11" style="28"/>
    <col min="4" max="4" width="18.5703125" style="28" customWidth="1"/>
    <col min="5" max="5" width="9.28515625" style="28" bestFit="1" customWidth="1"/>
    <col min="6" max="6" width="9.28515625" style="28" customWidth="1"/>
    <col min="7" max="7" width="12.140625" style="28" bestFit="1" customWidth="1"/>
    <col min="8" max="8" width="15" style="28" bestFit="1" customWidth="1"/>
    <col min="9" max="9" width="11" style="28"/>
    <col min="10" max="10" width="15" style="28" bestFit="1" customWidth="1"/>
    <col min="11" max="16384" width="11" style="28"/>
  </cols>
  <sheetData>
    <row r="1" spans="1:8" ht="90.75" customHeight="1" x14ac:dyDescent="0.2">
      <c r="A1" s="42" t="s">
        <v>112</v>
      </c>
      <c r="B1" s="43"/>
      <c r="C1" s="43"/>
      <c r="D1" s="43"/>
      <c r="E1" s="43"/>
      <c r="F1" s="43"/>
      <c r="G1" s="43"/>
      <c r="H1" s="43"/>
    </row>
    <row r="2" spans="1:8" ht="204.75" customHeight="1" x14ac:dyDescent="0.2">
      <c r="A2" s="44" t="s">
        <v>113</v>
      </c>
      <c r="B2" s="44"/>
      <c r="C2" s="44"/>
      <c r="D2" s="44"/>
      <c r="E2" s="44"/>
      <c r="F2" s="44"/>
      <c r="G2" s="44"/>
      <c r="H2" s="44"/>
    </row>
    <row r="3" spans="1:8" ht="13.5" thickBot="1" x14ac:dyDescent="0.25">
      <c r="A3" s="35"/>
      <c r="B3" s="35"/>
      <c r="C3" s="35"/>
      <c r="D3" s="35"/>
      <c r="E3" s="35"/>
      <c r="F3" s="35"/>
      <c r="G3" s="35"/>
      <c r="H3" s="35"/>
    </row>
    <row r="4" spans="1:8" ht="15" customHeight="1" x14ac:dyDescent="0.2">
      <c r="A4" s="7" t="s">
        <v>0</v>
      </c>
      <c r="B4" s="56" t="s">
        <v>1</v>
      </c>
      <c r="C4" s="56"/>
      <c r="D4" s="57" t="s">
        <v>2</v>
      </c>
      <c r="E4" s="57"/>
      <c r="F4" s="57" t="s">
        <v>105</v>
      </c>
      <c r="G4" s="57"/>
      <c r="H4" s="60"/>
    </row>
    <row r="5" spans="1:8" ht="15" customHeight="1" x14ac:dyDescent="0.2">
      <c r="A5" s="8" t="s">
        <v>3</v>
      </c>
      <c r="B5" s="58" t="s">
        <v>4</v>
      </c>
      <c r="C5" s="58"/>
      <c r="D5" s="59" t="s">
        <v>5</v>
      </c>
      <c r="E5" s="59"/>
      <c r="F5" s="59" t="s">
        <v>6</v>
      </c>
      <c r="G5" s="59"/>
      <c r="H5" s="61"/>
    </row>
    <row r="6" spans="1:8" ht="15.75" thickBot="1" x14ac:dyDescent="0.3">
      <c r="A6" s="49" t="s">
        <v>7</v>
      </c>
      <c r="B6" s="50"/>
      <c r="C6" s="50"/>
      <c r="D6" s="50"/>
      <c r="E6" s="50"/>
      <c r="F6" s="50"/>
      <c r="G6" s="50"/>
      <c r="H6" s="51"/>
    </row>
    <row r="7" spans="1:8" ht="5.25" customHeight="1" thickBot="1" x14ac:dyDescent="0.3">
      <c r="A7" s="9"/>
      <c r="B7" s="9"/>
      <c r="C7" s="9"/>
      <c r="D7" s="9"/>
      <c r="E7" s="9"/>
      <c r="F7" s="9"/>
      <c r="G7" s="9"/>
      <c r="H7" s="9"/>
    </row>
    <row r="8" spans="1:8" ht="15.75" thickBot="1" x14ac:dyDescent="0.25">
      <c r="A8" s="52" t="s">
        <v>8</v>
      </c>
      <c r="B8" s="53"/>
      <c r="C8" s="53"/>
      <c r="D8" s="53"/>
      <c r="E8" s="16" t="s">
        <v>10</v>
      </c>
      <c r="F8" s="16" t="s">
        <v>9</v>
      </c>
      <c r="G8" s="16" t="s">
        <v>11</v>
      </c>
      <c r="H8" s="17" t="s">
        <v>12</v>
      </c>
    </row>
    <row r="9" spans="1:8" ht="5.25" customHeight="1" thickBot="1" x14ac:dyDescent="0.25">
      <c r="A9" s="4"/>
      <c r="B9" s="4"/>
      <c r="C9" s="4"/>
      <c r="D9" s="4"/>
      <c r="E9" s="4"/>
      <c r="F9" s="4"/>
      <c r="G9" s="4"/>
      <c r="H9" s="4"/>
    </row>
    <row r="10" spans="1:8" x14ac:dyDescent="0.2">
      <c r="A10" s="62" t="s">
        <v>13</v>
      </c>
      <c r="B10" s="63"/>
      <c r="C10" s="63"/>
      <c r="D10" s="63"/>
      <c r="E10" s="3" t="s">
        <v>49</v>
      </c>
      <c r="F10" s="3">
        <v>240.91</v>
      </c>
      <c r="G10" s="20"/>
      <c r="H10" s="25">
        <f t="shared" ref="H10:H32" si="0">+G10*F10</f>
        <v>0</v>
      </c>
    </row>
    <row r="11" spans="1:8" x14ac:dyDescent="0.2">
      <c r="A11" s="47" t="s">
        <v>14</v>
      </c>
      <c r="B11" s="48"/>
      <c r="C11" s="48"/>
      <c r="D11" s="48"/>
      <c r="E11" s="2" t="s">
        <v>49</v>
      </c>
      <c r="F11" s="2">
        <v>102.41</v>
      </c>
      <c r="G11" s="19"/>
      <c r="H11" s="26">
        <f t="shared" si="0"/>
        <v>0</v>
      </c>
    </row>
    <row r="12" spans="1:8" x14ac:dyDescent="0.2">
      <c r="A12" s="47" t="s">
        <v>15</v>
      </c>
      <c r="B12" s="48"/>
      <c r="C12" s="48"/>
      <c r="D12" s="48"/>
      <c r="E12" s="2" t="s">
        <v>49</v>
      </c>
      <c r="F12" s="2">
        <v>206.49</v>
      </c>
      <c r="G12" s="19"/>
      <c r="H12" s="26">
        <f t="shared" si="0"/>
        <v>0</v>
      </c>
    </row>
    <row r="13" spans="1:8" ht="15" customHeight="1" x14ac:dyDescent="0.2">
      <c r="A13" s="47" t="s">
        <v>16</v>
      </c>
      <c r="B13" s="48"/>
      <c r="C13" s="48"/>
      <c r="D13" s="48"/>
      <c r="E13" s="2" t="s">
        <v>48</v>
      </c>
      <c r="F13" s="2">
        <v>14</v>
      </c>
      <c r="G13" s="19"/>
      <c r="H13" s="26">
        <f t="shared" si="0"/>
        <v>0</v>
      </c>
    </row>
    <row r="14" spans="1:8" ht="15" customHeight="1" x14ac:dyDescent="0.2">
      <c r="A14" s="47" t="s">
        <v>17</v>
      </c>
      <c r="B14" s="48"/>
      <c r="C14" s="48"/>
      <c r="D14" s="48"/>
      <c r="E14" s="2" t="s">
        <v>48</v>
      </c>
      <c r="F14" s="2">
        <v>270</v>
      </c>
      <c r="G14" s="19"/>
      <c r="H14" s="26">
        <f t="shared" si="0"/>
        <v>0</v>
      </c>
    </row>
    <row r="15" spans="1:8" x14ac:dyDescent="0.2">
      <c r="A15" s="47" t="s">
        <v>18</v>
      </c>
      <c r="B15" s="48"/>
      <c r="C15" s="48"/>
      <c r="D15" s="48"/>
      <c r="E15" s="2" t="s">
        <v>50</v>
      </c>
      <c r="F15" s="2">
        <v>30</v>
      </c>
      <c r="G15" s="19"/>
      <c r="H15" s="26">
        <f t="shared" si="0"/>
        <v>0</v>
      </c>
    </row>
    <row r="16" spans="1:8" x14ac:dyDescent="0.2">
      <c r="A16" s="47" t="s">
        <v>30</v>
      </c>
      <c r="B16" s="48"/>
      <c r="C16" s="48"/>
      <c r="D16" s="48"/>
      <c r="E16" s="2" t="s">
        <v>49</v>
      </c>
      <c r="F16" s="2">
        <v>53.52</v>
      </c>
      <c r="G16" s="19"/>
      <c r="H16" s="26">
        <f t="shared" si="0"/>
        <v>0</v>
      </c>
    </row>
    <row r="17" spans="1:8" ht="28.5" customHeight="1" x14ac:dyDescent="0.2">
      <c r="A17" s="47" t="s">
        <v>19</v>
      </c>
      <c r="B17" s="48"/>
      <c r="C17" s="48"/>
      <c r="D17" s="48"/>
      <c r="E17" s="2" t="s">
        <v>52</v>
      </c>
      <c r="F17" s="2">
        <v>1</v>
      </c>
      <c r="G17" s="19"/>
      <c r="H17" s="26">
        <f t="shared" si="0"/>
        <v>0</v>
      </c>
    </row>
    <row r="18" spans="1:8" ht="56.25" customHeight="1" x14ac:dyDescent="0.2">
      <c r="A18" s="47" t="s">
        <v>31</v>
      </c>
      <c r="B18" s="48"/>
      <c r="C18" s="48"/>
      <c r="D18" s="48"/>
      <c r="E18" s="2" t="s">
        <v>48</v>
      </c>
      <c r="F18" s="2">
        <v>4</v>
      </c>
      <c r="G18" s="19"/>
      <c r="H18" s="26">
        <f t="shared" si="0"/>
        <v>0</v>
      </c>
    </row>
    <row r="19" spans="1:8" ht="42" customHeight="1" x14ac:dyDescent="0.2">
      <c r="A19" s="47" t="s">
        <v>20</v>
      </c>
      <c r="B19" s="48"/>
      <c r="C19" s="48"/>
      <c r="D19" s="48"/>
      <c r="E19" s="2" t="s">
        <v>48</v>
      </c>
      <c r="F19" s="2">
        <v>10</v>
      </c>
      <c r="G19" s="19"/>
      <c r="H19" s="26">
        <f t="shared" si="0"/>
        <v>0</v>
      </c>
    </row>
    <row r="20" spans="1:8" ht="67.5" customHeight="1" x14ac:dyDescent="0.2">
      <c r="A20" s="47" t="s">
        <v>32</v>
      </c>
      <c r="B20" s="48"/>
      <c r="C20" s="48"/>
      <c r="D20" s="48"/>
      <c r="E20" s="2" t="s">
        <v>48</v>
      </c>
      <c r="F20" s="2">
        <v>110</v>
      </c>
      <c r="G20" s="19"/>
      <c r="H20" s="26">
        <f t="shared" si="0"/>
        <v>0</v>
      </c>
    </row>
    <row r="21" spans="1:8" ht="54" customHeight="1" x14ac:dyDescent="0.2">
      <c r="A21" s="47" t="s">
        <v>109</v>
      </c>
      <c r="B21" s="48"/>
      <c r="C21" s="48"/>
      <c r="D21" s="48"/>
      <c r="E21" s="2" t="s">
        <v>49</v>
      </c>
      <c r="F21" s="2">
        <v>240.91</v>
      </c>
      <c r="G21" s="19"/>
      <c r="H21" s="26">
        <f t="shared" si="0"/>
        <v>0</v>
      </c>
    </row>
    <row r="22" spans="1:8" ht="104.25" customHeight="1" x14ac:dyDescent="0.2">
      <c r="A22" s="47" t="s">
        <v>33</v>
      </c>
      <c r="B22" s="48"/>
      <c r="C22" s="48"/>
      <c r="D22" s="48"/>
      <c r="E22" s="2" t="s">
        <v>49</v>
      </c>
      <c r="F22" s="2">
        <v>120.42</v>
      </c>
      <c r="G22" s="19"/>
      <c r="H22" s="26">
        <f t="shared" si="0"/>
        <v>0</v>
      </c>
    </row>
    <row r="23" spans="1:8" ht="84.75" customHeight="1" x14ac:dyDescent="0.2">
      <c r="A23" s="47" t="s">
        <v>34</v>
      </c>
      <c r="B23" s="48"/>
      <c r="C23" s="48"/>
      <c r="D23" s="48"/>
      <c r="E23" s="2" t="s">
        <v>49</v>
      </c>
      <c r="F23" s="2">
        <v>152.79</v>
      </c>
      <c r="G23" s="19"/>
      <c r="H23" s="26">
        <f t="shared" si="0"/>
        <v>0</v>
      </c>
    </row>
    <row r="24" spans="1:8" ht="87" customHeight="1" x14ac:dyDescent="0.2">
      <c r="A24" s="47" t="s">
        <v>35</v>
      </c>
      <c r="B24" s="48"/>
      <c r="C24" s="48"/>
      <c r="D24" s="48"/>
      <c r="E24" s="2" t="s">
        <v>49</v>
      </c>
      <c r="F24" s="2">
        <v>165.5</v>
      </c>
      <c r="G24" s="19"/>
      <c r="H24" s="26">
        <f t="shared" si="0"/>
        <v>0</v>
      </c>
    </row>
    <row r="25" spans="1:8" ht="45" customHeight="1" x14ac:dyDescent="0.2">
      <c r="A25" s="47" t="s">
        <v>104</v>
      </c>
      <c r="B25" s="48"/>
      <c r="C25" s="48"/>
      <c r="D25" s="48"/>
      <c r="E25" s="2" t="s">
        <v>49</v>
      </c>
      <c r="F25" s="2">
        <v>63.76</v>
      </c>
      <c r="G25" s="19"/>
      <c r="H25" s="26">
        <f t="shared" si="0"/>
        <v>0</v>
      </c>
    </row>
    <row r="26" spans="1:8" ht="76.5" customHeight="1" x14ac:dyDescent="0.2">
      <c r="A26" s="47" t="s">
        <v>22</v>
      </c>
      <c r="B26" s="48"/>
      <c r="C26" s="48"/>
      <c r="D26" s="48"/>
      <c r="E26" s="2" t="s">
        <v>48</v>
      </c>
      <c r="F26" s="2">
        <v>1</v>
      </c>
      <c r="G26" s="19"/>
      <c r="H26" s="26">
        <f t="shared" si="0"/>
        <v>0</v>
      </c>
    </row>
    <row r="27" spans="1:8" ht="63.75" customHeight="1" x14ac:dyDescent="0.2">
      <c r="A27" s="47" t="s">
        <v>27</v>
      </c>
      <c r="B27" s="48"/>
      <c r="C27" s="48"/>
      <c r="D27" s="48"/>
      <c r="E27" s="2" t="s">
        <v>48</v>
      </c>
      <c r="F27" s="2">
        <v>70</v>
      </c>
      <c r="G27" s="19"/>
      <c r="H27" s="26">
        <f t="shared" si="0"/>
        <v>0</v>
      </c>
    </row>
    <row r="28" spans="1:8" ht="107.25" customHeight="1" x14ac:dyDescent="0.2">
      <c r="A28" s="47" t="s">
        <v>28</v>
      </c>
      <c r="B28" s="48"/>
      <c r="C28" s="48"/>
      <c r="D28" s="48"/>
      <c r="E28" s="2" t="s">
        <v>48</v>
      </c>
      <c r="F28" s="2">
        <v>40</v>
      </c>
      <c r="G28" s="19"/>
      <c r="H28" s="26">
        <f t="shared" si="0"/>
        <v>0</v>
      </c>
    </row>
    <row r="29" spans="1:8" ht="33" customHeight="1" x14ac:dyDescent="0.2">
      <c r="A29" s="47" t="s">
        <v>29</v>
      </c>
      <c r="B29" s="48"/>
      <c r="C29" s="48"/>
      <c r="D29" s="48"/>
      <c r="E29" s="2" t="s">
        <v>48</v>
      </c>
      <c r="F29" s="2">
        <v>2</v>
      </c>
      <c r="G29" s="19"/>
      <c r="H29" s="26">
        <f t="shared" si="0"/>
        <v>0</v>
      </c>
    </row>
    <row r="30" spans="1:8" ht="177" customHeight="1" x14ac:dyDescent="0.2">
      <c r="A30" s="47" t="s">
        <v>36</v>
      </c>
      <c r="B30" s="48"/>
      <c r="C30" s="48"/>
      <c r="D30" s="48"/>
      <c r="E30" s="2" t="s">
        <v>48</v>
      </c>
      <c r="F30" s="2">
        <v>266</v>
      </c>
      <c r="G30" s="19"/>
      <c r="H30" s="26">
        <f t="shared" si="0"/>
        <v>0</v>
      </c>
    </row>
    <row r="31" spans="1:8" ht="15" customHeight="1" x14ac:dyDescent="0.2">
      <c r="A31" s="47" t="s">
        <v>24</v>
      </c>
      <c r="B31" s="48"/>
      <c r="C31" s="48"/>
      <c r="D31" s="48"/>
      <c r="E31" s="2" t="s">
        <v>51</v>
      </c>
      <c r="F31" s="2">
        <v>4</v>
      </c>
      <c r="G31" s="19"/>
      <c r="H31" s="26">
        <f t="shared" si="0"/>
        <v>0</v>
      </c>
    </row>
    <row r="32" spans="1:8" ht="13.5" thickBot="1" x14ac:dyDescent="0.25">
      <c r="A32" s="45" t="s">
        <v>25</v>
      </c>
      <c r="B32" s="46"/>
      <c r="C32" s="46"/>
      <c r="D32" s="46"/>
      <c r="E32" s="15" t="s">
        <v>52</v>
      </c>
      <c r="F32" s="15">
        <v>1</v>
      </c>
      <c r="G32" s="22"/>
      <c r="H32" s="27">
        <f t="shared" si="0"/>
        <v>0</v>
      </c>
    </row>
    <row r="33" spans="1:10" ht="15.75" thickBot="1" x14ac:dyDescent="0.3">
      <c r="A33" s="66" t="s">
        <v>37</v>
      </c>
      <c r="B33" s="67"/>
      <c r="C33" s="67"/>
      <c r="D33" s="67"/>
      <c r="E33" s="67"/>
      <c r="F33" s="68">
        <f>SUM(H10:H32)</f>
        <v>0</v>
      </c>
      <c r="G33" s="69"/>
      <c r="H33" s="70"/>
      <c r="J33" s="30"/>
    </row>
    <row r="34" spans="1:10" ht="5.25" customHeight="1" thickBot="1" x14ac:dyDescent="0.25">
      <c r="G34" s="65"/>
      <c r="H34" s="65"/>
    </row>
    <row r="35" spans="1:10" ht="15" x14ac:dyDescent="0.2">
      <c r="A35" s="7" t="s">
        <v>0</v>
      </c>
      <c r="B35" s="56" t="s">
        <v>39</v>
      </c>
      <c r="C35" s="56"/>
      <c r="D35" s="57" t="s">
        <v>2</v>
      </c>
      <c r="E35" s="57"/>
      <c r="F35" s="57" t="s">
        <v>97</v>
      </c>
      <c r="G35" s="57"/>
      <c r="H35" s="60"/>
    </row>
    <row r="36" spans="1:10" ht="30" x14ac:dyDescent="0.2">
      <c r="A36" s="8" t="s">
        <v>3</v>
      </c>
      <c r="B36" s="58" t="s">
        <v>38</v>
      </c>
      <c r="C36" s="58"/>
      <c r="D36" s="59" t="s">
        <v>5</v>
      </c>
      <c r="E36" s="59"/>
      <c r="F36" s="59" t="s">
        <v>6</v>
      </c>
      <c r="G36" s="59"/>
      <c r="H36" s="61"/>
    </row>
    <row r="37" spans="1:10" ht="15.75" thickBot="1" x14ac:dyDescent="0.3">
      <c r="A37" s="49" t="s">
        <v>7</v>
      </c>
      <c r="B37" s="50"/>
      <c r="C37" s="50"/>
      <c r="D37" s="50"/>
      <c r="E37" s="50"/>
      <c r="F37" s="50"/>
      <c r="G37" s="50"/>
      <c r="H37" s="51"/>
    </row>
    <row r="38" spans="1:10" ht="5.25" customHeight="1" thickBot="1" x14ac:dyDescent="0.3">
      <c r="A38" s="9"/>
      <c r="B38" s="9"/>
      <c r="C38" s="9"/>
      <c r="D38" s="9"/>
      <c r="E38" s="9"/>
      <c r="F38" s="9"/>
      <c r="G38" s="9"/>
      <c r="H38" s="9"/>
    </row>
    <row r="39" spans="1:10" ht="15.75" thickBot="1" x14ac:dyDescent="0.25">
      <c r="A39" s="52" t="s">
        <v>8</v>
      </c>
      <c r="B39" s="53"/>
      <c r="C39" s="53"/>
      <c r="D39" s="53"/>
      <c r="E39" s="16" t="s">
        <v>10</v>
      </c>
      <c r="F39" s="16" t="s">
        <v>9</v>
      </c>
      <c r="G39" s="16" t="s">
        <v>11</v>
      </c>
      <c r="H39" s="17" t="s">
        <v>12</v>
      </c>
    </row>
    <row r="40" spans="1:10" ht="5.25" customHeight="1" thickBot="1" x14ac:dyDescent="0.25">
      <c r="A40" s="4"/>
      <c r="B40" s="4"/>
      <c r="C40" s="4"/>
      <c r="D40" s="4"/>
      <c r="E40" s="4"/>
      <c r="F40" s="4"/>
      <c r="G40" s="4"/>
      <c r="H40" s="4"/>
    </row>
    <row r="41" spans="1:10" x14ac:dyDescent="0.2">
      <c r="A41" s="62" t="s">
        <v>40</v>
      </c>
      <c r="B41" s="63"/>
      <c r="C41" s="63"/>
      <c r="D41" s="63"/>
      <c r="E41" s="3" t="s">
        <v>49</v>
      </c>
      <c r="F41" s="3">
        <v>133.15</v>
      </c>
      <c r="G41" s="20"/>
      <c r="H41" s="23">
        <f t="shared" ref="H41:H64" si="1">+G41*F41</f>
        <v>0</v>
      </c>
    </row>
    <row r="42" spans="1:10" x14ac:dyDescent="0.2">
      <c r="A42" s="47" t="s">
        <v>41</v>
      </c>
      <c r="B42" s="48"/>
      <c r="C42" s="48"/>
      <c r="D42" s="48"/>
      <c r="E42" s="2" t="s">
        <v>50</v>
      </c>
      <c r="F42" s="5">
        <v>33.74</v>
      </c>
      <c r="G42" s="19"/>
      <c r="H42" s="21">
        <f t="shared" si="1"/>
        <v>0</v>
      </c>
    </row>
    <row r="43" spans="1:10" x14ac:dyDescent="0.2">
      <c r="A43" s="47" t="s">
        <v>16</v>
      </c>
      <c r="B43" s="48"/>
      <c r="C43" s="48"/>
      <c r="D43" s="48"/>
      <c r="E43" s="2" t="s">
        <v>48</v>
      </c>
      <c r="F43" s="2">
        <v>19</v>
      </c>
      <c r="G43" s="19"/>
      <c r="H43" s="21">
        <f t="shared" si="1"/>
        <v>0</v>
      </c>
    </row>
    <row r="44" spans="1:10" x14ac:dyDescent="0.2">
      <c r="A44" s="47" t="s">
        <v>17</v>
      </c>
      <c r="B44" s="48"/>
      <c r="C44" s="48"/>
      <c r="D44" s="48"/>
      <c r="E44" s="2" t="s">
        <v>48</v>
      </c>
      <c r="F44" s="2">
        <v>113</v>
      </c>
      <c r="G44" s="19"/>
      <c r="H44" s="21">
        <f t="shared" si="1"/>
        <v>0</v>
      </c>
    </row>
    <row r="45" spans="1:10" x14ac:dyDescent="0.2">
      <c r="A45" s="47" t="s">
        <v>18</v>
      </c>
      <c r="B45" s="48"/>
      <c r="C45" s="48"/>
      <c r="D45" s="48"/>
      <c r="E45" s="2" t="s">
        <v>50</v>
      </c>
      <c r="F45" s="2">
        <v>30</v>
      </c>
      <c r="G45" s="19"/>
      <c r="H45" s="21">
        <f t="shared" si="1"/>
        <v>0</v>
      </c>
    </row>
    <row r="46" spans="1:10" x14ac:dyDescent="0.2">
      <c r="A46" s="47" t="s">
        <v>30</v>
      </c>
      <c r="B46" s="48"/>
      <c r="C46" s="48"/>
      <c r="D46" s="48"/>
      <c r="E46" s="2" t="s">
        <v>49</v>
      </c>
      <c r="F46" s="2">
        <v>29.29</v>
      </c>
      <c r="G46" s="19"/>
      <c r="H46" s="21">
        <f t="shared" si="1"/>
        <v>0</v>
      </c>
    </row>
    <row r="47" spans="1:10" ht="30" customHeight="1" x14ac:dyDescent="0.2">
      <c r="A47" s="47" t="s">
        <v>42</v>
      </c>
      <c r="B47" s="48"/>
      <c r="C47" s="48"/>
      <c r="D47" s="48"/>
      <c r="E47" s="2" t="s">
        <v>48</v>
      </c>
      <c r="F47" s="2">
        <v>1</v>
      </c>
      <c r="G47" s="19"/>
      <c r="H47" s="21">
        <f t="shared" si="1"/>
        <v>0</v>
      </c>
    </row>
    <row r="48" spans="1:10" ht="68.25" customHeight="1" x14ac:dyDescent="0.2">
      <c r="A48" s="47" t="s">
        <v>31</v>
      </c>
      <c r="B48" s="48"/>
      <c r="C48" s="48"/>
      <c r="D48" s="48"/>
      <c r="E48" s="2" t="s">
        <v>48</v>
      </c>
      <c r="F48" s="2">
        <v>4</v>
      </c>
      <c r="G48" s="19"/>
      <c r="H48" s="21">
        <f t="shared" si="1"/>
        <v>0</v>
      </c>
    </row>
    <row r="49" spans="1:8" ht="39.75" customHeight="1" x14ac:dyDescent="0.2">
      <c r="A49" s="47" t="s">
        <v>20</v>
      </c>
      <c r="B49" s="48"/>
      <c r="C49" s="48"/>
      <c r="D49" s="48"/>
      <c r="E49" s="2" t="s">
        <v>48</v>
      </c>
      <c r="F49" s="2">
        <v>10</v>
      </c>
      <c r="G49" s="19"/>
      <c r="H49" s="21">
        <f t="shared" si="1"/>
        <v>0</v>
      </c>
    </row>
    <row r="50" spans="1:8" ht="64.5" customHeight="1" x14ac:dyDescent="0.2">
      <c r="A50" s="47" t="s">
        <v>32</v>
      </c>
      <c r="B50" s="48"/>
      <c r="C50" s="48"/>
      <c r="D50" s="48"/>
      <c r="E50" s="2" t="s">
        <v>48</v>
      </c>
      <c r="F50" s="2">
        <v>20</v>
      </c>
      <c r="G50" s="19"/>
      <c r="H50" s="21">
        <f t="shared" si="1"/>
        <v>0</v>
      </c>
    </row>
    <row r="51" spans="1:8" ht="54" customHeight="1" x14ac:dyDescent="0.2">
      <c r="A51" s="47" t="s">
        <v>110</v>
      </c>
      <c r="B51" s="48"/>
      <c r="C51" s="48"/>
      <c r="D51" s="48"/>
      <c r="E51" s="2" t="s">
        <v>49</v>
      </c>
      <c r="F51" s="2">
        <v>133.15</v>
      </c>
      <c r="G51" s="19"/>
      <c r="H51" s="21">
        <f t="shared" si="1"/>
        <v>0</v>
      </c>
    </row>
    <row r="52" spans="1:8" ht="105" customHeight="1" x14ac:dyDescent="0.2">
      <c r="A52" s="47" t="s">
        <v>33</v>
      </c>
      <c r="B52" s="48"/>
      <c r="C52" s="48"/>
      <c r="D52" s="48"/>
      <c r="E52" s="2" t="s">
        <v>49</v>
      </c>
      <c r="F52" s="2">
        <v>60.67</v>
      </c>
      <c r="G52" s="19"/>
      <c r="H52" s="21">
        <f t="shared" si="1"/>
        <v>0</v>
      </c>
    </row>
    <row r="53" spans="1:8" ht="78" customHeight="1" x14ac:dyDescent="0.2">
      <c r="A53" s="47" t="s">
        <v>34</v>
      </c>
      <c r="B53" s="48"/>
      <c r="C53" s="48"/>
      <c r="D53" s="48"/>
      <c r="E53" s="18" t="s">
        <v>49</v>
      </c>
      <c r="F53" s="2">
        <v>42.97</v>
      </c>
      <c r="G53" s="19"/>
      <c r="H53" s="21">
        <f t="shared" si="1"/>
        <v>0</v>
      </c>
    </row>
    <row r="54" spans="1:8" ht="77.25" customHeight="1" x14ac:dyDescent="0.2">
      <c r="A54" s="47" t="s">
        <v>35</v>
      </c>
      <c r="B54" s="48"/>
      <c r="C54" s="48"/>
      <c r="D54" s="48"/>
      <c r="E54" s="2" t="s">
        <v>49</v>
      </c>
      <c r="F54" s="11">
        <v>95.303600000000003</v>
      </c>
      <c r="G54" s="19"/>
      <c r="H54" s="21">
        <f t="shared" si="1"/>
        <v>0</v>
      </c>
    </row>
    <row r="55" spans="1:8" ht="28.5" customHeight="1" x14ac:dyDescent="0.2">
      <c r="A55" s="47" t="s">
        <v>43</v>
      </c>
      <c r="B55" s="48"/>
      <c r="C55" s="48"/>
      <c r="D55" s="48"/>
      <c r="E55" s="2" t="s">
        <v>48</v>
      </c>
      <c r="F55" s="6">
        <v>1</v>
      </c>
      <c r="G55" s="19"/>
      <c r="H55" s="21">
        <f t="shared" si="1"/>
        <v>0</v>
      </c>
    </row>
    <row r="56" spans="1:8" ht="28.5" customHeight="1" x14ac:dyDescent="0.2">
      <c r="A56" s="47" t="s">
        <v>44</v>
      </c>
      <c r="B56" s="48"/>
      <c r="C56" s="48"/>
      <c r="D56" s="48"/>
      <c r="E56" s="2" t="s">
        <v>48</v>
      </c>
      <c r="F56" s="6">
        <v>1</v>
      </c>
      <c r="G56" s="19"/>
      <c r="H56" s="21">
        <f t="shared" si="1"/>
        <v>0</v>
      </c>
    </row>
    <row r="57" spans="1:8" ht="27" customHeight="1" x14ac:dyDescent="0.2">
      <c r="A57" s="47" t="s">
        <v>45</v>
      </c>
      <c r="B57" s="48"/>
      <c r="C57" s="48"/>
      <c r="D57" s="48"/>
      <c r="E57" s="2" t="s">
        <v>48</v>
      </c>
      <c r="F57" s="6">
        <v>1</v>
      </c>
      <c r="G57" s="19"/>
      <c r="H57" s="21">
        <f t="shared" si="1"/>
        <v>0</v>
      </c>
    </row>
    <row r="58" spans="1:8" ht="66" customHeight="1" x14ac:dyDescent="0.2">
      <c r="A58" s="47" t="s">
        <v>46</v>
      </c>
      <c r="B58" s="48"/>
      <c r="C58" s="48"/>
      <c r="D58" s="48"/>
      <c r="E58" s="2" t="s">
        <v>48</v>
      </c>
      <c r="F58" s="6">
        <v>3</v>
      </c>
      <c r="G58" s="19"/>
      <c r="H58" s="21">
        <f t="shared" si="1"/>
        <v>0</v>
      </c>
    </row>
    <row r="59" spans="1:8" ht="68.25" customHeight="1" x14ac:dyDescent="0.2">
      <c r="A59" s="47" t="s">
        <v>27</v>
      </c>
      <c r="B59" s="48"/>
      <c r="C59" s="48"/>
      <c r="D59" s="48"/>
      <c r="E59" s="2" t="s">
        <v>48</v>
      </c>
      <c r="F59" s="2">
        <v>34</v>
      </c>
      <c r="G59" s="19"/>
      <c r="H59" s="21">
        <f t="shared" si="1"/>
        <v>0</v>
      </c>
    </row>
    <row r="60" spans="1:8" ht="104.25" customHeight="1" x14ac:dyDescent="0.2">
      <c r="A60" s="47" t="s">
        <v>28</v>
      </c>
      <c r="B60" s="48"/>
      <c r="C60" s="48"/>
      <c r="D60" s="48"/>
      <c r="E60" s="2" t="s">
        <v>48</v>
      </c>
      <c r="F60" s="2">
        <v>18</v>
      </c>
      <c r="G60" s="19"/>
      <c r="H60" s="21">
        <f t="shared" si="1"/>
        <v>0</v>
      </c>
    </row>
    <row r="61" spans="1:8" ht="29.25" customHeight="1" x14ac:dyDescent="0.2">
      <c r="A61" s="47" t="s">
        <v>29</v>
      </c>
      <c r="B61" s="48"/>
      <c r="C61" s="48"/>
      <c r="D61" s="48"/>
      <c r="E61" s="2" t="s">
        <v>48</v>
      </c>
      <c r="F61" s="2">
        <v>2</v>
      </c>
      <c r="G61" s="19"/>
      <c r="H61" s="21">
        <f t="shared" si="1"/>
        <v>0</v>
      </c>
    </row>
    <row r="62" spans="1:8" ht="180.75" customHeight="1" x14ac:dyDescent="0.2">
      <c r="A62" s="47" t="s">
        <v>36</v>
      </c>
      <c r="B62" s="48"/>
      <c r="C62" s="48"/>
      <c r="D62" s="48"/>
      <c r="E62" s="2" t="s">
        <v>48</v>
      </c>
      <c r="F62" s="2">
        <v>126</v>
      </c>
      <c r="G62" s="19"/>
      <c r="H62" s="21">
        <f t="shared" si="1"/>
        <v>0</v>
      </c>
    </row>
    <row r="63" spans="1:8" ht="13.5" customHeight="1" x14ac:dyDescent="0.2">
      <c r="A63" s="47" t="s">
        <v>24</v>
      </c>
      <c r="B63" s="48"/>
      <c r="C63" s="48"/>
      <c r="D63" s="48"/>
      <c r="E63" s="2" t="s">
        <v>51</v>
      </c>
      <c r="F63" s="2">
        <v>4</v>
      </c>
      <c r="G63" s="19"/>
      <c r="H63" s="21">
        <f t="shared" si="1"/>
        <v>0</v>
      </c>
    </row>
    <row r="64" spans="1:8" ht="14.25" customHeight="1" thickBot="1" x14ac:dyDescent="0.25">
      <c r="A64" s="45" t="s">
        <v>25</v>
      </c>
      <c r="B64" s="46"/>
      <c r="C64" s="46"/>
      <c r="D64" s="46"/>
      <c r="E64" s="15" t="s">
        <v>52</v>
      </c>
      <c r="F64" s="15">
        <v>1</v>
      </c>
      <c r="G64" s="22"/>
      <c r="H64" s="24">
        <f t="shared" si="1"/>
        <v>0</v>
      </c>
    </row>
    <row r="65" spans="1:8" ht="15.75" thickBot="1" x14ac:dyDescent="0.3">
      <c r="A65" s="66" t="s">
        <v>53</v>
      </c>
      <c r="B65" s="67"/>
      <c r="C65" s="67"/>
      <c r="D65" s="67"/>
      <c r="E65" s="67"/>
      <c r="F65" s="67"/>
      <c r="G65" s="64">
        <f>SUM(H41:H64)</f>
        <v>0</v>
      </c>
      <c r="H65" s="55"/>
    </row>
    <row r="66" spans="1:8" ht="5.25" customHeight="1" thickBot="1" x14ac:dyDescent="0.25"/>
    <row r="67" spans="1:8" ht="15" x14ac:dyDescent="0.2">
      <c r="A67" s="7" t="s">
        <v>0</v>
      </c>
      <c r="B67" s="56" t="s">
        <v>57</v>
      </c>
      <c r="C67" s="56"/>
      <c r="D67" s="57" t="s">
        <v>2</v>
      </c>
      <c r="E67" s="57"/>
      <c r="F67" s="57" t="s">
        <v>98</v>
      </c>
      <c r="G67" s="57"/>
      <c r="H67" s="60"/>
    </row>
    <row r="68" spans="1:8" ht="30" x14ac:dyDescent="0.2">
      <c r="A68" s="8" t="s">
        <v>3</v>
      </c>
      <c r="B68" s="58" t="s">
        <v>56</v>
      </c>
      <c r="C68" s="58"/>
      <c r="D68" s="59" t="s">
        <v>5</v>
      </c>
      <c r="E68" s="59"/>
      <c r="F68" s="59" t="s">
        <v>6</v>
      </c>
      <c r="G68" s="59"/>
      <c r="H68" s="61"/>
    </row>
    <row r="69" spans="1:8" ht="15.75" thickBot="1" x14ac:dyDescent="0.3">
      <c r="A69" s="49" t="s">
        <v>7</v>
      </c>
      <c r="B69" s="50"/>
      <c r="C69" s="50"/>
      <c r="D69" s="50"/>
      <c r="E69" s="50"/>
      <c r="F69" s="50"/>
      <c r="G69" s="50"/>
      <c r="H69" s="51"/>
    </row>
    <row r="70" spans="1:8" ht="5.25" customHeight="1" thickBot="1" x14ac:dyDescent="0.3">
      <c r="A70" s="9"/>
      <c r="B70" s="9"/>
      <c r="C70" s="9"/>
      <c r="D70" s="9"/>
      <c r="E70" s="9"/>
      <c r="F70" s="9"/>
      <c r="G70" s="9"/>
      <c r="H70" s="9"/>
    </row>
    <row r="71" spans="1:8" ht="15.75" thickBot="1" x14ac:dyDescent="0.25">
      <c r="A71" s="52" t="s">
        <v>8</v>
      </c>
      <c r="B71" s="53"/>
      <c r="C71" s="53"/>
      <c r="D71" s="53"/>
      <c r="E71" s="16" t="s">
        <v>10</v>
      </c>
      <c r="F71" s="16" t="s">
        <v>9</v>
      </c>
      <c r="G71" s="16" t="s">
        <v>11</v>
      </c>
      <c r="H71" s="17" t="s">
        <v>12</v>
      </c>
    </row>
    <row r="72" spans="1:8" ht="5.25" customHeight="1" thickBot="1" x14ac:dyDescent="0.25"/>
    <row r="73" spans="1:8" x14ac:dyDescent="0.2">
      <c r="A73" s="62" t="s">
        <v>54</v>
      </c>
      <c r="B73" s="63"/>
      <c r="C73" s="63"/>
      <c r="D73" s="63"/>
      <c r="E73" s="3" t="s">
        <v>49</v>
      </c>
      <c r="F73" s="10">
        <v>63.28</v>
      </c>
      <c r="G73" s="20"/>
      <c r="H73" s="31">
        <f t="shared" ref="H73:H92" si="2">+G73*F73</f>
        <v>0</v>
      </c>
    </row>
    <row r="74" spans="1:8" x14ac:dyDescent="0.2">
      <c r="A74" s="47" t="s">
        <v>15</v>
      </c>
      <c r="B74" s="48"/>
      <c r="C74" s="48"/>
      <c r="D74" s="48"/>
      <c r="E74" s="2" t="s">
        <v>49</v>
      </c>
      <c r="F74" s="5">
        <v>163</v>
      </c>
      <c r="G74" s="19"/>
      <c r="H74" s="32">
        <f t="shared" si="2"/>
        <v>0</v>
      </c>
    </row>
    <row r="75" spans="1:8" x14ac:dyDescent="0.2">
      <c r="A75" s="47" t="s">
        <v>16</v>
      </c>
      <c r="B75" s="48"/>
      <c r="C75" s="48"/>
      <c r="D75" s="48"/>
      <c r="E75" s="2" t="s">
        <v>48</v>
      </c>
      <c r="F75" s="2">
        <v>10</v>
      </c>
      <c r="G75" s="19"/>
      <c r="H75" s="32">
        <f t="shared" si="2"/>
        <v>0</v>
      </c>
    </row>
    <row r="76" spans="1:8" x14ac:dyDescent="0.2">
      <c r="A76" s="47" t="s">
        <v>17</v>
      </c>
      <c r="B76" s="48"/>
      <c r="C76" s="48"/>
      <c r="D76" s="48"/>
      <c r="E76" s="2" t="s">
        <v>48</v>
      </c>
      <c r="F76" s="2">
        <v>160</v>
      </c>
      <c r="G76" s="19"/>
      <c r="H76" s="32">
        <f t="shared" si="2"/>
        <v>0</v>
      </c>
    </row>
    <row r="77" spans="1:8" x14ac:dyDescent="0.2">
      <c r="A77" s="47" t="s">
        <v>18</v>
      </c>
      <c r="B77" s="48"/>
      <c r="C77" s="48"/>
      <c r="D77" s="48"/>
      <c r="E77" s="2" t="s">
        <v>50</v>
      </c>
      <c r="F77" s="2">
        <v>100</v>
      </c>
      <c r="G77" s="19"/>
      <c r="H77" s="32">
        <f t="shared" si="2"/>
        <v>0</v>
      </c>
    </row>
    <row r="78" spans="1:8" x14ac:dyDescent="0.2">
      <c r="A78" s="47" t="s">
        <v>30</v>
      </c>
      <c r="B78" s="48"/>
      <c r="C78" s="48"/>
      <c r="D78" s="48"/>
      <c r="E78" s="2" t="s">
        <v>49</v>
      </c>
      <c r="F78" s="2">
        <v>29.29</v>
      </c>
      <c r="G78" s="19"/>
      <c r="H78" s="32">
        <f t="shared" si="2"/>
        <v>0</v>
      </c>
    </row>
    <row r="79" spans="1:8" ht="54" customHeight="1" x14ac:dyDescent="0.2">
      <c r="A79" s="47" t="s">
        <v>31</v>
      </c>
      <c r="B79" s="48"/>
      <c r="C79" s="48"/>
      <c r="D79" s="48"/>
      <c r="E79" s="2" t="s">
        <v>48</v>
      </c>
      <c r="F79" s="2">
        <v>4</v>
      </c>
      <c r="G79" s="19"/>
      <c r="H79" s="32">
        <f t="shared" si="2"/>
        <v>0</v>
      </c>
    </row>
    <row r="80" spans="1:8" ht="41.25" customHeight="1" x14ac:dyDescent="0.2">
      <c r="A80" s="47" t="s">
        <v>20</v>
      </c>
      <c r="B80" s="48"/>
      <c r="C80" s="48"/>
      <c r="D80" s="48"/>
      <c r="E80" s="2" t="s">
        <v>48</v>
      </c>
      <c r="F80" s="2">
        <v>10</v>
      </c>
      <c r="G80" s="19"/>
      <c r="H80" s="32">
        <f t="shared" si="2"/>
        <v>0</v>
      </c>
    </row>
    <row r="81" spans="1:8" ht="66" customHeight="1" x14ac:dyDescent="0.2">
      <c r="A81" s="47" t="s">
        <v>32</v>
      </c>
      <c r="B81" s="48"/>
      <c r="C81" s="48"/>
      <c r="D81" s="48"/>
      <c r="E81" s="2" t="s">
        <v>48</v>
      </c>
      <c r="F81" s="2">
        <v>50</v>
      </c>
      <c r="G81" s="19"/>
      <c r="H81" s="32">
        <f t="shared" si="2"/>
        <v>0</v>
      </c>
    </row>
    <row r="82" spans="1:8" ht="55.5" customHeight="1" x14ac:dyDescent="0.2">
      <c r="A82" s="47" t="s">
        <v>110</v>
      </c>
      <c r="B82" s="48"/>
      <c r="C82" s="48"/>
      <c r="D82" s="48"/>
      <c r="E82" s="2" t="s">
        <v>49</v>
      </c>
      <c r="F82" s="1">
        <v>146.97000000000003</v>
      </c>
      <c r="G82" s="19"/>
      <c r="H82" s="32">
        <f t="shared" si="2"/>
        <v>0</v>
      </c>
    </row>
    <row r="83" spans="1:8" ht="105.75" customHeight="1" x14ac:dyDescent="0.2">
      <c r="A83" s="47" t="s">
        <v>33</v>
      </c>
      <c r="B83" s="48"/>
      <c r="C83" s="48"/>
      <c r="D83" s="48"/>
      <c r="E83" s="2" t="s">
        <v>49</v>
      </c>
      <c r="F83" s="2">
        <v>77.77</v>
      </c>
      <c r="G83" s="19"/>
      <c r="H83" s="32">
        <f t="shared" si="2"/>
        <v>0</v>
      </c>
    </row>
    <row r="84" spans="1:8" ht="83.25" customHeight="1" x14ac:dyDescent="0.2">
      <c r="A84" s="47" t="s">
        <v>34</v>
      </c>
      <c r="B84" s="48"/>
      <c r="C84" s="48"/>
      <c r="D84" s="48"/>
      <c r="E84" s="2" t="s">
        <v>49</v>
      </c>
      <c r="F84" s="2">
        <v>61.77</v>
      </c>
      <c r="G84" s="19"/>
      <c r="H84" s="32">
        <f t="shared" si="2"/>
        <v>0</v>
      </c>
    </row>
    <row r="85" spans="1:8" ht="79.5" customHeight="1" x14ac:dyDescent="0.2">
      <c r="A85" s="47" t="s">
        <v>35</v>
      </c>
      <c r="B85" s="48"/>
      <c r="C85" s="48"/>
      <c r="D85" s="48"/>
      <c r="E85" s="2" t="s">
        <v>49</v>
      </c>
      <c r="F85" s="11">
        <v>163</v>
      </c>
      <c r="G85" s="19"/>
      <c r="H85" s="32">
        <f t="shared" si="2"/>
        <v>0</v>
      </c>
    </row>
    <row r="86" spans="1:8" ht="27.75" customHeight="1" x14ac:dyDescent="0.2">
      <c r="A86" s="47" t="s">
        <v>58</v>
      </c>
      <c r="B86" s="48"/>
      <c r="C86" s="48"/>
      <c r="D86" s="48"/>
      <c r="E86" s="2" t="s">
        <v>48</v>
      </c>
      <c r="F86" s="6">
        <v>2</v>
      </c>
      <c r="G86" s="19"/>
      <c r="H86" s="32">
        <f t="shared" si="2"/>
        <v>0</v>
      </c>
    </row>
    <row r="87" spans="1:8" ht="67.5" customHeight="1" x14ac:dyDescent="0.2">
      <c r="A87" s="47" t="s">
        <v>27</v>
      </c>
      <c r="B87" s="48"/>
      <c r="C87" s="48"/>
      <c r="D87" s="48"/>
      <c r="E87" s="1" t="s">
        <v>48</v>
      </c>
      <c r="F87" s="1">
        <v>30</v>
      </c>
      <c r="G87" s="19"/>
      <c r="H87" s="32">
        <f t="shared" si="2"/>
        <v>0</v>
      </c>
    </row>
    <row r="88" spans="1:8" ht="108" customHeight="1" x14ac:dyDescent="0.2">
      <c r="A88" s="47" t="s">
        <v>28</v>
      </c>
      <c r="B88" s="48"/>
      <c r="C88" s="48"/>
      <c r="D88" s="48"/>
      <c r="E88" s="1" t="s">
        <v>48</v>
      </c>
      <c r="F88" s="1">
        <v>20</v>
      </c>
      <c r="G88" s="19"/>
      <c r="H88" s="32">
        <f t="shared" si="2"/>
        <v>0</v>
      </c>
    </row>
    <row r="89" spans="1:8" ht="30" customHeight="1" x14ac:dyDescent="0.2">
      <c r="A89" s="47" t="s">
        <v>29</v>
      </c>
      <c r="B89" s="48"/>
      <c r="C89" s="48"/>
      <c r="D89" s="48"/>
      <c r="E89" s="1" t="s">
        <v>48</v>
      </c>
      <c r="F89" s="1">
        <v>2</v>
      </c>
      <c r="G89" s="19"/>
      <c r="H89" s="32">
        <f t="shared" si="2"/>
        <v>0</v>
      </c>
    </row>
    <row r="90" spans="1:8" ht="180.75" customHeight="1" x14ac:dyDescent="0.2">
      <c r="A90" s="47" t="s">
        <v>36</v>
      </c>
      <c r="B90" s="48"/>
      <c r="C90" s="48"/>
      <c r="D90" s="48"/>
      <c r="E90" s="2" t="s">
        <v>48</v>
      </c>
      <c r="F90" s="2">
        <v>160</v>
      </c>
      <c r="G90" s="19"/>
      <c r="H90" s="32">
        <f t="shared" si="2"/>
        <v>0</v>
      </c>
    </row>
    <row r="91" spans="1:8" x14ac:dyDescent="0.2">
      <c r="A91" s="47" t="s">
        <v>24</v>
      </c>
      <c r="B91" s="48"/>
      <c r="C91" s="48"/>
      <c r="D91" s="48"/>
      <c r="E91" s="2" t="s">
        <v>51</v>
      </c>
      <c r="F91" s="2">
        <v>4</v>
      </c>
      <c r="G91" s="19"/>
      <c r="H91" s="32">
        <f t="shared" si="2"/>
        <v>0</v>
      </c>
    </row>
    <row r="92" spans="1:8" ht="13.5" thickBot="1" x14ac:dyDescent="0.25">
      <c r="A92" s="45" t="s">
        <v>55</v>
      </c>
      <c r="B92" s="46"/>
      <c r="C92" s="46"/>
      <c r="D92" s="46"/>
      <c r="E92" s="15" t="s">
        <v>52</v>
      </c>
      <c r="F92" s="15">
        <v>1</v>
      </c>
      <c r="G92" s="22"/>
      <c r="H92" s="33">
        <f t="shared" si="2"/>
        <v>0</v>
      </c>
    </row>
    <row r="93" spans="1:8" ht="15.75" thickBot="1" x14ac:dyDescent="0.3">
      <c r="A93" s="66" t="s">
        <v>100</v>
      </c>
      <c r="B93" s="67"/>
      <c r="C93" s="67"/>
      <c r="D93" s="67"/>
      <c r="E93" s="67"/>
      <c r="F93" s="67"/>
      <c r="G93" s="54">
        <f>SUM(H73:H92)</f>
        <v>0</v>
      </c>
      <c r="H93" s="55"/>
    </row>
    <row r="94" spans="1:8" ht="5.25" customHeight="1" thickBot="1" x14ac:dyDescent="0.25"/>
    <row r="95" spans="1:8" ht="15" x14ac:dyDescent="0.2">
      <c r="A95" s="7" t="s">
        <v>0</v>
      </c>
      <c r="B95" s="56" t="s">
        <v>60</v>
      </c>
      <c r="C95" s="56"/>
      <c r="D95" s="57" t="s">
        <v>2</v>
      </c>
      <c r="E95" s="57"/>
      <c r="F95" s="57" t="s">
        <v>99</v>
      </c>
      <c r="G95" s="57"/>
      <c r="H95" s="60"/>
    </row>
    <row r="96" spans="1:8" ht="30" x14ac:dyDescent="0.2">
      <c r="A96" s="8" t="s">
        <v>3</v>
      </c>
      <c r="B96" s="58" t="s">
        <v>59</v>
      </c>
      <c r="C96" s="58"/>
      <c r="D96" s="59" t="s">
        <v>5</v>
      </c>
      <c r="E96" s="59"/>
      <c r="F96" s="59" t="s">
        <v>6</v>
      </c>
      <c r="G96" s="59"/>
      <c r="H96" s="61"/>
    </row>
    <row r="97" spans="1:8" ht="15.75" thickBot="1" x14ac:dyDescent="0.3">
      <c r="A97" s="49" t="s">
        <v>7</v>
      </c>
      <c r="B97" s="50"/>
      <c r="C97" s="50"/>
      <c r="D97" s="50"/>
      <c r="E97" s="50"/>
      <c r="F97" s="50"/>
      <c r="G97" s="50"/>
      <c r="H97" s="51"/>
    </row>
    <row r="98" spans="1:8" ht="5.25" customHeight="1" thickBot="1" x14ac:dyDescent="0.3">
      <c r="A98" s="9"/>
      <c r="B98" s="9"/>
      <c r="C98" s="9"/>
      <c r="D98" s="9"/>
      <c r="E98" s="9"/>
      <c r="F98" s="9"/>
      <c r="G98" s="9"/>
      <c r="H98" s="9"/>
    </row>
    <row r="99" spans="1:8" ht="15.75" thickBot="1" x14ac:dyDescent="0.25">
      <c r="A99" s="52" t="s">
        <v>8</v>
      </c>
      <c r="B99" s="53"/>
      <c r="C99" s="53"/>
      <c r="D99" s="53"/>
      <c r="E99" s="16" t="s">
        <v>10</v>
      </c>
      <c r="F99" s="16" t="s">
        <v>9</v>
      </c>
      <c r="G99" s="16" t="s">
        <v>11</v>
      </c>
      <c r="H99" s="17" t="s">
        <v>12</v>
      </c>
    </row>
    <row r="100" spans="1:8" ht="5.25" customHeight="1" thickBot="1" x14ac:dyDescent="0.25"/>
    <row r="101" spans="1:8" x14ac:dyDescent="0.2">
      <c r="A101" s="62" t="s">
        <v>61</v>
      </c>
      <c r="B101" s="63"/>
      <c r="C101" s="63"/>
      <c r="D101" s="63"/>
      <c r="E101" s="3" t="s">
        <v>49</v>
      </c>
      <c r="F101" s="3">
        <v>175.41</v>
      </c>
      <c r="G101" s="20"/>
      <c r="H101" s="23">
        <f t="shared" ref="H101:H114" si="3">+G101*F101</f>
        <v>0</v>
      </c>
    </row>
    <row r="102" spans="1:8" x14ac:dyDescent="0.2">
      <c r="A102" s="47" t="s">
        <v>62</v>
      </c>
      <c r="B102" s="48"/>
      <c r="C102" s="48"/>
      <c r="D102" s="48"/>
      <c r="E102" s="2" t="s">
        <v>50</v>
      </c>
      <c r="F102" s="5">
        <v>65.260000000000005</v>
      </c>
      <c r="G102" s="19"/>
      <c r="H102" s="21">
        <f t="shared" si="3"/>
        <v>0</v>
      </c>
    </row>
    <row r="103" spans="1:8" x14ac:dyDescent="0.2">
      <c r="A103" s="47" t="s">
        <v>17</v>
      </c>
      <c r="B103" s="48"/>
      <c r="C103" s="48"/>
      <c r="D103" s="48"/>
      <c r="E103" s="2" t="s">
        <v>48</v>
      </c>
      <c r="F103" s="5">
        <v>119</v>
      </c>
      <c r="G103" s="19"/>
      <c r="H103" s="21">
        <f t="shared" si="3"/>
        <v>0</v>
      </c>
    </row>
    <row r="104" spans="1:8" ht="30" customHeight="1" x14ac:dyDescent="0.2">
      <c r="A104" s="47" t="s">
        <v>69</v>
      </c>
      <c r="B104" s="48"/>
      <c r="C104" s="48"/>
      <c r="D104" s="48"/>
      <c r="E104" s="2" t="s">
        <v>49</v>
      </c>
      <c r="F104" s="2">
        <v>175.41</v>
      </c>
      <c r="G104" s="19"/>
      <c r="H104" s="21">
        <f t="shared" si="3"/>
        <v>0</v>
      </c>
    </row>
    <row r="105" spans="1:8" ht="29.25" customHeight="1" x14ac:dyDescent="0.2">
      <c r="A105" s="47" t="s">
        <v>70</v>
      </c>
      <c r="B105" s="48"/>
      <c r="C105" s="48"/>
      <c r="D105" s="48"/>
      <c r="E105" s="2" t="s">
        <v>50</v>
      </c>
      <c r="F105" s="2">
        <v>65.259999999999991</v>
      </c>
      <c r="G105" s="19"/>
      <c r="H105" s="21">
        <f t="shared" si="3"/>
        <v>0</v>
      </c>
    </row>
    <row r="106" spans="1:8" ht="16.5" customHeight="1" x14ac:dyDescent="0.2">
      <c r="A106" s="47" t="s">
        <v>63</v>
      </c>
      <c r="B106" s="48"/>
      <c r="C106" s="48"/>
      <c r="D106" s="48"/>
      <c r="E106" s="2" t="s">
        <v>49</v>
      </c>
      <c r="F106" s="2">
        <v>439.91</v>
      </c>
      <c r="G106" s="19"/>
      <c r="H106" s="21">
        <f t="shared" si="3"/>
        <v>0</v>
      </c>
    </row>
    <row r="107" spans="1:8" ht="15.75" customHeight="1" x14ac:dyDescent="0.2">
      <c r="A107" s="47" t="s">
        <v>64</v>
      </c>
      <c r="B107" s="48"/>
      <c r="C107" s="48"/>
      <c r="D107" s="48"/>
      <c r="E107" s="2" t="s">
        <v>48</v>
      </c>
      <c r="F107" s="2">
        <v>7</v>
      </c>
      <c r="G107" s="19"/>
      <c r="H107" s="21">
        <f t="shared" si="3"/>
        <v>0</v>
      </c>
    </row>
    <row r="108" spans="1:8" x14ac:dyDescent="0.2">
      <c r="A108" s="47" t="s">
        <v>65</v>
      </c>
      <c r="B108" s="48"/>
      <c r="C108" s="48"/>
      <c r="D108" s="48"/>
      <c r="E108" s="2" t="s">
        <v>48</v>
      </c>
      <c r="F108" s="2">
        <v>2</v>
      </c>
      <c r="G108" s="19"/>
      <c r="H108" s="21">
        <f t="shared" si="3"/>
        <v>0</v>
      </c>
    </row>
    <row r="109" spans="1:8" x14ac:dyDescent="0.2">
      <c r="A109" s="47" t="s">
        <v>66</v>
      </c>
      <c r="B109" s="48"/>
      <c r="C109" s="48"/>
      <c r="D109" s="48"/>
      <c r="E109" s="2" t="s">
        <v>48</v>
      </c>
      <c r="F109" s="2">
        <v>1</v>
      </c>
      <c r="G109" s="19"/>
      <c r="H109" s="21">
        <f t="shared" si="3"/>
        <v>0</v>
      </c>
    </row>
    <row r="110" spans="1:8" x14ac:dyDescent="0.2">
      <c r="A110" s="47" t="s">
        <v>67</v>
      </c>
      <c r="B110" s="48"/>
      <c r="C110" s="48"/>
      <c r="D110" s="48"/>
      <c r="E110" s="2" t="s">
        <v>48</v>
      </c>
      <c r="F110" s="2">
        <v>2</v>
      </c>
      <c r="G110" s="19"/>
      <c r="H110" s="21">
        <f t="shared" si="3"/>
        <v>0</v>
      </c>
    </row>
    <row r="111" spans="1:8" x14ac:dyDescent="0.2">
      <c r="A111" s="47" t="s">
        <v>68</v>
      </c>
      <c r="B111" s="48"/>
      <c r="C111" s="48"/>
      <c r="D111" s="48"/>
      <c r="E111" s="2" t="s">
        <v>48</v>
      </c>
      <c r="F111" s="2">
        <v>2</v>
      </c>
      <c r="G111" s="19"/>
      <c r="H111" s="21">
        <f t="shared" si="3"/>
        <v>0</v>
      </c>
    </row>
    <row r="112" spans="1:8" ht="180" customHeight="1" x14ac:dyDescent="0.2">
      <c r="A112" s="47" t="s">
        <v>36</v>
      </c>
      <c r="B112" s="48"/>
      <c r="C112" s="48"/>
      <c r="D112" s="48"/>
      <c r="E112" s="2" t="s">
        <v>48</v>
      </c>
      <c r="F112" s="2">
        <v>119</v>
      </c>
      <c r="G112" s="19"/>
      <c r="H112" s="21">
        <f t="shared" si="3"/>
        <v>0</v>
      </c>
    </row>
    <row r="113" spans="1:8" x14ac:dyDescent="0.2">
      <c r="A113" s="47" t="s">
        <v>24</v>
      </c>
      <c r="B113" s="48"/>
      <c r="C113" s="48"/>
      <c r="D113" s="48"/>
      <c r="E113" s="2" t="s">
        <v>51</v>
      </c>
      <c r="F113" s="2">
        <v>2</v>
      </c>
      <c r="G113" s="19"/>
      <c r="H113" s="21">
        <f t="shared" si="3"/>
        <v>0</v>
      </c>
    </row>
    <row r="114" spans="1:8" ht="13.5" thickBot="1" x14ac:dyDescent="0.25">
      <c r="A114" s="45" t="s">
        <v>55</v>
      </c>
      <c r="B114" s="46"/>
      <c r="C114" s="46"/>
      <c r="D114" s="46"/>
      <c r="E114" s="15" t="s">
        <v>52</v>
      </c>
      <c r="F114" s="15">
        <v>1</v>
      </c>
      <c r="G114" s="22"/>
      <c r="H114" s="33">
        <f t="shared" si="3"/>
        <v>0</v>
      </c>
    </row>
    <row r="115" spans="1:8" ht="15.75" thickBot="1" x14ac:dyDescent="0.3">
      <c r="A115" s="66" t="s">
        <v>101</v>
      </c>
      <c r="B115" s="67"/>
      <c r="C115" s="67"/>
      <c r="D115" s="67"/>
      <c r="E115" s="67"/>
      <c r="F115" s="67"/>
      <c r="G115" s="64">
        <f>SUM(H101:H114)</f>
        <v>0</v>
      </c>
      <c r="H115" s="55"/>
    </row>
    <row r="116" spans="1:8" ht="5.25" customHeight="1" thickBot="1" x14ac:dyDescent="0.25"/>
    <row r="117" spans="1:8" ht="15" x14ac:dyDescent="0.2">
      <c r="A117" s="7" t="s">
        <v>0</v>
      </c>
      <c r="B117" s="56" t="s">
        <v>39</v>
      </c>
      <c r="C117" s="56"/>
      <c r="D117" s="57" t="s">
        <v>2</v>
      </c>
      <c r="E117" s="57"/>
      <c r="F117" s="57" t="s">
        <v>103</v>
      </c>
      <c r="G117" s="57"/>
      <c r="H117" s="60"/>
    </row>
    <row r="118" spans="1:8" ht="30" x14ac:dyDescent="0.2">
      <c r="A118" s="8" t="s">
        <v>3</v>
      </c>
      <c r="B118" s="58" t="s">
        <v>71</v>
      </c>
      <c r="C118" s="58"/>
      <c r="D118" s="59" t="s">
        <v>5</v>
      </c>
      <c r="E118" s="59"/>
      <c r="F118" s="59" t="s">
        <v>6</v>
      </c>
      <c r="G118" s="59"/>
      <c r="H118" s="61"/>
    </row>
    <row r="119" spans="1:8" ht="15.75" thickBot="1" x14ac:dyDescent="0.3">
      <c r="A119" s="49" t="s">
        <v>7</v>
      </c>
      <c r="B119" s="50"/>
      <c r="C119" s="50"/>
      <c r="D119" s="50"/>
      <c r="E119" s="50"/>
      <c r="F119" s="50"/>
      <c r="G119" s="50"/>
      <c r="H119" s="51"/>
    </row>
    <row r="120" spans="1:8" ht="5.25" customHeight="1" thickBot="1" x14ac:dyDescent="0.25"/>
    <row r="121" spans="1:8" ht="15.75" thickBot="1" x14ac:dyDescent="0.25">
      <c r="A121" s="52" t="s">
        <v>8</v>
      </c>
      <c r="B121" s="53"/>
      <c r="C121" s="53"/>
      <c r="D121" s="53"/>
      <c r="E121" s="16" t="s">
        <v>10</v>
      </c>
      <c r="F121" s="16" t="s">
        <v>9</v>
      </c>
      <c r="G121" s="16" t="s">
        <v>11</v>
      </c>
      <c r="H121" s="17" t="s">
        <v>12</v>
      </c>
    </row>
    <row r="122" spans="1:8" ht="5.25" customHeight="1" thickBot="1" x14ac:dyDescent="0.25"/>
    <row r="123" spans="1:8" ht="13.5" customHeight="1" x14ac:dyDescent="0.2">
      <c r="A123" s="62" t="s">
        <v>72</v>
      </c>
      <c r="B123" s="63"/>
      <c r="C123" s="63"/>
      <c r="D123" s="63"/>
      <c r="E123" s="3" t="s">
        <v>49</v>
      </c>
      <c r="F123" s="3">
        <v>65.489999999999995</v>
      </c>
      <c r="G123" s="20"/>
      <c r="H123" s="31">
        <f t="shared" ref="H123:H150" si="4">+G123*F123</f>
        <v>0</v>
      </c>
    </row>
    <row r="124" spans="1:8" x14ac:dyDescent="0.2">
      <c r="A124" s="47" t="s">
        <v>14</v>
      </c>
      <c r="B124" s="48"/>
      <c r="C124" s="48"/>
      <c r="D124" s="48"/>
      <c r="E124" s="2" t="s">
        <v>50</v>
      </c>
      <c r="F124" s="5">
        <v>26.39</v>
      </c>
      <c r="G124" s="19"/>
      <c r="H124" s="32">
        <f t="shared" si="4"/>
        <v>0</v>
      </c>
    </row>
    <row r="125" spans="1:8" x14ac:dyDescent="0.2">
      <c r="A125" s="47" t="s">
        <v>15</v>
      </c>
      <c r="B125" s="48"/>
      <c r="C125" s="48"/>
      <c r="D125" s="48"/>
      <c r="E125" s="2" t="s">
        <v>49</v>
      </c>
      <c r="F125" s="5">
        <v>53.21</v>
      </c>
      <c r="G125" s="19"/>
      <c r="H125" s="32">
        <f t="shared" si="4"/>
        <v>0</v>
      </c>
    </row>
    <row r="126" spans="1:8" x14ac:dyDescent="0.2">
      <c r="A126" s="47" t="s">
        <v>16</v>
      </c>
      <c r="B126" s="48"/>
      <c r="C126" s="48"/>
      <c r="D126" s="48"/>
      <c r="E126" s="2" t="s">
        <v>48</v>
      </c>
      <c r="F126" s="2">
        <v>17</v>
      </c>
      <c r="G126" s="19"/>
      <c r="H126" s="32">
        <f t="shared" si="4"/>
        <v>0</v>
      </c>
    </row>
    <row r="127" spans="1:8" x14ac:dyDescent="0.2">
      <c r="A127" s="47" t="s">
        <v>17</v>
      </c>
      <c r="B127" s="48"/>
      <c r="C127" s="48"/>
      <c r="D127" s="48"/>
      <c r="E127" s="2" t="s">
        <v>48</v>
      </c>
      <c r="F127" s="2">
        <v>50</v>
      </c>
      <c r="G127" s="19"/>
      <c r="H127" s="32">
        <f t="shared" si="4"/>
        <v>0</v>
      </c>
    </row>
    <row r="128" spans="1:8" x14ac:dyDescent="0.2">
      <c r="A128" s="47" t="s">
        <v>73</v>
      </c>
      <c r="B128" s="48"/>
      <c r="C128" s="48"/>
      <c r="D128" s="48"/>
      <c r="E128" s="2" t="s">
        <v>48</v>
      </c>
      <c r="F128" s="2">
        <v>1</v>
      </c>
      <c r="G128" s="19"/>
      <c r="H128" s="32">
        <f t="shared" si="4"/>
        <v>0</v>
      </c>
    </row>
    <row r="129" spans="1:8" x14ac:dyDescent="0.2">
      <c r="A129" s="47" t="s">
        <v>74</v>
      </c>
      <c r="B129" s="48"/>
      <c r="C129" s="48"/>
      <c r="D129" s="48"/>
      <c r="E129" s="2" t="s">
        <v>89</v>
      </c>
      <c r="F129" s="2">
        <v>11.5</v>
      </c>
      <c r="G129" s="19"/>
      <c r="H129" s="32">
        <f t="shared" si="4"/>
        <v>0</v>
      </c>
    </row>
    <row r="130" spans="1:8" x14ac:dyDescent="0.2">
      <c r="A130" s="47" t="s">
        <v>18</v>
      </c>
      <c r="B130" s="48"/>
      <c r="C130" s="48"/>
      <c r="D130" s="48"/>
      <c r="E130" s="2" t="s">
        <v>49</v>
      </c>
      <c r="F130" s="2">
        <v>30</v>
      </c>
      <c r="G130" s="19"/>
      <c r="H130" s="32">
        <f t="shared" si="4"/>
        <v>0</v>
      </c>
    </row>
    <row r="131" spans="1:8" ht="31.5" customHeight="1" x14ac:dyDescent="0.2">
      <c r="A131" s="47" t="s">
        <v>75</v>
      </c>
      <c r="B131" s="48"/>
      <c r="C131" s="48"/>
      <c r="D131" s="48"/>
      <c r="E131" s="2" t="s">
        <v>48</v>
      </c>
      <c r="F131" s="2">
        <v>16</v>
      </c>
      <c r="G131" s="19"/>
      <c r="H131" s="32">
        <f t="shared" si="4"/>
        <v>0</v>
      </c>
    </row>
    <row r="132" spans="1:8" ht="30.75" customHeight="1" x14ac:dyDescent="0.2">
      <c r="A132" s="47" t="s">
        <v>76</v>
      </c>
      <c r="B132" s="48"/>
      <c r="C132" s="48"/>
      <c r="D132" s="48"/>
      <c r="E132" s="2" t="s">
        <v>48</v>
      </c>
      <c r="F132" s="2">
        <v>16</v>
      </c>
      <c r="G132" s="19"/>
      <c r="H132" s="32">
        <f t="shared" si="4"/>
        <v>0</v>
      </c>
    </row>
    <row r="133" spans="1:8" ht="16.5" customHeight="1" x14ac:dyDescent="0.2">
      <c r="A133" s="47" t="s">
        <v>77</v>
      </c>
      <c r="B133" s="48"/>
      <c r="C133" s="48"/>
      <c r="D133" s="48"/>
      <c r="E133" s="2" t="s">
        <v>49</v>
      </c>
      <c r="F133" s="2">
        <v>6.67</v>
      </c>
      <c r="G133" s="19"/>
      <c r="H133" s="32">
        <f t="shared" si="4"/>
        <v>0</v>
      </c>
    </row>
    <row r="134" spans="1:8" ht="57.75" customHeight="1" x14ac:dyDescent="0.2">
      <c r="A134" s="47" t="s">
        <v>78</v>
      </c>
      <c r="B134" s="48"/>
      <c r="C134" s="48"/>
      <c r="D134" s="48"/>
      <c r="E134" s="2" t="s">
        <v>48</v>
      </c>
      <c r="F134" s="2">
        <v>4</v>
      </c>
      <c r="G134" s="19"/>
      <c r="H134" s="32">
        <f t="shared" si="4"/>
        <v>0</v>
      </c>
    </row>
    <row r="135" spans="1:8" ht="42.75" customHeight="1" x14ac:dyDescent="0.2">
      <c r="A135" s="47" t="s">
        <v>20</v>
      </c>
      <c r="B135" s="48"/>
      <c r="C135" s="48"/>
      <c r="D135" s="48"/>
      <c r="E135" s="2" t="s">
        <v>48</v>
      </c>
      <c r="F135" s="2">
        <v>10</v>
      </c>
      <c r="G135" s="19"/>
      <c r="H135" s="32">
        <f t="shared" si="4"/>
        <v>0</v>
      </c>
    </row>
    <row r="136" spans="1:8" ht="43.5" customHeight="1" x14ac:dyDescent="0.2">
      <c r="A136" s="47" t="s">
        <v>79</v>
      </c>
      <c r="B136" s="48"/>
      <c r="C136" s="48"/>
      <c r="D136" s="48"/>
      <c r="E136" s="2" t="s">
        <v>48</v>
      </c>
      <c r="F136" s="2">
        <v>32</v>
      </c>
      <c r="G136" s="19"/>
      <c r="H136" s="32">
        <f t="shared" si="4"/>
        <v>0</v>
      </c>
    </row>
    <row r="137" spans="1:8" ht="57" customHeight="1" x14ac:dyDescent="0.2">
      <c r="A137" s="47" t="s">
        <v>109</v>
      </c>
      <c r="B137" s="48"/>
      <c r="C137" s="48"/>
      <c r="D137" s="48"/>
      <c r="E137" s="2" t="s">
        <v>49</v>
      </c>
      <c r="F137" s="2">
        <v>69.78</v>
      </c>
      <c r="G137" s="19"/>
      <c r="H137" s="32">
        <f t="shared" si="4"/>
        <v>0</v>
      </c>
    </row>
    <row r="138" spans="1:8" ht="56.25" customHeight="1" x14ac:dyDescent="0.2">
      <c r="A138" s="47" t="s">
        <v>81</v>
      </c>
      <c r="B138" s="48"/>
      <c r="C138" s="48"/>
      <c r="D138" s="48"/>
      <c r="E138" s="2" t="s">
        <v>49</v>
      </c>
      <c r="F138" s="2">
        <v>60.67</v>
      </c>
      <c r="G138" s="19"/>
      <c r="H138" s="32">
        <f t="shared" si="4"/>
        <v>0</v>
      </c>
    </row>
    <row r="139" spans="1:8" ht="30" customHeight="1" x14ac:dyDescent="0.2">
      <c r="A139" s="47" t="s">
        <v>82</v>
      </c>
      <c r="B139" s="48"/>
      <c r="C139" s="48"/>
      <c r="D139" s="48"/>
      <c r="E139" s="2" t="s">
        <v>49</v>
      </c>
      <c r="F139" s="2">
        <v>43.94</v>
      </c>
      <c r="G139" s="19"/>
      <c r="H139" s="32">
        <f t="shared" si="4"/>
        <v>0</v>
      </c>
    </row>
    <row r="140" spans="1:8" ht="41.25" customHeight="1" x14ac:dyDescent="0.2">
      <c r="A140" s="47" t="s">
        <v>83</v>
      </c>
      <c r="B140" s="48"/>
      <c r="C140" s="48"/>
      <c r="D140" s="48"/>
      <c r="E140" s="2" t="s">
        <v>49</v>
      </c>
      <c r="F140" s="11">
        <v>57.24</v>
      </c>
      <c r="G140" s="19"/>
      <c r="H140" s="32">
        <f t="shared" si="4"/>
        <v>0</v>
      </c>
    </row>
    <row r="141" spans="1:8" ht="30" customHeight="1" x14ac:dyDescent="0.2">
      <c r="A141" s="47" t="s">
        <v>84</v>
      </c>
      <c r="B141" s="48"/>
      <c r="C141" s="48"/>
      <c r="D141" s="48"/>
      <c r="E141" s="2" t="s">
        <v>48</v>
      </c>
      <c r="F141" s="6">
        <v>1</v>
      </c>
      <c r="G141" s="19"/>
      <c r="H141" s="32">
        <f t="shared" si="4"/>
        <v>0</v>
      </c>
    </row>
    <row r="142" spans="1:8" ht="30" customHeight="1" x14ac:dyDescent="0.2">
      <c r="A142" s="47" t="s">
        <v>85</v>
      </c>
      <c r="B142" s="48"/>
      <c r="C142" s="48"/>
      <c r="D142" s="48"/>
      <c r="E142" s="2" t="s">
        <v>48</v>
      </c>
      <c r="F142" s="6">
        <v>1</v>
      </c>
      <c r="G142" s="19"/>
      <c r="H142" s="32">
        <f t="shared" si="4"/>
        <v>0</v>
      </c>
    </row>
    <row r="143" spans="1:8" ht="39" customHeight="1" x14ac:dyDescent="0.2">
      <c r="A143" s="47" t="s">
        <v>86</v>
      </c>
      <c r="B143" s="48"/>
      <c r="C143" s="48"/>
      <c r="D143" s="48"/>
      <c r="E143" s="2" t="s">
        <v>48</v>
      </c>
      <c r="F143" s="6">
        <v>1</v>
      </c>
      <c r="G143" s="19"/>
      <c r="H143" s="32">
        <f t="shared" si="4"/>
        <v>0</v>
      </c>
    </row>
    <row r="144" spans="1:8" ht="68.25" customHeight="1" x14ac:dyDescent="0.2">
      <c r="A144" s="47" t="s">
        <v>22</v>
      </c>
      <c r="B144" s="48"/>
      <c r="C144" s="48"/>
      <c r="D144" s="48"/>
      <c r="E144" s="2" t="s">
        <v>48</v>
      </c>
      <c r="F144" s="2">
        <v>1</v>
      </c>
      <c r="G144" s="19"/>
      <c r="H144" s="32">
        <f t="shared" si="4"/>
        <v>0</v>
      </c>
    </row>
    <row r="145" spans="1:10" ht="66.75" customHeight="1" x14ac:dyDescent="0.2">
      <c r="A145" s="47" t="s">
        <v>23</v>
      </c>
      <c r="B145" s="48"/>
      <c r="C145" s="48"/>
      <c r="D145" s="48"/>
      <c r="E145" s="2" t="s">
        <v>48</v>
      </c>
      <c r="F145" s="2">
        <v>16</v>
      </c>
      <c r="G145" s="19"/>
      <c r="H145" s="32">
        <f t="shared" si="4"/>
        <v>0</v>
      </c>
    </row>
    <row r="146" spans="1:10" ht="91.5" customHeight="1" x14ac:dyDescent="0.2">
      <c r="A146" s="47" t="s">
        <v>87</v>
      </c>
      <c r="B146" s="48"/>
      <c r="C146" s="48"/>
      <c r="D146" s="48"/>
      <c r="E146" s="2" t="s">
        <v>48</v>
      </c>
      <c r="F146" s="2">
        <v>16</v>
      </c>
      <c r="G146" s="19"/>
      <c r="H146" s="32">
        <f t="shared" si="4"/>
        <v>0</v>
      </c>
    </row>
    <row r="147" spans="1:10" ht="19.5" customHeight="1" x14ac:dyDescent="0.2">
      <c r="A147" s="47" t="s">
        <v>88</v>
      </c>
      <c r="B147" s="48"/>
      <c r="C147" s="48"/>
      <c r="D147" s="48"/>
      <c r="E147" s="2" t="s">
        <v>48</v>
      </c>
      <c r="F147" s="2">
        <v>2</v>
      </c>
      <c r="G147" s="19"/>
      <c r="H147" s="32">
        <f t="shared" si="4"/>
        <v>0</v>
      </c>
    </row>
    <row r="148" spans="1:10" ht="181.5" customHeight="1" x14ac:dyDescent="0.2">
      <c r="A148" s="47" t="s">
        <v>36</v>
      </c>
      <c r="B148" s="48"/>
      <c r="C148" s="48"/>
      <c r="D148" s="48"/>
      <c r="E148" s="2" t="s">
        <v>48</v>
      </c>
      <c r="F148" s="2">
        <v>57</v>
      </c>
      <c r="G148" s="19"/>
      <c r="H148" s="21">
        <f t="shared" si="4"/>
        <v>0</v>
      </c>
    </row>
    <row r="149" spans="1:10" x14ac:dyDescent="0.2">
      <c r="A149" s="47" t="s">
        <v>24</v>
      </c>
      <c r="B149" s="48"/>
      <c r="C149" s="48"/>
      <c r="D149" s="48"/>
      <c r="E149" s="2" t="s">
        <v>90</v>
      </c>
      <c r="F149" s="2">
        <v>4</v>
      </c>
      <c r="G149" s="19"/>
      <c r="H149" s="32">
        <f t="shared" si="4"/>
        <v>0</v>
      </c>
    </row>
    <row r="150" spans="1:10" ht="13.5" thickBot="1" x14ac:dyDescent="0.25">
      <c r="A150" s="45" t="s">
        <v>25</v>
      </c>
      <c r="B150" s="46"/>
      <c r="C150" s="46"/>
      <c r="D150" s="46"/>
      <c r="E150" s="15" t="s">
        <v>52</v>
      </c>
      <c r="F150" s="15">
        <v>1</v>
      </c>
      <c r="G150" s="22"/>
      <c r="H150" s="33">
        <f t="shared" si="4"/>
        <v>0</v>
      </c>
    </row>
    <row r="151" spans="1:10" ht="15.75" thickBot="1" x14ac:dyDescent="0.3">
      <c r="A151" s="66" t="s">
        <v>102</v>
      </c>
      <c r="B151" s="67"/>
      <c r="C151" s="67"/>
      <c r="D151" s="67"/>
      <c r="E151" s="67"/>
      <c r="F151" s="67"/>
      <c r="G151" s="54">
        <f>SUM(H123:H150)</f>
        <v>0</v>
      </c>
      <c r="H151" s="55"/>
    </row>
    <row r="152" spans="1:10" ht="13.5" thickBot="1" x14ac:dyDescent="0.25"/>
    <row r="153" spans="1:10" ht="15" x14ac:dyDescent="0.25">
      <c r="A153" s="38" t="s">
        <v>37</v>
      </c>
      <c r="B153" s="39"/>
      <c r="C153" s="39"/>
      <c r="D153" s="39"/>
      <c r="E153" s="39"/>
      <c r="F153" s="39"/>
      <c r="G153" s="36"/>
      <c r="H153" s="37"/>
    </row>
    <row r="154" spans="1:10" ht="15" x14ac:dyDescent="0.25">
      <c r="A154" s="89" t="s">
        <v>53</v>
      </c>
      <c r="B154" s="90"/>
      <c r="C154" s="90"/>
      <c r="D154" s="90"/>
      <c r="E154" s="90"/>
      <c r="F154" s="90"/>
      <c r="G154" s="91"/>
      <c r="H154" s="92"/>
    </row>
    <row r="155" spans="1:10" ht="15" x14ac:dyDescent="0.25">
      <c r="A155" s="89" t="s">
        <v>100</v>
      </c>
      <c r="B155" s="90"/>
      <c r="C155" s="90"/>
      <c r="D155" s="90"/>
      <c r="E155" s="90"/>
      <c r="F155" s="90"/>
      <c r="G155" s="93"/>
      <c r="H155" s="92"/>
    </row>
    <row r="156" spans="1:10" ht="15" x14ac:dyDescent="0.25">
      <c r="A156" s="89" t="s">
        <v>101</v>
      </c>
      <c r="B156" s="90"/>
      <c r="C156" s="90"/>
      <c r="D156" s="90"/>
      <c r="E156" s="90"/>
      <c r="F156" s="90"/>
      <c r="G156" s="91"/>
      <c r="H156" s="92"/>
    </row>
    <row r="157" spans="1:10" ht="15.75" thickBot="1" x14ac:dyDescent="0.3">
      <c r="A157" s="94" t="s">
        <v>102</v>
      </c>
      <c r="B157" s="95"/>
      <c r="C157" s="95"/>
      <c r="D157" s="95"/>
      <c r="E157" s="95"/>
      <c r="F157" s="95"/>
      <c r="G157" s="96"/>
      <c r="H157" s="97"/>
    </row>
    <row r="158" spans="1:10" ht="13.5" thickBot="1" x14ac:dyDescent="0.25"/>
    <row r="159" spans="1:10" ht="18.75" customHeight="1" thickBot="1" x14ac:dyDescent="0.3">
      <c r="A159" s="83" t="s">
        <v>92</v>
      </c>
      <c r="B159" s="84"/>
      <c r="C159" s="84"/>
      <c r="D159" s="84"/>
      <c r="E159" s="84"/>
      <c r="F159" s="84"/>
      <c r="G159" s="81">
        <f>+G153+G154+G155+G156+G157</f>
        <v>0</v>
      </c>
      <c r="H159" s="82"/>
      <c r="I159" s="34"/>
      <c r="J159" s="34"/>
    </row>
    <row r="160" spans="1:10" ht="5.25" customHeight="1" thickBot="1" x14ac:dyDescent="0.25">
      <c r="A160" s="12"/>
      <c r="B160" s="12"/>
      <c r="C160" s="12"/>
      <c r="D160" s="12"/>
      <c r="E160" s="12"/>
      <c r="F160" s="12"/>
      <c r="G160" s="12"/>
      <c r="H160" s="12"/>
      <c r="I160" s="34"/>
      <c r="J160" s="34"/>
    </row>
    <row r="161" spans="1:10" ht="15.75" customHeight="1" x14ac:dyDescent="0.25">
      <c r="A161" s="85" t="s">
        <v>106</v>
      </c>
      <c r="B161" s="86"/>
      <c r="C161" s="86"/>
      <c r="D161" s="86"/>
      <c r="E161" s="86"/>
      <c r="F161" s="86"/>
      <c r="G161" s="87"/>
      <c r="H161" s="88"/>
      <c r="I161" s="34"/>
      <c r="J161" s="34"/>
    </row>
    <row r="162" spans="1:10" ht="15.75" x14ac:dyDescent="0.25">
      <c r="A162" s="71" t="s">
        <v>107</v>
      </c>
      <c r="B162" s="72"/>
      <c r="C162" s="72"/>
      <c r="D162" s="72"/>
      <c r="E162" s="72"/>
      <c r="F162" s="72"/>
      <c r="G162" s="73"/>
      <c r="H162" s="74"/>
      <c r="I162" s="34"/>
      <c r="J162" s="34"/>
    </row>
    <row r="163" spans="1:10" ht="15.75" x14ac:dyDescent="0.25">
      <c r="A163" s="71" t="s">
        <v>108</v>
      </c>
      <c r="B163" s="72"/>
      <c r="C163" s="72"/>
      <c r="D163" s="72"/>
      <c r="E163" s="72"/>
      <c r="F163" s="72"/>
      <c r="G163" s="73"/>
      <c r="H163" s="74"/>
      <c r="I163" s="34"/>
      <c r="J163" s="34"/>
    </row>
    <row r="164" spans="1:10" ht="15.75" customHeight="1" thickBot="1" x14ac:dyDescent="0.3">
      <c r="A164" s="75" t="s">
        <v>96</v>
      </c>
      <c r="B164" s="76"/>
      <c r="C164" s="76"/>
      <c r="D164" s="76"/>
      <c r="E164" s="76"/>
      <c r="F164" s="76"/>
      <c r="G164" s="77"/>
      <c r="H164" s="78"/>
      <c r="I164" s="34"/>
      <c r="J164" s="34"/>
    </row>
    <row r="165" spans="1:10" ht="4.5" customHeight="1" thickBot="1" x14ac:dyDescent="0.3">
      <c r="A165" s="13"/>
      <c r="B165" s="13"/>
      <c r="C165" s="13"/>
      <c r="D165" s="13"/>
      <c r="E165" s="13"/>
      <c r="F165" s="13"/>
      <c r="G165" s="14"/>
      <c r="H165" s="12"/>
      <c r="I165" s="34"/>
      <c r="J165" s="34"/>
    </row>
    <row r="166" spans="1:10" ht="20.25" customHeight="1" thickBot="1" x14ac:dyDescent="0.3">
      <c r="A166" s="83" t="s">
        <v>91</v>
      </c>
      <c r="B166" s="84"/>
      <c r="C166" s="84"/>
      <c r="D166" s="84"/>
      <c r="E166" s="84"/>
      <c r="F166" s="84"/>
      <c r="G166" s="79"/>
      <c r="H166" s="80"/>
      <c r="I166" s="34"/>
      <c r="J166" s="34"/>
    </row>
    <row r="167" spans="1:10" ht="15" x14ac:dyDescent="0.2">
      <c r="A167" s="34"/>
      <c r="B167" s="34"/>
      <c r="C167" s="34"/>
      <c r="D167" s="34"/>
      <c r="E167" s="34"/>
      <c r="F167" s="34"/>
      <c r="G167" s="34"/>
      <c r="H167" s="34"/>
      <c r="I167" s="34"/>
      <c r="J167" s="34"/>
    </row>
    <row r="168" spans="1:10" ht="292.5" customHeight="1" x14ac:dyDescent="0.2">
      <c r="A168" s="40" t="s">
        <v>111</v>
      </c>
      <c r="B168" s="41"/>
      <c r="C168" s="41"/>
      <c r="D168" s="41"/>
      <c r="E168" s="41"/>
      <c r="F168" s="41"/>
      <c r="G168" s="41"/>
      <c r="H168" s="41"/>
      <c r="I168" s="34"/>
      <c r="J168" s="34"/>
    </row>
  </sheetData>
  <mergeCells count="185">
    <mergeCell ref="A37:H37"/>
    <mergeCell ref="A39:D39"/>
    <mergeCell ref="A41:D41"/>
    <mergeCell ref="A42:D42"/>
    <mergeCell ref="A55:D55"/>
    <mergeCell ref="F117:H117"/>
    <mergeCell ref="F118:H118"/>
    <mergeCell ref="A121:D121"/>
    <mergeCell ref="B118:C118"/>
    <mergeCell ref="D118:E118"/>
    <mergeCell ref="A119:H119"/>
    <mergeCell ref="A65:F65"/>
    <mergeCell ref="A43:D43"/>
    <mergeCell ref="A44:D44"/>
    <mergeCell ref="A45:D45"/>
    <mergeCell ref="A46:D46"/>
    <mergeCell ref="A47:D47"/>
    <mergeCell ref="A48:D48"/>
    <mergeCell ref="A56:D56"/>
    <mergeCell ref="A57:D57"/>
    <mergeCell ref="A58:D58"/>
    <mergeCell ref="A59:D59"/>
    <mergeCell ref="A60:D60"/>
    <mergeCell ref="A49:D49"/>
    <mergeCell ref="A163:F163"/>
    <mergeCell ref="G163:H163"/>
    <mergeCell ref="A164:F164"/>
    <mergeCell ref="G164:H164"/>
    <mergeCell ref="G166:H166"/>
    <mergeCell ref="G159:H159"/>
    <mergeCell ref="A166:F166"/>
    <mergeCell ref="A151:F151"/>
    <mergeCell ref="G151:H151"/>
    <mergeCell ref="A159:F159"/>
    <mergeCell ref="A161:F161"/>
    <mergeCell ref="G161:H161"/>
    <mergeCell ref="A162:F162"/>
    <mergeCell ref="G162:H162"/>
    <mergeCell ref="A154:F154"/>
    <mergeCell ref="G154:H154"/>
    <mergeCell ref="A155:F155"/>
    <mergeCell ref="G155:H155"/>
    <mergeCell ref="A156:F156"/>
    <mergeCell ref="G156:H156"/>
    <mergeCell ref="A157:F157"/>
    <mergeCell ref="G157:H157"/>
    <mergeCell ref="A146:D146"/>
    <mergeCell ref="A147:D147"/>
    <mergeCell ref="A148:D148"/>
    <mergeCell ref="A149:D149"/>
    <mergeCell ref="A150:D150"/>
    <mergeCell ref="A137:D137"/>
    <mergeCell ref="A138:D138"/>
    <mergeCell ref="A139:D139"/>
    <mergeCell ref="A140:D140"/>
    <mergeCell ref="A141:D141"/>
    <mergeCell ref="A142:D142"/>
    <mergeCell ref="A143:D143"/>
    <mergeCell ref="A144:D144"/>
    <mergeCell ref="A145:D145"/>
    <mergeCell ref="A128:D128"/>
    <mergeCell ref="A129:D129"/>
    <mergeCell ref="A130:D130"/>
    <mergeCell ref="A131:D131"/>
    <mergeCell ref="A132:D132"/>
    <mergeCell ref="A133:D133"/>
    <mergeCell ref="A134:D134"/>
    <mergeCell ref="A135:D135"/>
    <mergeCell ref="A136:D136"/>
    <mergeCell ref="A123:D123"/>
    <mergeCell ref="A124:D124"/>
    <mergeCell ref="A125:D125"/>
    <mergeCell ref="A126:D126"/>
    <mergeCell ref="A127:D127"/>
    <mergeCell ref="A114:D114"/>
    <mergeCell ref="G115:H115"/>
    <mergeCell ref="A115:F115"/>
    <mergeCell ref="A93:F93"/>
    <mergeCell ref="B117:C117"/>
    <mergeCell ref="D117:E117"/>
    <mergeCell ref="A101:D101"/>
    <mergeCell ref="A102:D102"/>
    <mergeCell ref="A103:D103"/>
    <mergeCell ref="A104:D104"/>
    <mergeCell ref="A105:D105"/>
    <mergeCell ref="A106:D106"/>
    <mergeCell ref="A112:D112"/>
    <mergeCell ref="A113:D113"/>
    <mergeCell ref="A108:D108"/>
    <mergeCell ref="A109:D109"/>
    <mergeCell ref="A110:D110"/>
    <mergeCell ref="A111:D111"/>
    <mergeCell ref="A107:D107"/>
    <mergeCell ref="A6:H6"/>
    <mergeCell ref="A8:D8"/>
    <mergeCell ref="A10:D10"/>
    <mergeCell ref="D4:E4"/>
    <mergeCell ref="D5:E5"/>
    <mergeCell ref="B5:C5"/>
    <mergeCell ref="B4:C4"/>
    <mergeCell ref="F4:H4"/>
    <mergeCell ref="F5:H5"/>
    <mergeCell ref="A19:D19"/>
    <mergeCell ref="A20:D20"/>
    <mergeCell ref="A17:D17"/>
    <mergeCell ref="A18:D18"/>
    <mergeCell ref="A15:D15"/>
    <mergeCell ref="A16:D16"/>
    <mergeCell ref="A13:D13"/>
    <mergeCell ref="A14:D14"/>
    <mergeCell ref="A11:D11"/>
    <mergeCell ref="A12:D12"/>
    <mergeCell ref="A29:D29"/>
    <mergeCell ref="A30:D30"/>
    <mergeCell ref="A27:D27"/>
    <mergeCell ref="A28:D28"/>
    <mergeCell ref="A25:D25"/>
    <mergeCell ref="A26:D26"/>
    <mergeCell ref="A23:D23"/>
    <mergeCell ref="A24:D24"/>
    <mergeCell ref="A21:D21"/>
    <mergeCell ref="A22:D22"/>
    <mergeCell ref="A31:D31"/>
    <mergeCell ref="A32:D32"/>
    <mergeCell ref="B35:C35"/>
    <mergeCell ref="D35:E35"/>
    <mergeCell ref="B36:C36"/>
    <mergeCell ref="D36:E36"/>
    <mergeCell ref="G34:H34"/>
    <mergeCell ref="A33:E33"/>
    <mergeCell ref="F35:H35"/>
    <mergeCell ref="F36:H36"/>
    <mergeCell ref="F33:H33"/>
    <mergeCell ref="A50:D50"/>
    <mergeCell ref="A51:D51"/>
    <mergeCell ref="A52:D52"/>
    <mergeCell ref="A53:D53"/>
    <mergeCell ref="A54:D54"/>
    <mergeCell ref="A61:D61"/>
    <mergeCell ref="A62:D62"/>
    <mergeCell ref="A63:D63"/>
    <mergeCell ref="A64:D64"/>
    <mergeCell ref="B68:C68"/>
    <mergeCell ref="D68:E68"/>
    <mergeCell ref="A69:H69"/>
    <mergeCell ref="A71:D71"/>
    <mergeCell ref="A73:D73"/>
    <mergeCell ref="G65:H65"/>
    <mergeCell ref="B67:C67"/>
    <mergeCell ref="D67:E67"/>
    <mergeCell ref="F67:H67"/>
    <mergeCell ref="F68:H68"/>
    <mergeCell ref="A83:D83"/>
    <mergeCell ref="A84:D84"/>
    <mergeCell ref="A85:D85"/>
    <mergeCell ref="A74:D74"/>
    <mergeCell ref="A75:D75"/>
    <mergeCell ref="A76:D76"/>
    <mergeCell ref="A77:D77"/>
    <mergeCell ref="A78:D78"/>
    <mergeCell ref="A79:D79"/>
    <mergeCell ref="G153:H153"/>
    <mergeCell ref="A153:F153"/>
    <mergeCell ref="A168:H168"/>
    <mergeCell ref="A1:H1"/>
    <mergeCell ref="A2:H2"/>
    <mergeCell ref="A92:D92"/>
    <mergeCell ref="A86:D86"/>
    <mergeCell ref="A87:D87"/>
    <mergeCell ref="A88:D88"/>
    <mergeCell ref="A89:D89"/>
    <mergeCell ref="A90:D90"/>
    <mergeCell ref="A91:D91"/>
    <mergeCell ref="A97:H97"/>
    <mergeCell ref="A99:D99"/>
    <mergeCell ref="G93:H93"/>
    <mergeCell ref="B95:C95"/>
    <mergeCell ref="D95:E95"/>
    <mergeCell ref="B96:C96"/>
    <mergeCell ref="D96:E96"/>
    <mergeCell ref="F95:H95"/>
    <mergeCell ref="F96:H96"/>
    <mergeCell ref="A80:D80"/>
    <mergeCell ref="A81:D81"/>
    <mergeCell ref="A82:D8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topLeftCell="A106" workbookViewId="0">
      <selection activeCell="J11" sqref="J11"/>
    </sheetView>
  </sheetViews>
  <sheetFormatPr baseColWidth="10" defaultColWidth="11" defaultRowHeight="12.75" x14ac:dyDescent="0.2"/>
  <cols>
    <col min="1" max="1" width="11" style="28" customWidth="1"/>
    <col min="2" max="2" width="15.140625" style="28" customWidth="1"/>
    <col min="3" max="3" width="11" style="28"/>
    <col min="4" max="4" width="18.5703125" style="28" customWidth="1"/>
    <col min="5" max="5" width="9.28515625" style="28" bestFit="1" customWidth="1"/>
    <col min="6" max="6" width="9.28515625" style="28" customWidth="1"/>
    <col min="7" max="7" width="12.140625" style="28" bestFit="1" customWidth="1"/>
    <col min="8" max="8" width="15" style="28" bestFit="1" customWidth="1"/>
    <col min="9" max="9" width="11" style="28"/>
    <col min="10" max="10" width="15" style="28" bestFit="1" customWidth="1"/>
    <col min="11" max="16384" width="11" style="28"/>
  </cols>
  <sheetData>
    <row r="1" spans="1:8" x14ac:dyDescent="0.2">
      <c r="A1" s="100"/>
      <c r="B1" s="101"/>
      <c r="C1" s="106" t="s">
        <v>26</v>
      </c>
      <c r="D1" s="107"/>
      <c r="E1" s="107"/>
      <c r="F1" s="107"/>
      <c r="G1" s="107"/>
      <c r="H1" s="108"/>
    </row>
    <row r="2" spans="1:8" x14ac:dyDescent="0.2">
      <c r="A2" s="102"/>
      <c r="B2" s="103"/>
      <c r="C2" s="109"/>
      <c r="D2" s="110"/>
      <c r="E2" s="110"/>
      <c r="F2" s="110"/>
      <c r="G2" s="110"/>
      <c r="H2" s="111"/>
    </row>
    <row r="3" spans="1:8" x14ac:dyDescent="0.2">
      <c r="A3" s="102"/>
      <c r="B3" s="103"/>
      <c r="C3" s="109"/>
      <c r="D3" s="110"/>
      <c r="E3" s="110"/>
      <c r="F3" s="110"/>
      <c r="G3" s="110"/>
      <c r="H3" s="111"/>
    </row>
    <row r="4" spans="1:8" x14ac:dyDescent="0.2">
      <c r="A4" s="102"/>
      <c r="B4" s="103"/>
      <c r="C4" s="109"/>
      <c r="D4" s="110"/>
      <c r="E4" s="110"/>
      <c r="F4" s="110"/>
      <c r="G4" s="110"/>
      <c r="H4" s="111"/>
    </row>
    <row r="5" spans="1:8" ht="13.5" thickBot="1" x14ac:dyDescent="0.25">
      <c r="A5" s="104"/>
      <c r="B5" s="105"/>
      <c r="C5" s="112"/>
      <c r="D5" s="113"/>
      <c r="E5" s="113"/>
      <c r="F5" s="113"/>
      <c r="G5" s="113"/>
      <c r="H5" s="114"/>
    </row>
    <row r="6" spans="1:8" ht="15" x14ac:dyDescent="0.2">
      <c r="A6" s="7" t="s">
        <v>0</v>
      </c>
      <c r="B6" s="56" t="s">
        <v>1</v>
      </c>
      <c r="C6" s="56"/>
      <c r="D6" s="57" t="s">
        <v>2</v>
      </c>
      <c r="E6" s="57"/>
      <c r="F6" s="57" t="s">
        <v>105</v>
      </c>
      <c r="G6" s="57"/>
      <c r="H6" s="60"/>
    </row>
    <row r="7" spans="1:8" ht="15" x14ac:dyDescent="0.2">
      <c r="A7" s="8" t="s">
        <v>3</v>
      </c>
      <c r="B7" s="58" t="s">
        <v>4</v>
      </c>
      <c r="C7" s="58"/>
      <c r="D7" s="59" t="s">
        <v>5</v>
      </c>
      <c r="E7" s="59"/>
      <c r="F7" s="59" t="s">
        <v>6</v>
      </c>
      <c r="G7" s="59"/>
      <c r="H7" s="61"/>
    </row>
    <row r="8" spans="1:8" ht="15.75" thickBot="1" x14ac:dyDescent="0.3">
      <c r="A8" s="49" t="s">
        <v>7</v>
      </c>
      <c r="B8" s="50"/>
      <c r="C8" s="50"/>
      <c r="D8" s="50"/>
      <c r="E8" s="50"/>
      <c r="F8" s="50"/>
      <c r="G8" s="50"/>
      <c r="H8" s="51"/>
    </row>
    <row r="9" spans="1:8" ht="15.75" thickBot="1" x14ac:dyDescent="0.3">
      <c r="A9" s="9"/>
      <c r="B9" s="9"/>
      <c r="C9" s="9"/>
      <c r="D9" s="9"/>
      <c r="E9" s="9"/>
      <c r="F9" s="9"/>
      <c r="G9" s="9"/>
      <c r="H9" s="9"/>
    </row>
    <row r="10" spans="1:8" ht="15.75" thickBot="1" x14ac:dyDescent="0.25">
      <c r="A10" s="52" t="s">
        <v>8</v>
      </c>
      <c r="B10" s="53"/>
      <c r="C10" s="53"/>
      <c r="D10" s="53"/>
      <c r="E10" s="16" t="s">
        <v>10</v>
      </c>
      <c r="F10" s="16" t="s">
        <v>9</v>
      </c>
      <c r="G10" s="16" t="s">
        <v>11</v>
      </c>
      <c r="H10" s="17" t="s">
        <v>12</v>
      </c>
    </row>
    <row r="11" spans="1:8" ht="13.5" thickBot="1" x14ac:dyDescent="0.25">
      <c r="A11" s="4"/>
      <c r="B11" s="4"/>
      <c r="C11" s="4"/>
      <c r="D11" s="4"/>
      <c r="E11" s="4"/>
      <c r="F11" s="4"/>
      <c r="G11" s="4"/>
      <c r="H11" s="4"/>
    </row>
    <row r="12" spans="1:8" x14ac:dyDescent="0.2">
      <c r="A12" s="62" t="s">
        <v>13</v>
      </c>
      <c r="B12" s="63"/>
      <c r="C12" s="63"/>
      <c r="D12" s="63"/>
      <c r="E12" s="3" t="s">
        <v>49</v>
      </c>
      <c r="F12" s="3">
        <v>240.91</v>
      </c>
      <c r="G12" s="20">
        <v>2417.415</v>
      </c>
      <c r="H12" s="25">
        <f t="shared" ref="H12:H34" si="0">+G12*F12</f>
        <v>582379.44764999999</v>
      </c>
    </row>
    <row r="13" spans="1:8" x14ac:dyDescent="0.2">
      <c r="A13" s="47" t="s">
        <v>14</v>
      </c>
      <c r="B13" s="48"/>
      <c r="C13" s="48"/>
      <c r="D13" s="48"/>
      <c r="E13" s="2" t="s">
        <v>49</v>
      </c>
      <c r="F13" s="2">
        <v>102.41</v>
      </c>
      <c r="G13" s="19">
        <v>3941.4375</v>
      </c>
      <c r="H13" s="26">
        <f t="shared" si="0"/>
        <v>403642.614375</v>
      </c>
    </row>
    <row r="14" spans="1:8" x14ac:dyDescent="0.2">
      <c r="A14" s="47" t="s">
        <v>15</v>
      </c>
      <c r="B14" s="48"/>
      <c r="C14" s="48"/>
      <c r="D14" s="48"/>
      <c r="E14" s="2" t="s">
        <v>49</v>
      </c>
      <c r="F14" s="2">
        <v>206.49</v>
      </c>
      <c r="G14" s="19">
        <v>2815.05</v>
      </c>
      <c r="H14" s="26">
        <f t="shared" si="0"/>
        <v>581279.67450000008</v>
      </c>
    </row>
    <row r="15" spans="1:8" x14ac:dyDescent="0.2">
      <c r="A15" s="47" t="s">
        <v>16</v>
      </c>
      <c r="B15" s="48"/>
      <c r="C15" s="48"/>
      <c r="D15" s="48"/>
      <c r="E15" s="2" t="s">
        <v>48</v>
      </c>
      <c r="F15" s="2">
        <v>14</v>
      </c>
      <c r="G15" s="19">
        <v>24284.400000000001</v>
      </c>
      <c r="H15" s="26">
        <f t="shared" si="0"/>
        <v>339981.60000000003</v>
      </c>
    </row>
    <row r="16" spans="1:8" x14ac:dyDescent="0.2">
      <c r="A16" s="47" t="s">
        <v>17</v>
      </c>
      <c r="B16" s="48"/>
      <c r="C16" s="48"/>
      <c r="D16" s="48"/>
      <c r="E16" s="2" t="s">
        <v>48</v>
      </c>
      <c r="F16" s="2">
        <v>270</v>
      </c>
      <c r="G16" s="19">
        <v>19619.599999999999</v>
      </c>
      <c r="H16" s="26">
        <f t="shared" si="0"/>
        <v>5297292</v>
      </c>
    </row>
    <row r="17" spans="1:8" x14ac:dyDescent="0.2">
      <c r="A17" s="47" t="s">
        <v>18</v>
      </c>
      <c r="B17" s="48"/>
      <c r="C17" s="48"/>
      <c r="D17" s="48"/>
      <c r="E17" s="2" t="s">
        <v>50</v>
      </c>
      <c r="F17" s="2">
        <v>30</v>
      </c>
      <c r="G17" s="19">
        <v>31222.799999999999</v>
      </c>
      <c r="H17" s="26">
        <f t="shared" si="0"/>
        <v>936684</v>
      </c>
    </row>
    <row r="18" spans="1:8" x14ac:dyDescent="0.2">
      <c r="A18" s="47" t="s">
        <v>30</v>
      </c>
      <c r="B18" s="48"/>
      <c r="C18" s="48"/>
      <c r="D18" s="48"/>
      <c r="E18" s="2" t="s">
        <v>49</v>
      </c>
      <c r="F18" s="2">
        <v>53.52</v>
      </c>
      <c r="G18" s="19">
        <v>48598.200000000004</v>
      </c>
      <c r="H18" s="26">
        <f t="shared" si="0"/>
        <v>2600975.6640000003</v>
      </c>
    </row>
    <row r="19" spans="1:8" x14ac:dyDescent="0.2">
      <c r="A19" s="47" t="s">
        <v>19</v>
      </c>
      <c r="B19" s="48"/>
      <c r="C19" s="48"/>
      <c r="D19" s="48"/>
      <c r="E19" s="2" t="s">
        <v>52</v>
      </c>
      <c r="F19" s="2">
        <v>1</v>
      </c>
      <c r="G19" s="19">
        <v>2100961</v>
      </c>
      <c r="H19" s="26">
        <f t="shared" si="0"/>
        <v>2100961</v>
      </c>
    </row>
    <row r="20" spans="1:8" x14ac:dyDescent="0.2">
      <c r="A20" s="47" t="s">
        <v>31</v>
      </c>
      <c r="B20" s="48"/>
      <c r="C20" s="48"/>
      <c r="D20" s="48"/>
      <c r="E20" s="2" t="s">
        <v>48</v>
      </c>
      <c r="F20" s="2">
        <v>4</v>
      </c>
      <c r="G20" s="19">
        <v>320901</v>
      </c>
      <c r="H20" s="26">
        <f t="shared" si="0"/>
        <v>1283604</v>
      </c>
    </row>
    <row r="21" spans="1:8" x14ac:dyDescent="0.2">
      <c r="A21" s="47" t="s">
        <v>20</v>
      </c>
      <c r="B21" s="48"/>
      <c r="C21" s="48"/>
      <c r="D21" s="48"/>
      <c r="E21" s="2" t="s">
        <v>48</v>
      </c>
      <c r="F21" s="2">
        <v>10</v>
      </c>
      <c r="G21" s="19">
        <v>133564.20000000001</v>
      </c>
      <c r="H21" s="26">
        <f t="shared" si="0"/>
        <v>1335642</v>
      </c>
    </row>
    <row r="22" spans="1:8" x14ac:dyDescent="0.2">
      <c r="A22" s="47" t="s">
        <v>32</v>
      </c>
      <c r="B22" s="48"/>
      <c r="C22" s="48"/>
      <c r="D22" s="48"/>
      <c r="E22" s="2" t="s">
        <v>48</v>
      </c>
      <c r="F22" s="2">
        <v>110</v>
      </c>
      <c r="G22" s="19">
        <v>147440.99999999997</v>
      </c>
      <c r="H22" s="26">
        <f t="shared" si="0"/>
        <v>16218509.999999996</v>
      </c>
    </row>
    <row r="23" spans="1:8" x14ac:dyDescent="0.2">
      <c r="A23" s="47" t="s">
        <v>47</v>
      </c>
      <c r="B23" s="48"/>
      <c r="C23" s="48"/>
      <c r="D23" s="48"/>
      <c r="E23" s="2" t="s">
        <v>49</v>
      </c>
      <c r="F23" s="2">
        <v>240.91</v>
      </c>
      <c r="G23" s="19">
        <v>151762.80000000002</v>
      </c>
      <c r="H23" s="26">
        <f t="shared" si="0"/>
        <v>36561176.148000002</v>
      </c>
    </row>
    <row r="24" spans="1:8" x14ac:dyDescent="0.2">
      <c r="A24" s="47" t="s">
        <v>33</v>
      </c>
      <c r="B24" s="48"/>
      <c r="C24" s="48"/>
      <c r="D24" s="48"/>
      <c r="E24" s="2" t="s">
        <v>49</v>
      </c>
      <c r="F24" s="2">
        <v>120.42</v>
      </c>
      <c r="G24" s="19">
        <v>484934.62499999994</v>
      </c>
      <c r="H24" s="26">
        <f t="shared" si="0"/>
        <v>58395827.542499997</v>
      </c>
    </row>
    <row r="25" spans="1:8" x14ac:dyDescent="0.2">
      <c r="A25" s="47" t="s">
        <v>34</v>
      </c>
      <c r="B25" s="48"/>
      <c r="C25" s="48"/>
      <c r="D25" s="48"/>
      <c r="E25" s="2" t="s">
        <v>49</v>
      </c>
      <c r="F25" s="2">
        <v>152.79</v>
      </c>
      <c r="G25" s="19">
        <v>417968.25</v>
      </c>
      <c r="H25" s="26">
        <f t="shared" si="0"/>
        <v>63861368.917499997</v>
      </c>
    </row>
    <row r="26" spans="1:8" x14ac:dyDescent="0.2">
      <c r="A26" s="47" t="s">
        <v>35</v>
      </c>
      <c r="B26" s="48"/>
      <c r="C26" s="48"/>
      <c r="D26" s="48"/>
      <c r="E26" s="2" t="s">
        <v>49</v>
      </c>
      <c r="F26" s="2">
        <v>165.5</v>
      </c>
      <c r="G26" s="19">
        <v>417968.25</v>
      </c>
      <c r="H26" s="26">
        <f t="shared" si="0"/>
        <v>69173745.375</v>
      </c>
    </row>
    <row r="27" spans="1:8" x14ac:dyDescent="0.2">
      <c r="A27" s="47" t="s">
        <v>104</v>
      </c>
      <c r="B27" s="48"/>
      <c r="C27" s="48"/>
      <c r="D27" s="48"/>
      <c r="E27" s="2" t="s">
        <v>49</v>
      </c>
      <c r="F27" s="2">
        <v>63.76</v>
      </c>
      <c r="G27" s="19">
        <v>375422</v>
      </c>
      <c r="H27" s="26">
        <f t="shared" si="0"/>
        <v>23936906.719999999</v>
      </c>
    </row>
    <row r="28" spans="1:8" x14ac:dyDescent="0.2">
      <c r="A28" s="47" t="s">
        <v>22</v>
      </c>
      <c r="B28" s="48"/>
      <c r="C28" s="48"/>
      <c r="D28" s="48"/>
      <c r="E28" s="2" t="s">
        <v>48</v>
      </c>
      <c r="F28" s="2">
        <v>1</v>
      </c>
      <c r="G28" s="19">
        <v>16825208</v>
      </c>
      <c r="H28" s="26">
        <f t="shared" si="0"/>
        <v>16825208</v>
      </c>
    </row>
    <row r="29" spans="1:8" x14ac:dyDescent="0.2">
      <c r="A29" s="47" t="s">
        <v>27</v>
      </c>
      <c r="B29" s="48"/>
      <c r="C29" s="48"/>
      <c r="D29" s="48"/>
      <c r="E29" s="2" t="s">
        <v>48</v>
      </c>
      <c r="F29" s="2">
        <v>70</v>
      </c>
      <c r="G29" s="19">
        <v>112748.99999999999</v>
      </c>
      <c r="H29" s="26">
        <f t="shared" si="0"/>
        <v>7892429.9999999991</v>
      </c>
    </row>
    <row r="30" spans="1:8" x14ac:dyDescent="0.2">
      <c r="A30" s="47" t="s">
        <v>28</v>
      </c>
      <c r="B30" s="48"/>
      <c r="C30" s="48"/>
      <c r="D30" s="48"/>
      <c r="E30" s="2" t="s">
        <v>48</v>
      </c>
      <c r="F30" s="2">
        <v>40</v>
      </c>
      <c r="G30" s="19">
        <v>477015</v>
      </c>
      <c r="H30" s="26">
        <f t="shared" si="0"/>
        <v>19080600</v>
      </c>
    </row>
    <row r="31" spans="1:8" x14ac:dyDescent="0.2">
      <c r="A31" s="47" t="s">
        <v>29</v>
      </c>
      <c r="B31" s="48"/>
      <c r="C31" s="48"/>
      <c r="D31" s="48"/>
      <c r="E31" s="2" t="s">
        <v>48</v>
      </c>
      <c r="F31" s="2">
        <v>2</v>
      </c>
      <c r="G31" s="19">
        <v>157848.6</v>
      </c>
      <c r="H31" s="26">
        <f t="shared" si="0"/>
        <v>315697.2</v>
      </c>
    </row>
    <row r="32" spans="1:8" x14ac:dyDescent="0.2">
      <c r="A32" s="47" t="s">
        <v>36</v>
      </c>
      <c r="B32" s="48"/>
      <c r="C32" s="48"/>
      <c r="D32" s="48"/>
      <c r="E32" s="2" t="s">
        <v>48</v>
      </c>
      <c r="F32" s="2">
        <v>266</v>
      </c>
      <c r="G32" s="19">
        <v>782155</v>
      </c>
      <c r="H32" s="26">
        <f t="shared" si="0"/>
        <v>208053230</v>
      </c>
    </row>
    <row r="33" spans="1:10" ht="15" customHeight="1" x14ac:dyDescent="0.2">
      <c r="A33" s="47" t="s">
        <v>24</v>
      </c>
      <c r="B33" s="48"/>
      <c r="C33" s="48"/>
      <c r="D33" s="48"/>
      <c r="E33" s="2" t="s">
        <v>51</v>
      </c>
      <c r="F33" s="2">
        <v>4</v>
      </c>
      <c r="G33" s="19">
        <v>1043781.6666666665</v>
      </c>
      <c r="H33" s="26">
        <f t="shared" si="0"/>
        <v>4175126.666666666</v>
      </c>
    </row>
    <row r="34" spans="1:10" ht="13.5" thickBot="1" x14ac:dyDescent="0.25">
      <c r="A34" s="45" t="s">
        <v>25</v>
      </c>
      <c r="B34" s="46"/>
      <c r="C34" s="46"/>
      <c r="D34" s="46"/>
      <c r="E34" s="15" t="s">
        <v>52</v>
      </c>
      <c r="F34" s="15">
        <v>1</v>
      </c>
      <c r="G34" s="22">
        <v>6306300</v>
      </c>
      <c r="H34" s="27">
        <f t="shared" si="0"/>
        <v>6306300</v>
      </c>
    </row>
    <row r="35" spans="1:10" ht="15.75" thickBot="1" x14ac:dyDescent="0.3">
      <c r="A35" s="66" t="s">
        <v>37</v>
      </c>
      <c r="B35" s="67"/>
      <c r="C35" s="67"/>
      <c r="D35" s="67"/>
      <c r="E35" s="67"/>
      <c r="F35" s="29"/>
      <c r="G35" s="64">
        <f>SUM(H12:H34)</f>
        <v>546258568.57019162</v>
      </c>
      <c r="H35" s="55"/>
      <c r="J35" s="30"/>
    </row>
    <row r="36" spans="1:10" ht="5.25" customHeight="1" thickBot="1" x14ac:dyDescent="0.25">
      <c r="G36" s="65"/>
      <c r="H36" s="65"/>
    </row>
    <row r="37" spans="1:10" ht="15" x14ac:dyDescent="0.2">
      <c r="A37" s="7" t="s">
        <v>0</v>
      </c>
      <c r="B37" s="56" t="s">
        <v>39</v>
      </c>
      <c r="C37" s="56"/>
      <c r="D37" s="57" t="s">
        <v>2</v>
      </c>
      <c r="E37" s="57"/>
      <c r="F37" s="57" t="s">
        <v>97</v>
      </c>
      <c r="G37" s="57"/>
      <c r="H37" s="60"/>
    </row>
    <row r="38" spans="1:10" ht="15" x14ac:dyDescent="0.2">
      <c r="A38" s="8" t="s">
        <v>3</v>
      </c>
      <c r="B38" s="58" t="s">
        <v>38</v>
      </c>
      <c r="C38" s="58"/>
      <c r="D38" s="59" t="s">
        <v>5</v>
      </c>
      <c r="E38" s="59"/>
      <c r="F38" s="59" t="s">
        <v>6</v>
      </c>
      <c r="G38" s="59"/>
      <c r="H38" s="61"/>
    </row>
    <row r="39" spans="1:10" ht="15.75" thickBot="1" x14ac:dyDescent="0.3">
      <c r="A39" s="49" t="s">
        <v>7</v>
      </c>
      <c r="B39" s="50"/>
      <c r="C39" s="50"/>
      <c r="D39" s="50"/>
      <c r="E39" s="50"/>
      <c r="F39" s="50"/>
      <c r="G39" s="50"/>
      <c r="H39" s="51"/>
    </row>
    <row r="40" spans="1:10" ht="5.25" customHeight="1" thickBot="1" x14ac:dyDescent="0.3">
      <c r="A40" s="9"/>
      <c r="B40" s="9"/>
      <c r="C40" s="9"/>
      <c r="D40" s="9"/>
      <c r="E40" s="9"/>
      <c r="F40" s="9"/>
      <c r="G40" s="9"/>
      <c r="H40" s="9"/>
    </row>
    <row r="41" spans="1:10" ht="15.75" thickBot="1" x14ac:dyDescent="0.25">
      <c r="A41" s="52" t="s">
        <v>8</v>
      </c>
      <c r="B41" s="53"/>
      <c r="C41" s="53"/>
      <c r="D41" s="53"/>
      <c r="E41" s="16" t="s">
        <v>10</v>
      </c>
      <c r="F41" s="16" t="s">
        <v>9</v>
      </c>
      <c r="G41" s="16" t="s">
        <v>11</v>
      </c>
      <c r="H41" s="17" t="s">
        <v>12</v>
      </c>
    </row>
    <row r="42" spans="1:10" ht="5.25" customHeight="1" thickBot="1" x14ac:dyDescent="0.25">
      <c r="A42" s="4"/>
      <c r="B42" s="4"/>
      <c r="C42" s="4"/>
      <c r="D42" s="4"/>
      <c r="E42" s="4"/>
      <c r="F42" s="4"/>
      <c r="G42" s="4"/>
      <c r="H42" s="4"/>
    </row>
    <row r="43" spans="1:10" x14ac:dyDescent="0.2">
      <c r="A43" s="62" t="s">
        <v>40</v>
      </c>
      <c r="B43" s="63"/>
      <c r="C43" s="63"/>
      <c r="D43" s="63"/>
      <c r="E43" s="3" t="s">
        <v>49</v>
      </c>
      <c r="F43" s="3">
        <v>133.15</v>
      </c>
      <c r="G43" s="20">
        <v>28145</v>
      </c>
      <c r="H43" s="23">
        <f t="shared" ref="H43:H66" si="1">+G43*F43</f>
        <v>3747506.75</v>
      </c>
    </row>
    <row r="44" spans="1:10" x14ac:dyDescent="0.2">
      <c r="A44" s="47" t="s">
        <v>41</v>
      </c>
      <c r="B44" s="48"/>
      <c r="C44" s="48"/>
      <c r="D44" s="48"/>
      <c r="E44" s="2" t="s">
        <v>50</v>
      </c>
      <c r="F44" s="5">
        <v>33.74</v>
      </c>
      <c r="G44" s="19">
        <v>5629</v>
      </c>
      <c r="H44" s="21">
        <f t="shared" si="1"/>
        <v>189922.46000000002</v>
      </c>
    </row>
    <row r="45" spans="1:10" x14ac:dyDescent="0.2">
      <c r="A45" s="47" t="s">
        <v>16</v>
      </c>
      <c r="B45" s="48"/>
      <c r="C45" s="48"/>
      <c r="D45" s="48"/>
      <c r="E45" s="2" t="s">
        <v>48</v>
      </c>
      <c r="F45" s="2">
        <v>19</v>
      </c>
      <c r="G45" s="19">
        <v>24284</v>
      </c>
      <c r="H45" s="21">
        <f t="shared" si="1"/>
        <v>461396</v>
      </c>
    </row>
    <row r="46" spans="1:10" x14ac:dyDescent="0.2">
      <c r="A46" s="47" t="s">
        <v>17</v>
      </c>
      <c r="B46" s="48"/>
      <c r="C46" s="48"/>
      <c r="D46" s="48"/>
      <c r="E46" s="2" t="s">
        <v>48</v>
      </c>
      <c r="F46" s="2">
        <v>113</v>
      </c>
      <c r="G46" s="19">
        <v>19619</v>
      </c>
      <c r="H46" s="21">
        <f t="shared" si="1"/>
        <v>2216947</v>
      </c>
    </row>
    <row r="47" spans="1:10" x14ac:dyDescent="0.2">
      <c r="A47" s="47" t="s">
        <v>18</v>
      </c>
      <c r="B47" s="48"/>
      <c r="C47" s="48"/>
      <c r="D47" s="48"/>
      <c r="E47" s="2" t="s">
        <v>50</v>
      </c>
      <c r="F47" s="2">
        <v>30</v>
      </c>
      <c r="G47" s="19">
        <v>31222</v>
      </c>
      <c r="H47" s="21">
        <f t="shared" si="1"/>
        <v>936660</v>
      </c>
    </row>
    <row r="48" spans="1:10" x14ac:dyDescent="0.2">
      <c r="A48" s="47" t="s">
        <v>30</v>
      </c>
      <c r="B48" s="48"/>
      <c r="C48" s="48"/>
      <c r="D48" s="48"/>
      <c r="E48" s="2" t="s">
        <v>49</v>
      </c>
      <c r="F48" s="2">
        <v>29.29</v>
      </c>
      <c r="G48" s="19">
        <v>48598</v>
      </c>
      <c r="H48" s="21">
        <f t="shared" si="1"/>
        <v>1423435.42</v>
      </c>
    </row>
    <row r="49" spans="1:8" x14ac:dyDescent="0.2">
      <c r="A49" s="47" t="s">
        <v>42</v>
      </c>
      <c r="B49" s="48"/>
      <c r="C49" s="48"/>
      <c r="D49" s="48"/>
      <c r="E49" s="2" t="s">
        <v>48</v>
      </c>
      <c r="F49" s="2">
        <v>1</v>
      </c>
      <c r="G49" s="19">
        <v>1076722</v>
      </c>
      <c r="H49" s="21">
        <f t="shared" si="1"/>
        <v>1076722</v>
      </c>
    </row>
    <row r="50" spans="1:8" x14ac:dyDescent="0.2">
      <c r="A50" s="47" t="s">
        <v>31</v>
      </c>
      <c r="B50" s="48"/>
      <c r="C50" s="48"/>
      <c r="D50" s="48"/>
      <c r="E50" s="2" t="s">
        <v>48</v>
      </c>
      <c r="F50" s="2">
        <v>4</v>
      </c>
      <c r="G50" s="19">
        <v>320901</v>
      </c>
      <c r="H50" s="21">
        <f t="shared" si="1"/>
        <v>1283604</v>
      </c>
    </row>
    <row r="51" spans="1:8" x14ac:dyDescent="0.2">
      <c r="A51" s="47" t="s">
        <v>20</v>
      </c>
      <c r="B51" s="48"/>
      <c r="C51" s="48"/>
      <c r="D51" s="48"/>
      <c r="E51" s="2" t="s">
        <v>48</v>
      </c>
      <c r="F51" s="2">
        <v>10</v>
      </c>
      <c r="G51" s="19">
        <v>133564</v>
      </c>
      <c r="H51" s="21">
        <f t="shared" si="1"/>
        <v>1335640</v>
      </c>
    </row>
    <row r="52" spans="1:8" x14ac:dyDescent="0.2">
      <c r="A52" s="47" t="s">
        <v>32</v>
      </c>
      <c r="B52" s="48"/>
      <c r="C52" s="48"/>
      <c r="D52" s="48"/>
      <c r="E52" s="2" t="s">
        <v>48</v>
      </c>
      <c r="F52" s="2">
        <v>20</v>
      </c>
      <c r="G52" s="19">
        <v>147441</v>
      </c>
      <c r="H52" s="21">
        <f t="shared" si="1"/>
        <v>2948820</v>
      </c>
    </row>
    <row r="53" spans="1:8" x14ac:dyDescent="0.2">
      <c r="A53" s="47" t="s">
        <v>21</v>
      </c>
      <c r="B53" s="48"/>
      <c r="C53" s="48"/>
      <c r="D53" s="48"/>
      <c r="E53" s="2" t="s">
        <v>49</v>
      </c>
      <c r="F53" s="2">
        <v>133.15</v>
      </c>
      <c r="G53" s="19">
        <v>151762</v>
      </c>
      <c r="H53" s="21">
        <f t="shared" si="1"/>
        <v>20207110.300000001</v>
      </c>
    </row>
    <row r="54" spans="1:8" x14ac:dyDescent="0.2">
      <c r="A54" s="47" t="s">
        <v>33</v>
      </c>
      <c r="B54" s="48"/>
      <c r="C54" s="48"/>
      <c r="D54" s="48"/>
      <c r="E54" s="2" t="s">
        <v>49</v>
      </c>
      <c r="F54" s="2">
        <v>60.67</v>
      </c>
      <c r="G54" s="19">
        <v>484934</v>
      </c>
      <c r="H54" s="21">
        <f t="shared" si="1"/>
        <v>29420945.780000001</v>
      </c>
    </row>
    <row r="55" spans="1:8" x14ac:dyDescent="0.2">
      <c r="A55" s="47" t="s">
        <v>34</v>
      </c>
      <c r="B55" s="48"/>
      <c r="C55" s="48"/>
      <c r="D55" s="48"/>
      <c r="E55" s="18" t="s">
        <v>49</v>
      </c>
      <c r="F55" s="2">
        <v>42.97</v>
      </c>
      <c r="G55" s="19">
        <v>417968</v>
      </c>
      <c r="H55" s="21">
        <f t="shared" si="1"/>
        <v>17960084.960000001</v>
      </c>
    </row>
    <row r="56" spans="1:8" ht="15" x14ac:dyDescent="0.2">
      <c r="A56" s="47" t="s">
        <v>35</v>
      </c>
      <c r="B56" s="48"/>
      <c r="C56" s="48"/>
      <c r="D56" s="48"/>
      <c r="E56" s="2" t="s">
        <v>49</v>
      </c>
      <c r="F56" s="11">
        <v>95.303600000000003</v>
      </c>
      <c r="G56" s="19">
        <v>417968</v>
      </c>
      <c r="H56" s="21">
        <f t="shared" si="1"/>
        <v>39833855.084800005</v>
      </c>
    </row>
    <row r="57" spans="1:8" ht="15" x14ac:dyDescent="0.2">
      <c r="A57" s="47" t="s">
        <v>43</v>
      </c>
      <c r="B57" s="48"/>
      <c r="C57" s="48"/>
      <c r="D57" s="48"/>
      <c r="E57" s="2" t="s">
        <v>48</v>
      </c>
      <c r="F57" s="6">
        <v>1</v>
      </c>
      <c r="G57" s="19">
        <v>11737514</v>
      </c>
      <c r="H57" s="21">
        <f t="shared" si="1"/>
        <v>11737514</v>
      </c>
    </row>
    <row r="58" spans="1:8" ht="15" x14ac:dyDescent="0.2">
      <c r="A58" s="47" t="s">
        <v>44</v>
      </c>
      <c r="B58" s="48"/>
      <c r="C58" s="48"/>
      <c r="D58" s="48"/>
      <c r="E58" s="2" t="s">
        <v>48</v>
      </c>
      <c r="F58" s="6">
        <v>1</v>
      </c>
      <c r="G58" s="19">
        <v>5503880</v>
      </c>
      <c r="H58" s="21">
        <f t="shared" si="1"/>
        <v>5503880</v>
      </c>
    </row>
    <row r="59" spans="1:8" ht="15" x14ac:dyDescent="0.2">
      <c r="A59" s="47" t="s">
        <v>45</v>
      </c>
      <c r="B59" s="48"/>
      <c r="C59" s="48"/>
      <c r="D59" s="48"/>
      <c r="E59" s="2" t="s">
        <v>48</v>
      </c>
      <c r="F59" s="6">
        <v>1</v>
      </c>
      <c r="G59" s="19">
        <v>588000</v>
      </c>
      <c r="H59" s="21">
        <f t="shared" si="1"/>
        <v>588000</v>
      </c>
    </row>
    <row r="60" spans="1:8" ht="15" x14ac:dyDescent="0.2">
      <c r="A60" s="47" t="s">
        <v>46</v>
      </c>
      <c r="B60" s="48"/>
      <c r="C60" s="48"/>
      <c r="D60" s="48"/>
      <c r="E60" s="2" t="s">
        <v>48</v>
      </c>
      <c r="F60" s="6">
        <v>3</v>
      </c>
      <c r="G60" s="19">
        <v>5250000</v>
      </c>
      <c r="H60" s="21">
        <f t="shared" si="1"/>
        <v>15750000</v>
      </c>
    </row>
    <row r="61" spans="1:8" x14ac:dyDescent="0.2">
      <c r="A61" s="47" t="s">
        <v>27</v>
      </c>
      <c r="B61" s="48"/>
      <c r="C61" s="48"/>
      <c r="D61" s="48"/>
      <c r="E61" s="2" t="s">
        <v>48</v>
      </c>
      <c r="F61" s="2">
        <v>34</v>
      </c>
      <c r="G61" s="19">
        <v>112749</v>
      </c>
      <c r="H61" s="21">
        <f t="shared" si="1"/>
        <v>3833466</v>
      </c>
    </row>
    <row r="62" spans="1:8" x14ac:dyDescent="0.2">
      <c r="A62" s="47" t="s">
        <v>28</v>
      </c>
      <c r="B62" s="48"/>
      <c r="C62" s="48"/>
      <c r="D62" s="48"/>
      <c r="E62" s="2" t="s">
        <v>48</v>
      </c>
      <c r="F62" s="2">
        <v>18</v>
      </c>
      <c r="G62" s="19">
        <v>511707</v>
      </c>
      <c r="H62" s="21">
        <f t="shared" si="1"/>
        <v>9210726</v>
      </c>
    </row>
    <row r="63" spans="1:8" x14ac:dyDescent="0.2">
      <c r="A63" s="47" t="s">
        <v>29</v>
      </c>
      <c r="B63" s="48"/>
      <c r="C63" s="48"/>
      <c r="D63" s="48"/>
      <c r="E63" s="2" t="s">
        <v>48</v>
      </c>
      <c r="F63" s="2">
        <v>2</v>
      </c>
      <c r="G63" s="19">
        <v>157848</v>
      </c>
      <c r="H63" s="21">
        <f t="shared" si="1"/>
        <v>315696</v>
      </c>
    </row>
    <row r="64" spans="1:8" x14ac:dyDescent="0.2">
      <c r="A64" s="47" t="s">
        <v>36</v>
      </c>
      <c r="B64" s="48"/>
      <c r="C64" s="48"/>
      <c r="D64" s="48"/>
      <c r="E64" s="2" t="s">
        <v>48</v>
      </c>
      <c r="F64" s="2">
        <v>126</v>
      </c>
      <c r="G64" s="19">
        <v>782155</v>
      </c>
      <c r="H64" s="21">
        <f t="shared" si="1"/>
        <v>98551530</v>
      </c>
    </row>
    <row r="65" spans="1:8" x14ac:dyDescent="0.2">
      <c r="A65" s="47" t="s">
        <v>24</v>
      </c>
      <c r="B65" s="48"/>
      <c r="C65" s="48"/>
      <c r="D65" s="48"/>
      <c r="E65" s="2" t="s">
        <v>51</v>
      </c>
      <c r="F65" s="2">
        <v>4</v>
      </c>
      <c r="G65" s="19">
        <v>1043781</v>
      </c>
      <c r="H65" s="21">
        <f t="shared" si="1"/>
        <v>4175124</v>
      </c>
    </row>
    <row r="66" spans="1:8" ht="13.5" thickBot="1" x14ac:dyDescent="0.25">
      <c r="A66" s="45" t="s">
        <v>25</v>
      </c>
      <c r="B66" s="46"/>
      <c r="C66" s="46"/>
      <c r="D66" s="46"/>
      <c r="E66" s="15" t="s">
        <v>52</v>
      </c>
      <c r="F66" s="15">
        <v>1</v>
      </c>
      <c r="G66" s="22">
        <v>6306300</v>
      </c>
      <c r="H66" s="24">
        <f t="shared" si="1"/>
        <v>6306300</v>
      </c>
    </row>
    <row r="67" spans="1:8" ht="15.75" thickBot="1" x14ac:dyDescent="0.3">
      <c r="A67" s="66" t="s">
        <v>53</v>
      </c>
      <c r="B67" s="67"/>
      <c r="C67" s="67"/>
      <c r="D67" s="67"/>
      <c r="E67" s="67"/>
      <c r="F67" s="67"/>
      <c r="G67" s="64">
        <f>SUM(H43:H66)</f>
        <v>279014885.75480002</v>
      </c>
      <c r="H67" s="55"/>
    </row>
    <row r="68" spans="1:8" ht="13.5" thickBot="1" x14ac:dyDescent="0.25"/>
    <row r="69" spans="1:8" ht="15" x14ac:dyDescent="0.2">
      <c r="A69" s="7" t="s">
        <v>0</v>
      </c>
      <c r="B69" s="56" t="s">
        <v>57</v>
      </c>
      <c r="C69" s="56"/>
      <c r="D69" s="57" t="s">
        <v>2</v>
      </c>
      <c r="E69" s="57"/>
      <c r="F69" s="57" t="s">
        <v>98</v>
      </c>
      <c r="G69" s="57"/>
      <c r="H69" s="60"/>
    </row>
    <row r="70" spans="1:8" ht="15" x14ac:dyDescent="0.2">
      <c r="A70" s="8" t="s">
        <v>3</v>
      </c>
      <c r="B70" s="58" t="s">
        <v>56</v>
      </c>
      <c r="C70" s="58"/>
      <c r="D70" s="59" t="s">
        <v>5</v>
      </c>
      <c r="E70" s="59"/>
      <c r="F70" s="59" t="s">
        <v>6</v>
      </c>
      <c r="G70" s="59"/>
      <c r="H70" s="61"/>
    </row>
    <row r="71" spans="1:8" ht="15.75" thickBot="1" x14ac:dyDescent="0.3">
      <c r="A71" s="49" t="s">
        <v>7</v>
      </c>
      <c r="B71" s="50"/>
      <c r="C71" s="50"/>
      <c r="D71" s="50"/>
      <c r="E71" s="50"/>
      <c r="F71" s="50"/>
      <c r="G71" s="50"/>
      <c r="H71" s="51"/>
    </row>
    <row r="72" spans="1:8" ht="15.75" thickBot="1" x14ac:dyDescent="0.3">
      <c r="A72" s="9"/>
      <c r="B72" s="9"/>
      <c r="C72" s="9"/>
      <c r="D72" s="9"/>
      <c r="E72" s="9"/>
      <c r="F72" s="9"/>
      <c r="G72" s="9"/>
      <c r="H72" s="9"/>
    </row>
    <row r="73" spans="1:8" ht="15.75" thickBot="1" x14ac:dyDescent="0.25">
      <c r="A73" s="52" t="s">
        <v>8</v>
      </c>
      <c r="B73" s="53"/>
      <c r="C73" s="53"/>
      <c r="D73" s="53"/>
      <c r="E73" s="16" t="s">
        <v>10</v>
      </c>
      <c r="F73" s="16" t="s">
        <v>9</v>
      </c>
      <c r="G73" s="16" t="s">
        <v>11</v>
      </c>
      <c r="H73" s="17" t="s">
        <v>12</v>
      </c>
    </row>
    <row r="74" spans="1:8" ht="13.5" thickBot="1" x14ac:dyDescent="0.25"/>
    <row r="75" spans="1:8" x14ac:dyDescent="0.2">
      <c r="A75" s="62" t="s">
        <v>54</v>
      </c>
      <c r="B75" s="63"/>
      <c r="C75" s="63"/>
      <c r="D75" s="63"/>
      <c r="E75" s="3" t="s">
        <v>49</v>
      </c>
      <c r="F75" s="10">
        <v>63.28</v>
      </c>
      <c r="G75" s="20">
        <v>2417</v>
      </c>
      <c r="H75" s="31">
        <f t="shared" ref="H75:H94" si="2">+G75*F75</f>
        <v>152947.76</v>
      </c>
    </row>
    <row r="76" spans="1:8" x14ac:dyDescent="0.2">
      <c r="A76" s="47" t="s">
        <v>15</v>
      </c>
      <c r="B76" s="48"/>
      <c r="C76" s="48"/>
      <c r="D76" s="48"/>
      <c r="E76" s="2" t="s">
        <v>49</v>
      </c>
      <c r="F76" s="5">
        <v>163</v>
      </c>
      <c r="G76" s="19">
        <v>2815</v>
      </c>
      <c r="H76" s="32">
        <f t="shared" si="2"/>
        <v>458845</v>
      </c>
    </row>
    <row r="77" spans="1:8" x14ac:dyDescent="0.2">
      <c r="A77" s="47" t="s">
        <v>16</v>
      </c>
      <c r="B77" s="48"/>
      <c r="C77" s="48"/>
      <c r="D77" s="48"/>
      <c r="E77" s="2" t="s">
        <v>48</v>
      </c>
      <c r="F77" s="2">
        <v>10</v>
      </c>
      <c r="G77" s="19">
        <v>24284</v>
      </c>
      <c r="H77" s="32">
        <f t="shared" si="2"/>
        <v>242840</v>
      </c>
    </row>
    <row r="78" spans="1:8" x14ac:dyDescent="0.2">
      <c r="A78" s="47" t="s">
        <v>17</v>
      </c>
      <c r="B78" s="48"/>
      <c r="C78" s="48"/>
      <c r="D78" s="48"/>
      <c r="E78" s="2" t="s">
        <v>48</v>
      </c>
      <c r="F78" s="2">
        <v>160</v>
      </c>
      <c r="G78" s="19">
        <v>19619</v>
      </c>
      <c r="H78" s="32">
        <f t="shared" si="2"/>
        <v>3139040</v>
      </c>
    </row>
    <row r="79" spans="1:8" x14ac:dyDescent="0.2">
      <c r="A79" s="47" t="s">
        <v>18</v>
      </c>
      <c r="B79" s="48"/>
      <c r="C79" s="48"/>
      <c r="D79" s="48"/>
      <c r="E79" s="2" t="s">
        <v>50</v>
      </c>
      <c r="F79" s="2">
        <v>100</v>
      </c>
      <c r="G79" s="19">
        <v>31222</v>
      </c>
      <c r="H79" s="32">
        <f t="shared" si="2"/>
        <v>3122200</v>
      </c>
    </row>
    <row r="80" spans="1:8" x14ac:dyDescent="0.2">
      <c r="A80" s="47" t="s">
        <v>30</v>
      </c>
      <c r="B80" s="48"/>
      <c r="C80" s="48"/>
      <c r="D80" s="48"/>
      <c r="E80" s="2" t="s">
        <v>49</v>
      </c>
      <c r="F80" s="2">
        <v>29.29</v>
      </c>
      <c r="G80" s="19">
        <v>48598</v>
      </c>
      <c r="H80" s="32">
        <f t="shared" si="2"/>
        <v>1423435.42</v>
      </c>
    </row>
    <row r="81" spans="1:8" x14ac:dyDescent="0.2">
      <c r="A81" s="47" t="s">
        <v>31</v>
      </c>
      <c r="B81" s="48"/>
      <c r="C81" s="48"/>
      <c r="D81" s="48"/>
      <c r="E81" s="2" t="s">
        <v>48</v>
      </c>
      <c r="F81" s="2">
        <v>4</v>
      </c>
      <c r="G81" s="19">
        <v>320901</v>
      </c>
      <c r="H81" s="32">
        <f t="shared" si="2"/>
        <v>1283604</v>
      </c>
    </row>
    <row r="82" spans="1:8" x14ac:dyDescent="0.2">
      <c r="A82" s="47" t="s">
        <v>20</v>
      </c>
      <c r="B82" s="48"/>
      <c r="C82" s="48"/>
      <c r="D82" s="48"/>
      <c r="E82" s="2" t="s">
        <v>48</v>
      </c>
      <c r="F82" s="2">
        <v>10</v>
      </c>
      <c r="G82" s="19">
        <v>133564</v>
      </c>
      <c r="H82" s="32">
        <f t="shared" si="2"/>
        <v>1335640</v>
      </c>
    </row>
    <row r="83" spans="1:8" x14ac:dyDescent="0.2">
      <c r="A83" s="47" t="s">
        <v>32</v>
      </c>
      <c r="B83" s="48"/>
      <c r="C83" s="48"/>
      <c r="D83" s="48"/>
      <c r="E83" s="2" t="s">
        <v>48</v>
      </c>
      <c r="F83" s="2">
        <v>50</v>
      </c>
      <c r="G83" s="19">
        <v>147441</v>
      </c>
      <c r="H83" s="32">
        <f t="shared" si="2"/>
        <v>7372050</v>
      </c>
    </row>
    <row r="84" spans="1:8" ht="15" x14ac:dyDescent="0.2">
      <c r="A84" s="47" t="s">
        <v>21</v>
      </c>
      <c r="B84" s="48"/>
      <c r="C84" s="48"/>
      <c r="D84" s="48"/>
      <c r="E84" s="2" t="s">
        <v>49</v>
      </c>
      <c r="F84" s="1">
        <v>146.97000000000003</v>
      </c>
      <c r="G84" s="19">
        <v>151762</v>
      </c>
      <c r="H84" s="32">
        <f t="shared" si="2"/>
        <v>22304461.140000004</v>
      </c>
    </row>
    <row r="85" spans="1:8" x14ac:dyDescent="0.2">
      <c r="A85" s="47" t="s">
        <v>33</v>
      </c>
      <c r="B85" s="48"/>
      <c r="C85" s="48"/>
      <c r="D85" s="48"/>
      <c r="E85" s="2" t="s">
        <v>49</v>
      </c>
      <c r="F85" s="2">
        <v>77.77</v>
      </c>
      <c r="G85" s="19">
        <v>484934</v>
      </c>
      <c r="H85" s="32">
        <f t="shared" si="2"/>
        <v>37713317.18</v>
      </c>
    </row>
    <row r="86" spans="1:8" x14ac:dyDescent="0.2">
      <c r="A86" s="47" t="s">
        <v>34</v>
      </c>
      <c r="B86" s="48"/>
      <c r="C86" s="48"/>
      <c r="D86" s="48"/>
      <c r="E86" s="2" t="s">
        <v>49</v>
      </c>
      <c r="F86" s="2">
        <v>61.77</v>
      </c>
      <c r="G86" s="19">
        <v>417968</v>
      </c>
      <c r="H86" s="32">
        <f t="shared" si="2"/>
        <v>25817883.360000003</v>
      </c>
    </row>
    <row r="87" spans="1:8" ht="15" x14ac:dyDescent="0.2">
      <c r="A87" s="47" t="s">
        <v>35</v>
      </c>
      <c r="B87" s="48"/>
      <c r="C87" s="48"/>
      <c r="D87" s="48"/>
      <c r="E87" s="2" t="s">
        <v>49</v>
      </c>
      <c r="F87" s="11">
        <v>163</v>
      </c>
      <c r="G87" s="19">
        <v>417968</v>
      </c>
      <c r="H87" s="32">
        <f t="shared" si="2"/>
        <v>68128784</v>
      </c>
    </row>
    <row r="88" spans="1:8" ht="15" x14ac:dyDescent="0.2">
      <c r="A88" s="47" t="s">
        <v>58</v>
      </c>
      <c r="B88" s="48"/>
      <c r="C88" s="48"/>
      <c r="D88" s="48"/>
      <c r="E88" s="2" t="s">
        <v>48</v>
      </c>
      <c r="F88" s="6">
        <v>2</v>
      </c>
      <c r="G88" s="19">
        <v>10060726</v>
      </c>
      <c r="H88" s="32">
        <f t="shared" si="2"/>
        <v>20121452</v>
      </c>
    </row>
    <row r="89" spans="1:8" ht="15" x14ac:dyDescent="0.2">
      <c r="A89" s="47" t="s">
        <v>27</v>
      </c>
      <c r="B89" s="48"/>
      <c r="C89" s="48"/>
      <c r="D89" s="48"/>
      <c r="E89" s="1" t="s">
        <v>48</v>
      </c>
      <c r="F89" s="1">
        <v>30</v>
      </c>
      <c r="G89" s="19">
        <v>120802</v>
      </c>
      <c r="H89" s="32">
        <f t="shared" si="2"/>
        <v>3624060</v>
      </c>
    </row>
    <row r="90" spans="1:8" ht="15" x14ac:dyDescent="0.2">
      <c r="A90" s="47" t="s">
        <v>28</v>
      </c>
      <c r="B90" s="48"/>
      <c r="C90" s="48"/>
      <c r="D90" s="48"/>
      <c r="E90" s="1" t="s">
        <v>48</v>
      </c>
      <c r="F90" s="1">
        <v>20</v>
      </c>
      <c r="G90" s="19">
        <v>511087</v>
      </c>
      <c r="H90" s="32">
        <f t="shared" si="2"/>
        <v>10221740</v>
      </c>
    </row>
    <row r="91" spans="1:8" ht="15" x14ac:dyDescent="0.2">
      <c r="A91" s="47" t="s">
        <v>29</v>
      </c>
      <c r="B91" s="48"/>
      <c r="C91" s="48"/>
      <c r="D91" s="48"/>
      <c r="E91" s="1" t="s">
        <v>48</v>
      </c>
      <c r="F91" s="1">
        <v>2</v>
      </c>
      <c r="G91" s="19">
        <v>169123</v>
      </c>
      <c r="H91" s="32">
        <f t="shared" si="2"/>
        <v>338246</v>
      </c>
    </row>
    <row r="92" spans="1:8" x14ac:dyDescent="0.2">
      <c r="A92" s="47" t="s">
        <v>36</v>
      </c>
      <c r="B92" s="48"/>
      <c r="C92" s="48"/>
      <c r="D92" s="48"/>
      <c r="E92" s="2" t="s">
        <v>48</v>
      </c>
      <c r="F92" s="2">
        <v>160</v>
      </c>
      <c r="G92" s="19">
        <v>782155</v>
      </c>
      <c r="H92" s="32">
        <f t="shared" si="2"/>
        <v>125144800</v>
      </c>
    </row>
    <row r="93" spans="1:8" x14ac:dyDescent="0.2">
      <c r="A93" s="47" t="s">
        <v>24</v>
      </c>
      <c r="B93" s="48"/>
      <c r="C93" s="48"/>
      <c r="D93" s="48"/>
      <c r="E93" s="2" t="s">
        <v>51</v>
      </c>
      <c r="F93" s="2">
        <v>4</v>
      </c>
      <c r="G93" s="19">
        <v>1118337</v>
      </c>
      <c r="H93" s="32">
        <f t="shared" si="2"/>
        <v>4473348</v>
      </c>
    </row>
    <row r="94" spans="1:8" ht="13.5" thickBot="1" x14ac:dyDescent="0.25">
      <c r="A94" s="45" t="s">
        <v>55</v>
      </c>
      <c r="B94" s="46"/>
      <c r="C94" s="46"/>
      <c r="D94" s="46"/>
      <c r="E94" s="15" t="s">
        <v>52</v>
      </c>
      <c r="F94" s="15">
        <v>1</v>
      </c>
      <c r="G94" s="22">
        <v>6306300</v>
      </c>
      <c r="H94" s="33">
        <f t="shared" si="2"/>
        <v>6306300</v>
      </c>
    </row>
    <row r="95" spans="1:8" ht="15.75" thickBot="1" x14ac:dyDescent="0.3">
      <c r="A95" s="66" t="s">
        <v>100</v>
      </c>
      <c r="B95" s="67"/>
      <c r="C95" s="67"/>
      <c r="D95" s="67"/>
      <c r="E95" s="67"/>
      <c r="F95" s="67"/>
      <c r="G95" s="54">
        <f>SUM(H75:H94)</f>
        <v>342724993.86000001</v>
      </c>
      <c r="H95" s="55"/>
    </row>
    <row r="96" spans="1:8" ht="13.5" thickBot="1" x14ac:dyDescent="0.25"/>
    <row r="97" spans="1:8" ht="15" x14ac:dyDescent="0.2">
      <c r="A97" s="7" t="s">
        <v>0</v>
      </c>
      <c r="B97" s="56" t="s">
        <v>60</v>
      </c>
      <c r="C97" s="56"/>
      <c r="D97" s="57" t="s">
        <v>2</v>
      </c>
      <c r="E97" s="57"/>
      <c r="F97" s="57" t="s">
        <v>99</v>
      </c>
      <c r="G97" s="57"/>
      <c r="H97" s="60"/>
    </row>
    <row r="98" spans="1:8" ht="15" x14ac:dyDescent="0.2">
      <c r="A98" s="8" t="s">
        <v>3</v>
      </c>
      <c r="B98" s="58" t="s">
        <v>59</v>
      </c>
      <c r="C98" s="58"/>
      <c r="D98" s="59" t="s">
        <v>5</v>
      </c>
      <c r="E98" s="59"/>
      <c r="F98" s="59" t="s">
        <v>6</v>
      </c>
      <c r="G98" s="59"/>
      <c r="H98" s="61"/>
    </row>
    <row r="99" spans="1:8" ht="15.75" thickBot="1" x14ac:dyDescent="0.3">
      <c r="A99" s="49" t="s">
        <v>7</v>
      </c>
      <c r="B99" s="50"/>
      <c r="C99" s="50"/>
      <c r="D99" s="50"/>
      <c r="E99" s="50"/>
      <c r="F99" s="50"/>
      <c r="G99" s="50"/>
      <c r="H99" s="51"/>
    </row>
    <row r="100" spans="1:8" ht="15.75" thickBot="1" x14ac:dyDescent="0.3">
      <c r="A100" s="9"/>
      <c r="B100" s="9"/>
      <c r="C100" s="9"/>
      <c r="D100" s="9"/>
      <c r="E100" s="9"/>
      <c r="F100" s="9"/>
      <c r="G100" s="9"/>
      <c r="H100" s="9"/>
    </row>
    <row r="101" spans="1:8" ht="15.75" thickBot="1" x14ac:dyDescent="0.25">
      <c r="A101" s="52" t="s">
        <v>8</v>
      </c>
      <c r="B101" s="53"/>
      <c r="C101" s="53"/>
      <c r="D101" s="53"/>
      <c r="E101" s="16" t="s">
        <v>10</v>
      </c>
      <c r="F101" s="16" t="s">
        <v>9</v>
      </c>
      <c r="G101" s="16" t="s">
        <v>11</v>
      </c>
      <c r="H101" s="17" t="s">
        <v>12</v>
      </c>
    </row>
    <row r="102" spans="1:8" ht="13.5" thickBot="1" x14ac:dyDescent="0.25"/>
    <row r="103" spans="1:8" x14ac:dyDescent="0.2">
      <c r="A103" s="62" t="s">
        <v>61</v>
      </c>
      <c r="B103" s="63"/>
      <c r="C103" s="63"/>
      <c r="D103" s="63"/>
      <c r="E103" s="3" t="s">
        <v>49</v>
      </c>
      <c r="F103" s="3">
        <v>175.41</v>
      </c>
      <c r="G103" s="20">
        <v>6043</v>
      </c>
      <c r="H103" s="23">
        <f t="shared" ref="H103:H116" si="3">+G103*F103</f>
        <v>1060002.6299999999</v>
      </c>
    </row>
    <row r="104" spans="1:8" x14ac:dyDescent="0.2">
      <c r="A104" s="47" t="s">
        <v>62</v>
      </c>
      <c r="B104" s="48"/>
      <c r="C104" s="48"/>
      <c r="D104" s="48"/>
      <c r="E104" s="2" t="s">
        <v>50</v>
      </c>
      <c r="F104" s="5">
        <v>65.260000000000005</v>
      </c>
      <c r="G104" s="19">
        <v>3941</v>
      </c>
      <c r="H104" s="21">
        <f t="shared" si="3"/>
        <v>257189.66000000003</v>
      </c>
    </row>
    <row r="105" spans="1:8" x14ac:dyDescent="0.2">
      <c r="A105" s="47" t="s">
        <v>17</v>
      </c>
      <c r="B105" s="48"/>
      <c r="C105" s="48"/>
      <c r="D105" s="48"/>
      <c r="E105" s="2" t="s">
        <v>48</v>
      </c>
      <c r="F105" s="5">
        <v>119</v>
      </c>
      <c r="G105" s="19">
        <v>19619</v>
      </c>
      <c r="H105" s="21">
        <f t="shared" si="3"/>
        <v>2334661</v>
      </c>
    </row>
    <row r="106" spans="1:8" x14ac:dyDescent="0.2">
      <c r="A106" s="47" t="s">
        <v>69</v>
      </c>
      <c r="B106" s="48"/>
      <c r="C106" s="48"/>
      <c r="D106" s="48"/>
      <c r="E106" s="2" t="s">
        <v>49</v>
      </c>
      <c r="F106" s="2">
        <v>175.41</v>
      </c>
      <c r="G106" s="19">
        <v>213150</v>
      </c>
      <c r="H106" s="21">
        <f t="shared" si="3"/>
        <v>37388641.5</v>
      </c>
    </row>
    <row r="107" spans="1:8" x14ac:dyDescent="0.2">
      <c r="A107" s="47" t="s">
        <v>70</v>
      </c>
      <c r="B107" s="48"/>
      <c r="C107" s="48"/>
      <c r="D107" s="48"/>
      <c r="E107" s="2" t="s">
        <v>50</v>
      </c>
      <c r="F107" s="2">
        <v>65.259999999999991</v>
      </c>
      <c r="G107" s="19">
        <v>22167</v>
      </c>
      <c r="H107" s="21">
        <f t="shared" si="3"/>
        <v>1446618.4199999997</v>
      </c>
    </row>
    <row r="108" spans="1:8" x14ac:dyDescent="0.2">
      <c r="A108" s="47" t="s">
        <v>63</v>
      </c>
      <c r="B108" s="48"/>
      <c r="C108" s="48"/>
      <c r="D108" s="48"/>
      <c r="E108" s="2" t="s">
        <v>49</v>
      </c>
      <c r="F108" s="2">
        <v>439.91</v>
      </c>
      <c r="G108" s="19">
        <v>23325</v>
      </c>
      <c r="H108" s="21">
        <f t="shared" si="3"/>
        <v>10260900.75</v>
      </c>
    </row>
    <row r="109" spans="1:8" x14ac:dyDescent="0.2">
      <c r="A109" s="47" t="s">
        <v>64</v>
      </c>
      <c r="B109" s="48"/>
      <c r="C109" s="48"/>
      <c r="D109" s="48"/>
      <c r="E109" s="2" t="s">
        <v>48</v>
      </c>
      <c r="F109" s="2">
        <v>7</v>
      </c>
      <c r="G109" s="19">
        <v>5659500</v>
      </c>
      <c r="H109" s="21">
        <f t="shared" si="3"/>
        <v>39616500</v>
      </c>
    </row>
    <row r="110" spans="1:8" x14ac:dyDescent="0.2">
      <c r="A110" s="47" t="s">
        <v>65</v>
      </c>
      <c r="B110" s="48"/>
      <c r="C110" s="48"/>
      <c r="D110" s="48"/>
      <c r="E110" s="2" t="s">
        <v>48</v>
      </c>
      <c r="F110" s="2">
        <v>2</v>
      </c>
      <c r="G110" s="19">
        <v>426300</v>
      </c>
      <c r="H110" s="21">
        <f t="shared" si="3"/>
        <v>852600</v>
      </c>
    </row>
    <row r="111" spans="1:8" x14ac:dyDescent="0.2">
      <c r="A111" s="47" t="s">
        <v>66</v>
      </c>
      <c r="B111" s="48"/>
      <c r="C111" s="48"/>
      <c r="D111" s="48"/>
      <c r="E111" s="2" t="s">
        <v>48</v>
      </c>
      <c r="F111" s="2">
        <v>1</v>
      </c>
      <c r="G111" s="19">
        <v>170520</v>
      </c>
      <c r="H111" s="21">
        <f t="shared" si="3"/>
        <v>170520</v>
      </c>
    </row>
    <row r="112" spans="1:8" x14ac:dyDescent="0.2">
      <c r="A112" s="47" t="s">
        <v>67</v>
      </c>
      <c r="B112" s="48"/>
      <c r="C112" s="48"/>
      <c r="D112" s="48"/>
      <c r="E112" s="2" t="s">
        <v>48</v>
      </c>
      <c r="F112" s="2">
        <v>2</v>
      </c>
      <c r="G112" s="19">
        <v>409248</v>
      </c>
      <c r="H112" s="21">
        <f t="shared" si="3"/>
        <v>818496</v>
      </c>
    </row>
    <row r="113" spans="1:8" x14ac:dyDescent="0.2">
      <c r="A113" s="47" t="s">
        <v>68</v>
      </c>
      <c r="B113" s="48"/>
      <c r="C113" s="48"/>
      <c r="D113" s="48"/>
      <c r="E113" s="2" t="s">
        <v>48</v>
      </c>
      <c r="F113" s="2">
        <v>2</v>
      </c>
      <c r="G113" s="19">
        <v>596820</v>
      </c>
      <c r="H113" s="21">
        <f t="shared" si="3"/>
        <v>1193640</v>
      </c>
    </row>
    <row r="114" spans="1:8" x14ac:dyDescent="0.2">
      <c r="A114" s="47" t="s">
        <v>36</v>
      </c>
      <c r="B114" s="48"/>
      <c r="C114" s="48"/>
      <c r="D114" s="48"/>
      <c r="E114" s="2" t="s">
        <v>48</v>
      </c>
      <c r="F114" s="2">
        <v>119</v>
      </c>
      <c r="G114" s="19">
        <v>782155</v>
      </c>
      <c r="H114" s="21">
        <f t="shared" si="3"/>
        <v>93076445</v>
      </c>
    </row>
    <row r="115" spans="1:8" x14ac:dyDescent="0.2">
      <c r="A115" s="47" t="s">
        <v>24</v>
      </c>
      <c r="B115" s="48"/>
      <c r="C115" s="48"/>
      <c r="D115" s="48"/>
      <c r="E115" s="2" t="s">
        <v>51</v>
      </c>
      <c r="F115" s="2">
        <v>2</v>
      </c>
      <c r="G115" s="19">
        <v>1043781</v>
      </c>
      <c r="H115" s="21">
        <f t="shared" si="3"/>
        <v>2087562</v>
      </c>
    </row>
    <row r="116" spans="1:8" ht="13.5" thickBot="1" x14ac:dyDescent="0.25">
      <c r="A116" s="45" t="s">
        <v>55</v>
      </c>
      <c r="B116" s="46"/>
      <c r="C116" s="46"/>
      <c r="D116" s="46"/>
      <c r="E116" s="15" t="s">
        <v>52</v>
      </c>
      <c r="F116" s="15">
        <v>1</v>
      </c>
      <c r="G116" s="22">
        <v>6306300</v>
      </c>
      <c r="H116" s="33">
        <f t="shared" si="3"/>
        <v>6306300</v>
      </c>
    </row>
    <row r="117" spans="1:8" ht="15.75" thickBot="1" x14ac:dyDescent="0.3">
      <c r="A117" s="66" t="s">
        <v>101</v>
      </c>
      <c r="B117" s="67"/>
      <c r="C117" s="67"/>
      <c r="D117" s="67"/>
      <c r="E117" s="67"/>
      <c r="F117" s="67"/>
      <c r="G117" s="64">
        <f>SUM(H103:H116)</f>
        <v>196870076.96000001</v>
      </c>
      <c r="H117" s="55"/>
    </row>
    <row r="118" spans="1:8" ht="13.5" thickBot="1" x14ac:dyDescent="0.25"/>
    <row r="119" spans="1:8" ht="15" x14ac:dyDescent="0.2">
      <c r="A119" s="7" t="s">
        <v>0</v>
      </c>
      <c r="B119" s="56" t="s">
        <v>39</v>
      </c>
      <c r="C119" s="56"/>
      <c r="D119" s="57" t="s">
        <v>2</v>
      </c>
      <c r="E119" s="57"/>
      <c r="F119" s="57" t="s">
        <v>103</v>
      </c>
      <c r="G119" s="57"/>
      <c r="H119" s="60"/>
    </row>
    <row r="120" spans="1:8" ht="15" x14ac:dyDescent="0.2">
      <c r="A120" s="8" t="s">
        <v>3</v>
      </c>
      <c r="B120" s="58" t="s">
        <v>71</v>
      </c>
      <c r="C120" s="58"/>
      <c r="D120" s="59" t="s">
        <v>5</v>
      </c>
      <c r="E120" s="59"/>
      <c r="F120" s="59" t="s">
        <v>6</v>
      </c>
      <c r="G120" s="59"/>
      <c r="H120" s="61"/>
    </row>
    <row r="121" spans="1:8" ht="15.75" thickBot="1" x14ac:dyDescent="0.3">
      <c r="A121" s="49" t="s">
        <v>7</v>
      </c>
      <c r="B121" s="50"/>
      <c r="C121" s="50"/>
      <c r="D121" s="50"/>
      <c r="E121" s="50"/>
      <c r="F121" s="50"/>
      <c r="G121" s="50"/>
      <c r="H121" s="51"/>
    </row>
    <row r="122" spans="1:8" ht="13.5" thickBot="1" x14ac:dyDescent="0.25"/>
    <row r="123" spans="1:8" ht="15.75" thickBot="1" x14ac:dyDescent="0.25">
      <c r="A123" s="52" t="s">
        <v>8</v>
      </c>
      <c r="B123" s="53"/>
      <c r="C123" s="53"/>
      <c r="D123" s="53"/>
      <c r="E123" s="16" t="s">
        <v>10</v>
      </c>
      <c r="F123" s="16" t="s">
        <v>9</v>
      </c>
      <c r="G123" s="16" t="s">
        <v>11</v>
      </c>
      <c r="H123" s="17" t="s">
        <v>12</v>
      </c>
    </row>
    <row r="124" spans="1:8" ht="13.5" thickBot="1" x14ac:dyDescent="0.25"/>
    <row r="125" spans="1:8" x14ac:dyDescent="0.2">
      <c r="A125" s="62" t="s">
        <v>72</v>
      </c>
      <c r="B125" s="63"/>
      <c r="C125" s="63"/>
      <c r="D125" s="63"/>
      <c r="E125" s="3" t="s">
        <v>49</v>
      </c>
      <c r="F125" s="3">
        <v>65.489999999999995</v>
      </c>
      <c r="G125" s="20">
        <v>6043</v>
      </c>
      <c r="H125" s="31">
        <f t="shared" ref="H125:H152" si="4">+G125*F125</f>
        <v>395756.06999999995</v>
      </c>
    </row>
    <row r="126" spans="1:8" x14ac:dyDescent="0.2">
      <c r="A126" s="47" t="s">
        <v>14</v>
      </c>
      <c r="B126" s="48"/>
      <c r="C126" s="48"/>
      <c r="D126" s="48"/>
      <c r="E126" s="2" t="s">
        <v>50</v>
      </c>
      <c r="F126" s="5">
        <v>26.39</v>
      </c>
      <c r="G126" s="19">
        <v>3941</v>
      </c>
      <c r="H126" s="32">
        <f t="shared" si="4"/>
        <v>104002.99</v>
      </c>
    </row>
    <row r="127" spans="1:8" x14ac:dyDescent="0.2">
      <c r="A127" s="47" t="s">
        <v>15</v>
      </c>
      <c r="B127" s="48"/>
      <c r="C127" s="48"/>
      <c r="D127" s="48"/>
      <c r="E127" s="2" t="s">
        <v>49</v>
      </c>
      <c r="F127" s="5">
        <v>53.21</v>
      </c>
      <c r="G127" s="19">
        <v>2815</v>
      </c>
      <c r="H127" s="32">
        <f t="shared" si="4"/>
        <v>149786.15</v>
      </c>
    </row>
    <row r="128" spans="1:8" x14ac:dyDescent="0.2">
      <c r="A128" s="47" t="s">
        <v>16</v>
      </c>
      <c r="B128" s="48"/>
      <c r="C128" s="48"/>
      <c r="D128" s="48"/>
      <c r="E128" s="2" t="s">
        <v>48</v>
      </c>
      <c r="F128" s="2">
        <v>17</v>
      </c>
      <c r="G128" s="19">
        <v>24284</v>
      </c>
      <c r="H128" s="32">
        <f t="shared" si="4"/>
        <v>412828</v>
      </c>
    </row>
    <row r="129" spans="1:8" x14ac:dyDescent="0.2">
      <c r="A129" s="47" t="s">
        <v>17</v>
      </c>
      <c r="B129" s="48"/>
      <c r="C129" s="48"/>
      <c r="D129" s="48"/>
      <c r="E129" s="2" t="s">
        <v>48</v>
      </c>
      <c r="F129" s="2">
        <v>50</v>
      </c>
      <c r="G129" s="19">
        <v>19619</v>
      </c>
      <c r="H129" s="32">
        <f t="shared" si="4"/>
        <v>980950</v>
      </c>
    </row>
    <row r="130" spans="1:8" x14ac:dyDescent="0.2">
      <c r="A130" s="47" t="s">
        <v>73</v>
      </c>
      <c r="B130" s="48"/>
      <c r="C130" s="48"/>
      <c r="D130" s="48"/>
      <c r="E130" s="2" t="s">
        <v>48</v>
      </c>
      <c r="F130" s="2">
        <v>1</v>
      </c>
      <c r="G130" s="19">
        <v>425565</v>
      </c>
      <c r="H130" s="32">
        <f t="shared" si="4"/>
        <v>425565</v>
      </c>
    </row>
    <row r="131" spans="1:8" x14ac:dyDescent="0.2">
      <c r="A131" s="47" t="s">
        <v>74</v>
      </c>
      <c r="B131" s="48"/>
      <c r="C131" s="48"/>
      <c r="D131" s="48"/>
      <c r="E131" s="2" t="s">
        <v>89</v>
      </c>
      <c r="F131" s="2">
        <v>11.5</v>
      </c>
      <c r="G131" s="19">
        <v>45961</v>
      </c>
      <c r="H131" s="32">
        <f t="shared" si="4"/>
        <v>528551.5</v>
      </c>
    </row>
    <row r="132" spans="1:8" x14ac:dyDescent="0.2">
      <c r="A132" s="47" t="s">
        <v>18</v>
      </c>
      <c r="B132" s="48"/>
      <c r="C132" s="48"/>
      <c r="D132" s="48"/>
      <c r="E132" s="2" t="s">
        <v>49</v>
      </c>
      <c r="F132" s="2">
        <v>30</v>
      </c>
      <c r="G132" s="19">
        <v>31222</v>
      </c>
      <c r="H132" s="32">
        <f t="shared" si="4"/>
        <v>936660</v>
      </c>
    </row>
    <row r="133" spans="1:8" x14ac:dyDescent="0.2">
      <c r="A133" s="47" t="s">
        <v>75</v>
      </c>
      <c r="B133" s="48"/>
      <c r="C133" s="48"/>
      <c r="D133" s="48"/>
      <c r="E133" s="2" t="s">
        <v>48</v>
      </c>
      <c r="F133" s="2">
        <v>16</v>
      </c>
      <c r="G133" s="19">
        <v>262615</v>
      </c>
      <c r="H133" s="32">
        <f t="shared" si="4"/>
        <v>4201840</v>
      </c>
    </row>
    <row r="134" spans="1:8" x14ac:dyDescent="0.2">
      <c r="A134" s="47" t="s">
        <v>76</v>
      </c>
      <c r="B134" s="48"/>
      <c r="C134" s="48"/>
      <c r="D134" s="48"/>
      <c r="E134" s="2" t="s">
        <v>48</v>
      </c>
      <c r="F134" s="2">
        <v>16</v>
      </c>
      <c r="G134" s="19">
        <v>262615</v>
      </c>
      <c r="H134" s="32">
        <f t="shared" si="4"/>
        <v>4201840</v>
      </c>
    </row>
    <row r="135" spans="1:8" x14ac:dyDescent="0.2">
      <c r="A135" s="47" t="s">
        <v>77</v>
      </c>
      <c r="B135" s="48"/>
      <c r="C135" s="48"/>
      <c r="D135" s="48"/>
      <c r="E135" s="2" t="s">
        <v>49</v>
      </c>
      <c r="F135" s="2">
        <v>6.67</v>
      </c>
      <c r="G135" s="19">
        <v>186384</v>
      </c>
      <c r="H135" s="32">
        <f t="shared" si="4"/>
        <v>1243181.28</v>
      </c>
    </row>
    <row r="136" spans="1:8" x14ac:dyDescent="0.2">
      <c r="A136" s="47" t="s">
        <v>78</v>
      </c>
      <c r="B136" s="48"/>
      <c r="C136" s="48"/>
      <c r="D136" s="48"/>
      <c r="E136" s="2" t="s">
        <v>48</v>
      </c>
      <c r="F136" s="2">
        <v>4</v>
      </c>
      <c r="G136" s="19">
        <v>320901</v>
      </c>
      <c r="H136" s="32">
        <f t="shared" si="4"/>
        <v>1283604</v>
      </c>
    </row>
    <row r="137" spans="1:8" x14ac:dyDescent="0.2">
      <c r="A137" s="47" t="s">
        <v>20</v>
      </c>
      <c r="B137" s="48"/>
      <c r="C137" s="48"/>
      <c r="D137" s="48"/>
      <c r="E137" s="2" t="s">
        <v>48</v>
      </c>
      <c r="F137" s="2">
        <v>10</v>
      </c>
      <c r="G137" s="19">
        <v>133564</v>
      </c>
      <c r="H137" s="32">
        <f t="shared" si="4"/>
        <v>1335640</v>
      </c>
    </row>
    <row r="138" spans="1:8" x14ac:dyDescent="0.2">
      <c r="A138" s="47" t="s">
        <v>79</v>
      </c>
      <c r="B138" s="48"/>
      <c r="C138" s="48"/>
      <c r="D138" s="48"/>
      <c r="E138" s="2" t="s">
        <v>48</v>
      </c>
      <c r="F138" s="2">
        <v>32</v>
      </c>
      <c r="G138" s="19">
        <v>147441</v>
      </c>
      <c r="H138" s="32">
        <f t="shared" si="4"/>
        <v>4718112</v>
      </c>
    </row>
    <row r="139" spans="1:8" x14ac:dyDescent="0.2">
      <c r="A139" s="47" t="s">
        <v>80</v>
      </c>
      <c r="B139" s="48"/>
      <c r="C139" s="48"/>
      <c r="D139" s="48"/>
      <c r="E139" s="2" t="s">
        <v>49</v>
      </c>
      <c r="F139" s="2">
        <v>69.78</v>
      </c>
      <c r="G139" s="19">
        <v>151763</v>
      </c>
      <c r="H139" s="32">
        <f t="shared" si="4"/>
        <v>10590022.140000001</v>
      </c>
    </row>
    <row r="140" spans="1:8" x14ac:dyDescent="0.2">
      <c r="A140" s="47" t="s">
        <v>81</v>
      </c>
      <c r="B140" s="48"/>
      <c r="C140" s="48"/>
      <c r="D140" s="48"/>
      <c r="E140" s="2" t="s">
        <v>49</v>
      </c>
      <c r="F140" s="2">
        <v>60.67</v>
      </c>
      <c r="G140" s="19">
        <v>484934</v>
      </c>
      <c r="H140" s="32">
        <f t="shared" si="4"/>
        <v>29420945.780000001</v>
      </c>
    </row>
    <row r="141" spans="1:8" x14ac:dyDescent="0.2">
      <c r="A141" s="47" t="s">
        <v>82</v>
      </c>
      <c r="B141" s="48"/>
      <c r="C141" s="48"/>
      <c r="D141" s="48"/>
      <c r="E141" s="2" t="s">
        <v>49</v>
      </c>
      <c r="F141" s="2">
        <v>43.94</v>
      </c>
      <c r="G141" s="19">
        <v>417968</v>
      </c>
      <c r="H141" s="32">
        <f t="shared" si="4"/>
        <v>18365513.919999998</v>
      </c>
    </row>
    <row r="142" spans="1:8" ht="15" x14ac:dyDescent="0.2">
      <c r="A142" s="47" t="s">
        <v>83</v>
      </c>
      <c r="B142" s="48"/>
      <c r="C142" s="48"/>
      <c r="D142" s="48"/>
      <c r="E142" s="2" t="s">
        <v>49</v>
      </c>
      <c r="F142" s="11">
        <v>57.24</v>
      </c>
      <c r="G142" s="19">
        <v>417968</v>
      </c>
      <c r="H142" s="32">
        <f t="shared" si="4"/>
        <v>23924488.32</v>
      </c>
    </row>
    <row r="143" spans="1:8" ht="15" x14ac:dyDescent="0.2">
      <c r="A143" s="47" t="s">
        <v>84</v>
      </c>
      <c r="B143" s="48"/>
      <c r="C143" s="48"/>
      <c r="D143" s="48"/>
      <c r="E143" s="2" t="s">
        <v>48</v>
      </c>
      <c r="F143" s="6">
        <v>1</v>
      </c>
      <c r="G143" s="19">
        <v>10912228</v>
      </c>
      <c r="H143" s="32">
        <f t="shared" si="4"/>
        <v>10912228</v>
      </c>
    </row>
    <row r="144" spans="1:8" ht="15" x14ac:dyDescent="0.2">
      <c r="A144" s="47" t="s">
        <v>85</v>
      </c>
      <c r="B144" s="48"/>
      <c r="C144" s="48"/>
      <c r="D144" s="48"/>
      <c r="E144" s="2" t="s">
        <v>48</v>
      </c>
      <c r="F144" s="6">
        <v>1</v>
      </c>
      <c r="G144" s="19">
        <v>9395706</v>
      </c>
      <c r="H144" s="32">
        <f t="shared" si="4"/>
        <v>9395706</v>
      </c>
    </row>
    <row r="145" spans="1:10" ht="39" customHeight="1" x14ac:dyDescent="0.2">
      <c r="A145" s="47" t="s">
        <v>86</v>
      </c>
      <c r="B145" s="48"/>
      <c r="C145" s="48"/>
      <c r="D145" s="48"/>
      <c r="E145" s="2" t="s">
        <v>48</v>
      </c>
      <c r="F145" s="6">
        <v>1</v>
      </c>
      <c r="G145" s="19">
        <v>5483740</v>
      </c>
      <c r="H145" s="32">
        <f t="shared" si="4"/>
        <v>5483740</v>
      </c>
    </row>
    <row r="146" spans="1:10" ht="68.25" customHeight="1" x14ac:dyDescent="0.2">
      <c r="A146" s="47" t="s">
        <v>22</v>
      </c>
      <c r="B146" s="48"/>
      <c r="C146" s="48"/>
      <c r="D146" s="48"/>
      <c r="E146" s="2" t="s">
        <v>48</v>
      </c>
      <c r="F146" s="2">
        <v>1</v>
      </c>
      <c r="G146" s="19">
        <v>16825208</v>
      </c>
      <c r="H146" s="32">
        <f t="shared" si="4"/>
        <v>16825208</v>
      </c>
    </row>
    <row r="147" spans="1:10" ht="66.75" customHeight="1" x14ac:dyDescent="0.2">
      <c r="A147" s="47" t="s">
        <v>23</v>
      </c>
      <c r="B147" s="48"/>
      <c r="C147" s="48"/>
      <c r="D147" s="48"/>
      <c r="E147" s="2" t="s">
        <v>48</v>
      </c>
      <c r="F147" s="2">
        <v>16</v>
      </c>
      <c r="G147" s="19">
        <v>112749</v>
      </c>
      <c r="H147" s="32">
        <f t="shared" si="4"/>
        <v>1803984</v>
      </c>
    </row>
    <row r="148" spans="1:10" ht="78.75" customHeight="1" x14ac:dyDescent="0.2">
      <c r="A148" s="47" t="s">
        <v>87</v>
      </c>
      <c r="B148" s="48"/>
      <c r="C148" s="48"/>
      <c r="D148" s="48"/>
      <c r="E148" s="2" t="s">
        <v>48</v>
      </c>
      <c r="F148" s="2">
        <v>16</v>
      </c>
      <c r="G148" s="19">
        <v>511706.99999999994</v>
      </c>
      <c r="H148" s="32">
        <f t="shared" si="4"/>
        <v>8187311.9999999991</v>
      </c>
    </row>
    <row r="149" spans="1:10" ht="19.5" customHeight="1" x14ac:dyDescent="0.2">
      <c r="A149" s="47" t="s">
        <v>88</v>
      </c>
      <c r="B149" s="48"/>
      <c r="C149" s="48"/>
      <c r="D149" s="48"/>
      <c r="E149" s="2" t="s">
        <v>48</v>
      </c>
      <c r="F149" s="2">
        <v>2</v>
      </c>
      <c r="G149" s="19">
        <v>157848</v>
      </c>
      <c r="H149" s="32">
        <f t="shared" si="4"/>
        <v>315696</v>
      </c>
    </row>
    <row r="150" spans="1:10" ht="181.5" customHeight="1" x14ac:dyDescent="0.2">
      <c r="A150" s="47" t="s">
        <v>36</v>
      </c>
      <c r="B150" s="48"/>
      <c r="C150" s="48"/>
      <c r="D150" s="48"/>
      <c r="E150" s="2" t="s">
        <v>48</v>
      </c>
      <c r="F150" s="2">
        <v>57</v>
      </c>
      <c r="G150" s="19">
        <v>782155</v>
      </c>
      <c r="H150" s="21">
        <f t="shared" si="4"/>
        <v>44582835</v>
      </c>
    </row>
    <row r="151" spans="1:10" x14ac:dyDescent="0.2">
      <c r="A151" s="47" t="s">
        <v>24</v>
      </c>
      <c r="B151" s="48"/>
      <c r="C151" s="48"/>
      <c r="D151" s="48"/>
      <c r="E151" s="2" t="s">
        <v>90</v>
      </c>
      <c r="F151" s="2">
        <v>4</v>
      </c>
      <c r="G151" s="19">
        <v>1043781</v>
      </c>
      <c r="H151" s="32">
        <f t="shared" si="4"/>
        <v>4175124</v>
      </c>
    </row>
    <row r="152" spans="1:10" ht="13.5" thickBot="1" x14ac:dyDescent="0.25">
      <c r="A152" s="45" t="s">
        <v>25</v>
      </c>
      <c r="B152" s="46"/>
      <c r="C152" s="46"/>
      <c r="D152" s="46"/>
      <c r="E152" s="15" t="s">
        <v>52</v>
      </c>
      <c r="F152" s="15">
        <v>1</v>
      </c>
      <c r="G152" s="22">
        <v>6306300</v>
      </c>
      <c r="H152" s="33">
        <f t="shared" si="4"/>
        <v>6306300</v>
      </c>
    </row>
    <row r="153" spans="1:10" ht="15.75" thickBot="1" x14ac:dyDescent="0.3">
      <c r="A153" s="66" t="s">
        <v>102</v>
      </c>
      <c r="B153" s="67"/>
      <c r="C153" s="67"/>
      <c r="D153" s="67"/>
      <c r="E153" s="67"/>
      <c r="F153" s="67"/>
      <c r="G153" s="54">
        <f>SUM(H125:H152)</f>
        <v>211207420.15000001</v>
      </c>
      <c r="H153" s="55"/>
    </row>
    <row r="154" spans="1:10" ht="5.25" customHeight="1" thickBot="1" x14ac:dyDescent="0.25"/>
    <row r="155" spans="1:10" ht="18.75" customHeight="1" thickBot="1" x14ac:dyDescent="0.3">
      <c r="A155" s="83" t="s">
        <v>92</v>
      </c>
      <c r="B155" s="84"/>
      <c r="C155" s="84"/>
      <c r="D155" s="84"/>
      <c r="E155" s="84"/>
      <c r="F155" s="84"/>
      <c r="G155" s="81">
        <f>+G153+G117+G95+G67+G35</f>
        <v>1576075945.2949917</v>
      </c>
      <c r="H155" s="82"/>
      <c r="I155" s="34"/>
      <c r="J155" s="34"/>
    </row>
    <row r="156" spans="1:10" ht="5.25" customHeight="1" thickBot="1" x14ac:dyDescent="0.25">
      <c r="A156" s="12"/>
      <c r="B156" s="12"/>
      <c r="C156" s="12"/>
      <c r="D156" s="12"/>
      <c r="E156" s="12"/>
      <c r="F156" s="12"/>
      <c r="G156" s="12"/>
      <c r="H156" s="12"/>
      <c r="I156" s="34"/>
      <c r="J156" s="34"/>
    </row>
    <row r="157" spans="1:10" ht="15.75" customHeight="1" x14ac:dyDescent="0.25">
      <c r="A157" s="85" t="s">
        <v>93</v>
      </c>
      <c r="B157" s="86"/>
      <c r="C157" s="86"/>
      <c r="D157" s="86"/>
      <c r="E157" s="86"/>
      <c r="F157" s="86"/>
      <c r="G157" s="87">
        <f>+G155*18%</f>
        <v>283693670.15309852</v>
      </c>
      <c r="H157" s="88"/>
      <c r="I157" s="34"/>
      <c r="J157" s="34"/>
    </row>
    <row r="158" spans="1:10" ht="15.75" x14ac:dyDescent="0.25">
      <c r="A158" s="71" t="s">
        <v>94</v>
      </c>
      <c r="B158" s="72"/>
      <c r="C158" s="72"/>
      <c r="D158" s="72"/>
      <c r="E158" s="72"/>
      <c r="F158" s="72"/>
      <c r="G158" s="73">
        <f>+G155*3%</f>
        <v>47282278.358849749</v>
      </c>
      <c r="H158" s="74"/>
      <c r="I158" s="34"/>
      <c r="J158" s="34"/>
    </row>
    <row r="159" spans="1:10" ht="15.75" x14ac:dyDescent="0.25">
      <c r="A159" s="71" t="s">
        <v>95</v>
      </c>
      <c r="B159" s="72"/>
      <c r="C159" s="72"/>
      <c r="D159" s="72"/>
      <c r="E159" s="72"/>
      <c r="F159" s="72"/>
      <c r="G159" s="73">
        <f>+G155*5%</f>
        <v>78803797.264749587</v>
      </c>
      <c r="H159" s="74"/>
      <c r="I159" s="34"/>
      <c r="J159" s="34"/>
    </row>
    <row r="160" spans="1:10" ht="15.75" customHeight="1" thickBot="1" x14ac:dyDescent="0.3">
      <c r="A160" s="75" t="s">
        <v>96</v>
      </c>
      <c r="B160" s="76"/>
      <c r="C160" s="76"/>
      <c r="D160" s="76"/>
      <c r="E160" s="76"/>
      <c r="F160" s="76"/>
      <c r="G160" s="77">
        <f>+G159*16%</f>
        <v>12608607.562359935</v>
      </c>
      <c r="H160" s="78"/>
      <c r="I160" s="34"/>
      <c r="J160" s="34"/>
    </row>
    <row r="161" spans="1:10" ht="4.5" customHeight="1" x14ac:dyDescent="0.25">
      <c r="A161" s="13"/>
      <c r="B161" s="13"/>
      <c r="C161" s="13"/>
      <c r="D161" s="13"/>
      <c r="E161" s="13"/>
      <c r="F161" s="13"/>
      <c r="G161" s="14"/>
      <c r="H161" s="12"/>
      <c r="I161" s="34"/>
      <c r="J161" s="34"/>
    </row>
    <row r="162" spans="1:10" ht="20.25" customHeight="1" x14ac:dyDescent="0.25">
      <c r="A162" s="98" t="s">
        <v>91</v>
      </c>
      <c r="B162" s="98"/>
      <c r="C162" s="98"/>
      <c r="D162" s="98"/>
      <c r="E162" s="98"/>
      <c r="F162" s="98"/>
      <c r="G162" s="99">
        <f>+G155+G157+G158+G159+G160</f>
        <v>1998464298.6340497</v>
      </c>
      <c r="H162" s="99"/>
      <c r="I162" s="34"/>
      <c r="J162" s="34"/>
    </row>
    <row r="163" spans="1:10" ht="15" x14ac:dyDescent="0.2">
      <c r="A163" s="34"/>
      <c r="B163" s="34"/>
      <c r="C163" s="34"/>
      <c r="D163" s="34"/>
      <c r="E163" s="34"/>
      <c r="F163" s="34"/>
      <c r="G163" s="34"/>
      <c r="H163" s="34"/>
      <c r="I163" s="34"/>
      <c r="J163" s="34"/>
    </row>
    <row r="164" spans="1:10" ht="15" x14ac:dyDescent="0.2">
      <c r="A164" s="34"/>
      <c r="B164" s="34"/>
      <c r="C164" s="34"/>
      <c r="D164" s="34"/>
      <c r="E164" s="34"/>
      <c r="F164" s="34"/>
      <c r="G164" s="34"/>
      <c r="H164" s="34"/>
      <c r="I164" s="34"/>
      <c r="J164" s="34"/>
    </row>
  </sheetData>
  <mergeCells count="174">
    <mergeCell ref="A8:H8"/>
    <mergeCell ref="A10:D10"/>
    <mergeCell ref="A12:D12"/>
    <mergeCell ref="A13:D13"/>
    <mergeCell ref="A14:D14"/>
    <mergeCell ref="A15:D15"/>
    <mergeCell ref="A1:B5"/>
    <mergeCell ref="C1:H5"/>
    <mergeCell ref="B6:C6"/>
    <mergeCell ref="D6:E6"/>
    <mergeCell ref="F6:H6"/>
    <mergeCell ref="B7:C7"/>
    <mergeCell ref="D7:E7"/>
    <mergeCell ref="F7:H7"/>
    <mergeCell ref="A22:D22"/>
    <mergeCell ref="A23:D23"/>
    <mergeCell ref="A24:D24"/>
    <mergeCell ref="A25:D25"/>
    <mergeCell ref="A26:D26"/>
    <mergeCell ref="A27:D27"/>
    <mergeCell ref="A16:D16"/>
    <mergeCell ref="A17:D17"/>
    <mergeCell ref="A18:D18"/>
    <mergeCell ref="A19:D19"/>
    <mergeCell ref="A20:D20"/>
    <mergeCell ref="A21:D21"/>
    <mergeCell ref="A34:D34"/>
    <mergeCell ref="A35:E35"/>
    <mergeCell ref="G35:H35"/>
    <mergeCell ref="G36:H36"/>
    <mergeCell ref="B37:C37"/>
    <mergeCell ref="D37:E37"/>
    <mergeCell ref="F37:H37"/>
    <mergeCell ref="A28:D28"/>
    <mergeCell ref="A29:D29"/>
    <mergeCell ref="A30:D30"/>
    <mergeCell ref="A31:D31"/>
    <mergeCell ref="A32:D32"/>
    <mergeCell ref="A33:D33"/>
    <mergeCell ref="A44:D44"/>
    <mergeCell ref="A45:D45"/>
    <mergeCell ref="A46:D46"/>
    <mergeCell ref="A47:D47"/>
    <mergeCell ref="A48:D48"/>
    <mergeCell ref="A49:D49"/>
    <mergeCell ref="B38:C38"/>
    <mergeCell ref="D38:E38"/>
    <mergeCell ref="F38:H38"/>
    <mergeCell ref="A39:H39"/>
    <mergeCell ref="A41:D41"/>
    <mergeCell ref="A43:D43"/>
    <mergeCell ref="A56:D56"/>
    <mergeCell ref="A57:D57"/>
    <mergeCell ref="A58:D58"/>
    <mergeCell ref="A59:D59"/>
    <mergeCell ref="A60:D60"/>
    <mergeCell ref="A61:D61"/>
    <mergeCell ref="A50:D50"/>
    <mergeCell ref="A51:D51"/>
    <mergeCell ref="A52:D52"/>
    <mergeCell ref="A53:D53"/>
    <mergeCell ref="A54:D54"/>
    <mergeCell ref="A55:D55"/>
    <mergeCell ref="G67:H67"/>
    <mergeCell ref="B69:C69"/>
    <mergeCell ref="D69:E69"/>
    <mergeCell ref="F69:H69"/>
    <mergeCell ref="B70:C70"/>
    <mergeCell ref="D70:E70"/>
    <mergeCell ref="F70:H70"/>
    <mergeCell ref="A62:D62"/>
    <mergeCell ref="A63:D63"/>
    <mergeCell ref="A64:D64"/>
    <mergeCell ref="A65:D65"/>
    <mergeCell ref="A66:D66"/>
    <mergeCell ref="A67:F67"/>
    <mergeCell ref="A79:D79"/>
    <mergeCell ref="A80:D80"/>
    <mergeCell ref="A81:D81"/>
    <mergeCell ref="A82:D82"/>
    <mergeCell ref="A83:D83"/>
    <mergeCell ref="A84:D84"/>
    <mergeCell ref="A71:H71"/>
    <mergeCell ref="A73:D73"/>
    <mergeCell ref="A75:D75"/>
    <mergeCell ref="A76:D76"/>
    <mergeCell ref="A77:D77"/>
    <mergeCell ref="A78:D78"/>
    <mergeCell ref="A91:D91"/>
    <mergeCell ref="A92:D92"/>
    <mergeCell ref="A93:D93"/>
    <mergeCell ref="A94:D94"/>
    <mergeCell ref="A95:F95"/>
    <mergeCell ref="G95:H95"/>
    <mergeCell ref="A85:D85"/>
    <mergeCell ref="A86:D86"/>
    <mergeCell ref="A87:D87"/>
    <mergeCell ref="A88:D88"/>
    <mergeCell ref="A89:D89"/>
    <mergeCell ref="A90:D90"/>
    <mergeCell ref="A99:H99"/>
    <mergeCell ref="A101:D101"/>
    <mergeCell ref="A103:D103"/>
    <mergeCell ref="A104:D104"/>
    <mergeCell ref="A105:D105"/>
    <mergeCell ref="A106:D106"/>
    <mergeCell ref="B97:C97"/>
    <mergeCell ref="D97:E97"/>
    <mergeCell ref="F97:H97"/>
    <mergeCell ref="B98:C98"/>
    <mergeCell ref="D98:E98"/>
    <mergeCell ref="F98:H98"/>
    <mergeCell ref="A113:D113"/>
    <mergeCell ref="A114:D114"/>
    <mergeCell ref="A115:D115"/>
    <mergeCell ref="A116:D116"/>
    <mergeCell ref="A117:F117"/>
    <mergeCell ref="G117:H117"/>
    <mergeCell ref="A107:D107"/>
    <mergeCell ref="A108:D108"/>
    <mergeCell ref="A109:D109"/>
    <mergeCell ref="A110:D110"/>
    <mergeCell ref="A111:D111"/>
    <mergeCell ref="A112:D112"/>
    <mergeCell ref="A121:H121"/>
    <mergeCell ref="A123:D123"/>
    <mergeCell ref="A125:D125"/>
    <mergeCell ref="A126:D126"/>
    <mergeCell ref="A127:D127"/>
    <mergeCell ref="A128:D128"/>
    <mergeCell ref="B119:C119"/>
    <mergeCell ref="D119:E119"/>
    <mergeCell ref="F119:H119"/>
    <mergeCell ref="B120:C120"/>
    <mergeCell ref="D120:E120"/>
    <mergeCell ref="F120:H120"/>
    <mergeCell ref="A135:D135"/>
    <mergeCell ref="A136:D136"/>
    <mergeCell ref="A137:D137"/>
    <mergeCell ref="A138:D138"/>
    <mergeCell ref="A139:D139"/>
    <mergeCell ref="A140:D140"/>
    <mergeCell ref="A129:D129"/>
    <mergeCell ref="A130:D130"/>
    <mergeCell ref="A131:D131"/>
    <mergeCell ref="A132:D132"/>
    <mergeCell ref="A133:D133"/>
    <mergeCell ref="A134:D134"/>
    <mergeCell ref="A147:D147"/>
    <mergeCell ref="A148:D148"/>
    <mergeCell ref="A149:D149"/>
    <mergeCell ref="A150:D150"/>
    <mergeCell ref="A151:D151"/>
    <mergeCell ref="A152:D152"/>
    <mergeCell ref="A141:D141"/>
    <mergeCell ref="A142:D142"/>
    <mergeCell ref="A143:D143"/>
    <mergeCell ref="A144:D144"/>
    <mergeCell ref="A145:D145"/>
    <mergeCell ref="A146:D146"/>
    <mergeCell ref="A162:F162"/>
    <mergeCell ref="G162:H162"/>
    <mergeCell ref="A158:F158"/>
    <mergeCell ref="G158:H158"/>
    <mergeCell ref="A159:F159"/>
    <mergeCell ref="G159:H159"/>
    <mergeCell ref="A160:F160"/>
    <mergeCell ref="G160:H160"/>
    <mergeCell ref="A153:F153"/>
    <mergeCell ref="G153:H153"/>
    <mergeCell ref="A155:F155"/>
    <mergeCell ref="G155:H155"/>
    <mergeCell ref="A157:F157"/>
    <mergeCell ref="G157:H15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2016-10-11T15:04:08Z</cp:lastPrinted>
  <dcterms:created xsi:type="dcterms:W3CDTF">2016-10-11T14:40:14Z</dcterms:created>
  <dcterms:modified xsi:type="dcterms:W3CDTF">2016-11-10T17:23:04Z</dcterms:modified>
</cp:coreProperties>
</file>