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455" windowWidth="20730" windowHeight="11400" tabRatio="685"/>
  </bookViews>
  <sheets>
    <sheet name="GENERAL" sheetId="46" r:id="rId1"/>
    <sheet name="Hoja1" sheetId="47" r:id="rId2"/>
    <sheet name="Hoja2" sheetId="48" r:id="rId3"/>
  </sheets>
  <externalReferences>
    <externalReference r:id="rId4"/>
  </externalReferences>
  <definedNames>
    <definedName name="_xlnm.Print_Area" localSheetId="0">GENERAL!$A$1:$AG$36</definedName>
    <definedName name="_xlnm.Print_Titles" localSheetId="0">GENERAL!$A:$A,GENERAL!$1:$6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4" i="46" l="1"/>
  <c r="AF13" i="46"/>
  <c r="AF12" i="46"/>
  <c r="AF11" i="46"/>
  <c r="H14" i="46"/>
  <c r="F16" i="46"/>
  <c r="Z15" i="46"/>
  <c r="Z16" i="46"/>
  <c r="D14" i="46"/>
  <c r="B16" i="46"/>
  <c r="L14" i="46"/>
  <c r="P14" i="46"/>
  <c r="N16" i="46"/>
  <c r="T14" i="46"/>
  <c r="X14" i="46"/>
  <c r="AB14" i="46"/>
  <c r="AD16" i="46"/>
  <c r="J16" i="46"/>
</calcChain>
</file>

<file path=xl/comments1.xml><?xml version="1.0" encoding="utf-8"?>
<comments xmlns="http://schemas.openxmlformats.org/spreadsheetml/2006/main">
  <authors>
    <author>DUVER MARTINEZ</author>
    <author>df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</t>
        </r>
      </text>
    </comment>
    <comment ref="J27" authorId="1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</t>
        </r>
      </text>
    </comment>
    <comment ref="N27" authorId="1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</t>
        </r>
      </text>
    </comment>
    <comment ref="V27" authorId="0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</t>
        </r>
      </text>
    </comment>
    <comment ref="AD27" authorId="1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</t>
        </r>
      </text>
    </comment>
  </commentList>
</comments>
</file>

<file path=xl/sharedStrings.xml><?xml version="1.0" encoding="utf-8"?>
<sst xmlns="http://schemas.openxmlformats.org/spreadsheetml/2006/main" count="288" uniqueCount="115">
  <si>
    <t>EVALUACIÓN TÉCNICA</t>
  </si>
  <si>
    <t>EVALUACION CERTIFICACIONES DE EXPERIENCIA</t>
  </si>
  <si>
    <t>EXPIDE</t>
  </si>
  <si>
    <t>MONTO</t>
  </si>
  <si>
    <t>OBSERVACIONES</t>
  </si>
  <si>
    <t>VALOR DE CERTIFICACIONES</t>
  </si>
  <si>
    <t>CALIFICACION DE LAS CERTFICACIONES</t>
  </si>
  <si>
    <t>ADMISIBLE</t>
  </si>
  <si>
    <t>CUMPLE</t>
  </si>
  <si>
    <t>VALOR OFERTA</t>
  </si>
  <si>
    <t>NO ADMISIBLE</t>
  </si>
  <si>
    <t>DILIGENCIAMIENTO ANEXO No. 3</t>
  </si>
  <si>
    <t>CUMPLE (24 HORAS)</t>
  </si>
  <si>
    <t>Requisitos habilitantes</t>
  </si>
  <si>
    <t>SUBSANAR</t>
  </si>
  <si>
    <r>
      <t xml:space="preserve">               </t>
    </r>
    <r>
      <rPr>
        <b/>
        <sz val="14"/>
        <rFont val="Arial"/>
        <family val="2"/>
      </rPr>
      <t xml:space="preserve">                 UNIVERSIDAD DISTRITAL FRANCISCO JOSE DE CALDAS</t>
    </r>
  </si>
  <si>
    <t>NO CUMPLE</t>
  </si>
  <si>
    <t>PRESENTA</t>
  </si>
  <si>
    <t>NO PRESENTA</t>
  </si>
  <si>
    <t>2 AÑOS</t>
  </si>
  <si>
    <t>3 AÑOS</t>
  </si>
  <si>
    <t>4 AÑOS</t>
  </si>
  <si>
    <t>&gt; 5 AÑOS</t>
  </si>
  <si>
    <t>2.4.4 CERTIFICADOS DE DISTRIBUCION</t>
  </si>
  <si>
    <r>
      <t>2.4.5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</si>
  <si>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5 AÑOS</t>
  </si>
  <si>
    <t>SENA</t>
  </si>
  <si>
    <t>Evaluación Técnica de la Convocatoria Publica No. 010 de 2017</t>
  </si>
  <si>
    <t>ANALYTICA</t>
  </si>
  <si>
    <t>ANDIVISION</t>
  </si>
  <si>
    <t>NEXCOMPUTER</t>
  </si>
  <si>
    <t>OFIBOD</t>
  </si>
  <si>
    <t>SIMELC</t>
  </si>
  <si>
    <t>SUMIMAS</t>
  </si>
  <si>
    <t>TD ROBOTICA</t>
  </si>
  <si>
    <t>UT SICVEL 2017</t>
  </si>
  <si>
    <t>2.4.7 TIEMPO MAXIMO DE RESPUESTA (CARTA)</t>
  </si>
  <si>
    <t>2.4.8 PLAN CAPACITACION PARA CADA ITEM</t>
  </si>
  <si>
    <t>2.4.9 GARANTIA DE SUMINISTRO DE LOS REPUESTOS (CARTA)</t>
  </si>
  <si>
    <t>3.1 ESPECIFICACIONES TECNICAS</t>
  </si>
  <si>
    <t>3.2 MARCAS Y REFERENCIAS</t>
  </si>
  <si>
    <t>3.3 VALORACION ASPECTOS TECNICOS</t>
  </si>
  <si>
    <t>2.4.2 CERTIFICACIÓN CONTRANTUALES</t>
  </si>
  <si>
    <t>FECHA DE INICIO (MINIMO 26 DE SEPTIEMBRE DE 2012)</t>
  </si>
  <si>
    <t>2.4.12 CRITERIOS AMBIENTALES</t>
  </si>
  <si>
    <t>2.4.3. REGISTRO DE IMPORTACIÓN (CARTA)</t>
  </si>
  <si>
    <t>2.4.1 RUP</t>
  </si>
  <si>
    <t>MUNICIPIO DE MEDELLIN</t>
  </si>
  <si>
    <t>INICIO: 24 JULIO 2014
TERMINA. 24 SEPT  2014</t>
  </si>
  <si>
    <t>DEPARTAMENTO DEL META</t>
  </si>
  <si>
    <t>INICIO: 10 ABRIL 2015
TERMINA. 23 0CT  2015</t>
  </si>
  <si>
    <t>UNIVERSIDAD DISTRITAL</t>
  </si>
  <si>
    <t>INICIO: 31 ENERO 2017
TERMINA. 30 MAY  2017</t>
  </si>
  <si>
    <t>1.</t>
  </si>
  <si>
    <t>GOBERNACION DE CUNDINAMARCA</t>
  </si>
  <si>
    <t>INICIO: 19 JUNIO 2013
TERMINA. 20  ENERO  2014</t>
  </si>
  <si>
    <t>GOBERNACION DE RISARALDA</t>
  </si>
  <si>
    <t>INICIO: 29  NOV 2013
TERMINA. 31  DIC  2013</t>
  </si>
  <si>
    <t>UNIVERSIDAD SURCOLOMBIANA</t>
  </si>
  <si>
    <t>INICIO: 23  DIC 2016
TERMINA. 10  MARZO  2017</t>
  </si>
  <si>
    <t>FONDO ROTATORIO REGIST NAL</t>
  </si>
  <si>
    <t>INICIO: 17 JULIO 2013
TERMINA. 10 OCT  2013</t>
  </si>
  <si>
    <t>INICIO: 27 ENERO 2014
TERMINA. 20 AGOST  2015</t>
  </si>
  <si>
    <t>INICIO: 18 NOV 2015
TERMINA. 29 FEB  2016</t>
  </si>
  <si>
    <t>SECRETARIA DE EDUCACION DE BOGOTA</t>
  </si>
  <si>
    <t>INICIO: 20 DIC 2016
TERMINA. 31 DIC  2016</t>
  </si>
  <si>
    <t>MINISTERIO DE DEFENSA</t>
  </si>
  <si>
    <t>INICIO: 21 SEP 2015
TERMINA. 13 NOV  2015</t>
  </si>
  <si>
    <t>SECRETARIA DE EDUCACION</t>
  </si>
  <si>
    <t>INICIO: 15 OCT 2015
TERMINA. 22 MAR  2016</t>
  </si>
  <si>
    <t>PONAL MANIZALES</t>
  </si>
  <si>
    <t>INICIO: 11 NOV 2016
TERMINA. 22 MAR  2016</t>
  </si>
  <si>
    <t>INICIO: 05 AGOST 2015
TERMINA. 03 DIC 2015</t>
  </si>
  <si>
    <t>SECRETARIA DE EDUCACION DISTRITAL</t>
  </si>
  <si>
    <t>INICIO: 24 ENER 2014
TERMINA. 21 OCT  2014</t>
  </si>
  <si>
    <t>INICIO: 05 DIC 2014
TERMINA. 25 FEB  2015</t>
  </si>
  <si>
    <t>INICIO: 20 MAY 2015
TERMINA. 19 JULIO  2015</t>
  </si>
  <si>
    <t>ALCALDIA LOCAL PUENTE ARANDA</t>
  </si>
  <si>
    <t>UNIVERSIDAD MILITAR</t>
  </si>
  <si>
    <t>INICIO: 01 AGOST 2016
TERMINA. 06 SEP  2016</t>
  </si>
  <si>
    <t>INICIO: 25 ENE 2016
TERMINA. 24 AGOST  2016</t>
  </si>
  <si>
    <t>SECRETARIA DE MIVILIDAD DE BOGOTA</t>
  </si>
  <si>
    <t>COLEGIO MAYO DEL CAUCA</t>
  </si>
  <si>
    <t>UNIVERSIODAD DEL CAUCA</t>
  </si>
  <si>
    <t>UNIVERSIDAD DEL QUINDIO</t>
  </si>
  <si>
    <t>FODECUN</t>
  </si>
  <si>
    <t>INICIO: 27 SEP 2016
TERMINA. 23 DIC  2016</t>
  </si>
  <si>
    <t>INICIO: 23 FEB 2016
TERMINA. 24 MAR  2016</t>
  </si>
  <si>
    <t>INICIO: 02 FEB 2016
TERMINA. 10 MAY  2016</t>
  </si>
  <si>
    <t>IDEUM</t>
  </si>
  <si>
    <t>SANDISK</t>
  </si>
  <si>
    <t>CANON</t>
  </si>
  <si>
    <t>GENERAY</t>
  </si>
  <si>
    <t xml:space="preserve">SENNHEISER </t>
  </si>
  <si>
    <t>TRAULUX</t>
  </si>
  <si>
    <t>EPSON</t>
  </si>
  <si>
    <t>SAMSUNG</t>
  </si>
  <si>
    <t>SOLIDVIEW</t>
  </si>
  <si>
    <t>NIKON</t>
  </si>
  <si>
    <t>MANFROTTO</t>
  </si>
  <si>
    <t>SONY</t>
  </si>
  <si>
    <t>CAJA DE COMPENSACION FAMILIAR  COMFACESAR</t>
  </si>
  <si>
    <t>INSTITUCION UNIVERSITARIA -ITSA</t>
  </si>
  <si>
    <t>No cumple con el 75% de lo requrido en  la convocatoria  pública según lo contemplado  en el numeral  2.4.2 CERTIFICACIONES CONTRACTUALES. NOTA  5.</t>
  </si>
  <si>
    <t>2.4.6 COMPROMISO DE MANUALES</t>
  </si>
  <si>
    <t>NO  PRESENTA</t>
  </si>
  <si>
    <t>NO CUMPLE CON LO ESTABLECIDO EN EL NUMERAL NOTA 3: Cada certificación deberá VENIR RESPALDADA POR FOTOCOPIA DEL CONTRATO, ORDEN DE COMPRA y/o de la facturación que se originó en el desarrollo del mismo.</t>
  </si>
  <si>
    <t>NO CUMPLE 2.4.2. CERTIFICACIONES CONTRACTUALES
"...Para acreditar la experiencia el oferente deberá presentar tres (3) certificaciones de contratos por proponente, suscritos, ejecutados y terminados en los últimos 5 años anterios a la fecha de cierre del presente proceso. En las certificaciones de forma general se debe poder constatar que los objetos de las mismas hayan consistido en el SUMINISTRO O VENTA DE EQUIPOS DE LABORATORIO..."</t>
  </si>
  <si>
    <r>
      <t xml:space="preserve">EPSON, </t>
    </r>
    <r>
      <rPr>
        <b/>
        <sz val="8"/>
        <color rgb="FFFF0000"/>
        <rFont val="Tahoma"/>
        <family val="2"/>
      </rPr>
      <t>CANON, VIDEO LIGHT, BOYA, NIKON, SAMSUNG, SONY</t>
    </r>
  </si>
  <si>
    <r>
      <t>CANON, EPSON,</t>
    </r>
    <r>
      <rPr>
        <b/>
        <sz val="8"/>
        <color rgb="FFFF0000"/>
        <rFont val="Tahoma"/>
        <family val="2"/>
      </rPr>
      <t xml:space="preserve"> GENERAY,</t>
    </r>
    <r>
      <rPr>
        <b/>
        <sz val="8"/>
        <rFont val="Tahoma"/>
        <family val="2"/>
      </rPr>
      <t xml:space="preserve"> IDEUM, MANFROTTO, NIKON SAMSUNG, SANDISK(OK), SENNHEISH, SOLIDVIEW, SONY, TRAULUX</t>
    </r>
  </si>
  <si>
    <r>
      <rPr>
        <b/>
        <sz val="8"/>
        <color rgb="FFFF0000"/>
        <rFont val="Tahoma"/>
        <family val="2"/>
      </rPr>
      <t xml:space="preserve"> CANON</t>
    </r>
    <r>
      <rPr>
        <b/>
        <sz val="8"/>
        <rFont val="Tahoma"/>
        <family val="2"/>
      </rPr>
      <t>, SAMSUNG, IMAGEN Y SONIDO, EPSON, CLARY ICON, SONY,PANASONIC</t>
    </r>
  </si>
  <si>
    <r>
      <t>IEDUM,</t>
    </r>
    <r>
      <rPr>
        <b/>
        <sz val="8"/>
        <color rgb="FFFF0000"/>
        <rFont val="Tahoma"/>
        <family val="2"/>
      </rPr>
      <t xml:space="preserve"> SONY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LUMEN, CANON</t>
    </r>
    <r>
      <rPr>
        <b/>
        <sz val="8"/>
        <rFont val="Tahoma"/>
        <family val="2"/>
      </rPr>
      <t xml:space="preserve">, SHURE, </t>
    </r>
    <r>
      <rPr>
        <b/>
        <sz val="8"/>
        <color rgb="FFFF0000"/>
        <rFont val="Tahoma"/>
        <family val="2"/>
      </rPr>
      <t>LEXAR</t>
    </r>
    <r>
      <rPr>
        <b/>
        <sz val="8"/>
        <rFont val="Tahoma"/>
        <family val="2"/>
      </rPr>
      <t xml:space="preserve">, IG, IQ BOARD, </t>
    </r>
    <r>
      <rPr>
        <b/>
        <sz val="8"/>
        <color rgb="FFFF0000"/>
        <rFont val="Tahoma"/>
        <family val="2"/>
      </rPr>
      <t>SAMSUNG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NIKON, MANFROTTO</t>
    </r>
    <r>
      <rPr>
        <b/>
        <sz val="8"/>
        <rFont val="Tahoma"/>
        <family val="2"/>
      </rPr>
      <t>, EPSON</t>
    </r>
  </si>
  <si>
    <r>
      <t>IDEUM, CANON</t>
    </r>
    <r>
      <rPr>
        <b/>
        <sz val="8"/>
        <color rgb="FFFF0000"/>
        <rFont val="Tahoma"/>
        <family val="2"/>
      </rPr>
      <t>, IKAN</t>
    </r>
    <r>
      <rPr>
        <b/>
        <sz val="8"/>
        <rFont val="Tahoma"/>
        <family val="2"/>
      </rPr>
      <t>, EPSON, PANASONIC, SAMSUNG, SONY</t>
    </r>
  </si>
  <si>
    <r>
      <t xml:space="preserve">IDEUM, CANON, </t>
    </r>
    <r>
      <rPr>
        <b/>
        <sz val="9"/>
        <color rgb="FFFF0000"/>
        <rFont val="Tahoma"/>
        <family val="2"/>
      </rPr>
      <t>GENERAY, SHURE</t>
    </r>
    <r>
      <rPr>
        <b/>
        <sz val="9"/>
        <rFont val="Tahoma"/>
        <family val="2"/>
      </rPr>
      <t xml:space="preserve">, IG EPSON, AVACOM, SONY, SOLIDVIEW, NIKON, SAMSUNG, MANFROTO, </t>
    </r>
    <r>
      <rPr>
        <b/>
        <sz val="9"/>
        <color rgb="FFFF0000"/>
        <rFont val="Tahoma"/>
        <family val="2"/>
      </rPr>
      <t>SHOTGUN</t>
    </r>
  </si>
  <si>
    <r>
      <t xml:space="preserve">CANON, DAVIS &amp; SANDFORD, EPSON, </t>
    </r>
    <r>
      <rPr>
        <b/>
        <sz val="8"/>
        <color rgb="FFFF0000"/>
        <rFont val="Tahoma"/>
        <family val="2"/>
      </rPr>
      <t>IDEUM</t>
    </r>
    <r>
      <rPr>
        <b/>
        <sz val="8"/>
        <rFont val="Tahoma"/>
        <family val="2"/>
      </rPr>
      <t xml:space="preserve">, IG, IKAN, </t>
    </r>
    <r>
      <rPr>
        <b/>
        <sz val="8"/>
        <color rgb="FFFF0000"/>
        <rFont val="Tahoma"/>
        <family val="2"/>
      </rPr>
      <t xml:space="preserve">LEXAR / SANDISK, </t>
    </r>
    <r>
      <rPr>
        <b/>
        <sz val="8"/>
        <rFont val="Tahoma"/>
        <family val="2"/>
      </rPr>
      <t>MACHINETRONICS,NEC,NIKON,SOLIDVIEW,SONY,TAKSTAR,YONGNUO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</si>
</sst>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.0_);_(* \(#,##0.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i/>
      <u/>
      <sz val="10"/>
      <name val="Arial Narrow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8"/>
      <color rgb="FFFF0000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  <font>
      <b/>
      <sz val="8"/>
      <color rgb="FFFF33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15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left" vertical="center" wrapText="1"/>
    </xf>
    <xf numFmtId="15" fontId="4" fillId="3" borderId="1" xfId="3" applyNumberFormat="1" applyFont="1" applyFill="1" applyBorder="1" applyAlignment="1" applyProtection="1">
      <alignment horizontal="left" vertical="center" wrapText="1"/>
      <protection locked="0"/>
    </xf>
    <xf numFmtId="168" fontId="4" fillId="3" borderId="1" xfId="7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6" applyFont="1" applyFill="1" applyBorder="1" applyAlignment="1" applyProtection="1">
      <alignment horizontal="center" vertical="center" wrapText="1"/>
      <protection locked="0"/>
    </xf>
    <xf numFmtId="4" fontId="10" fillId="3" borderId="1" xfId="3" applyNumberFormat="1" applyFont="1" applyFill="1" applyBorder="1" applyAlignment="1" applyProtection="1">
      <alignment horizontal="justify" vertical="center" wrapText="1"/>
      <protection locked="0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15" fontId="10" fillId="3" borderId="1" xfId="3" applyNumberFormat="1" applyFont="1" applyFill="1" applyBorder="1" applyAlignment="1" applyProtection="1">
      <alignment horizontal="left" vertical="center" wrapText="1"/>
      <protection locked="0"/>
    </xf>
    <xf numFmtId="167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5" applyFont="1" applyFill="1" applyBorder="1" applyAlignment="1" applyProtection="1">
      <alignment horizontal="center" vertical="center" wrapText="1"/>
      <protection locked="0"/>
    </xf>
    <xf numFmtId="4" fontId="19" fillId="4" borderId="1" xfId="8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5" borderId="3" xfId="3" applyFont="1" applyFill="1" applyBorder="1" applyAlignment="1" applyProtection="1">
      <alignment horizontal="center" vertical="center" wrapText="1"/>
      <protection locked="0"/>
    </xf>
    <xf numFmtId="0" fontId="16" fillId="5" borderId="2" xfId="3" applyFont="1" applyFill="1" applyBorder="1" applyAlignment="1" applyProtection="1">
      <alignment horizontal="center" vertical="center" wrapText="1"/>
      <protection locked="0"/>
    </xf>
    <xf numFmtId="0" fontId="16" fillId="5" borderId="4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4" fontId="10" fillId="3" borderId="3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10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3" applyFont="1" applyFill="1" applyBorder="1" applyAlignment="1" applyProtection="1">
      <alignment horizontal="center" vertical="center" wrapText="1"/>
      <protection locked="0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 wrapText="1"/>
      <protection locked="0"/>
    </xf>
    <xf numFmtId="0" fontId="10" fillId="5" borderId="2" xfId="3" applyFont="1" applyFill="1" applyBorder="1" applyAlignment="1" applyProtection="1">
      <alignment horizontal="center" vertical="center" wrapText="1"/>
      <protection locked="0"/>
    </xf>
    <xf numFmtId="0" fontId="10" fillId="5" borderId="4" xfId="3" applyFont="1" applyFill="1" applyBorder="1" applyAlignment="1" applyProtection="1">
      <alignment horizontal="center" vertical="center" wrapText="1"/>
      <protection locked="0"/>
    </xf>
    <xf numFmtId="0" fontId="10" fillId="6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5" fontId="10" fillId="3" borderId="3" xfId="6" applyNumberFormat="1" applyFont="1" applyFill="1" applyBorder="1" applyAlignment="1" applyProtection="1">
      <alignment horizontal="center" vertical="center" wrapText="1"/>
      <protection locked="0"/>
    </xf>
    <xf numFmtId="5" fontId="10" fillId="3" borderId="2" xfId="6" applyNumberFormat="1" applyFont="1" applyFill="1" applyBorder="1" applyAlignment="1" applyProtection="1">
      <alignment horizontal="center" vertical="center" wrapText="1"/>
      <protection locked="0"/>
    </xf>
    <xf numFmtId="5" fontId="10" fillId="3" borderId="4" xfId="6" applyNumberFormat="1" applyFont="1" applyFill="1" applyBorder="1" applyAlignment="1" applyProtection="1">
      <alignment horizontal="center" vertical="center" wrapText="1"/>
      <protection locked="0"/>
    </xf>
  </cellXfs>
  <cellStyles count="9">
    <cellStyle name="Estilo 1" xfId="1"/>
    <cellStyle name="Millares" xfId="7" builtinId="3"/>
    <cellStyle name="Moneda" xfId="5" builtinId="4"/>
    <cellStyle name="Moneda [0]" xfId="6" builtinId="7"/>
    <cellStyle name="Normal" xfId="0" builtinId="0"/>
    <cellStyle name="Normal 2" xfId="2"/>
    <cellStyle name="Normal 2 2" xfId="3"/>
    <cellStyle name="Normal 2 2 2" xfId="8"/>
    <cellStyle name="Normal 2_EVALUACIÓN TECNICA CONV. PUBLICA No. 009 - 2011 EQUIPOS ROBUSTOS AGO5" xfId="4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116417</xdr:rowOff>
    </xdr:from>
    <xdr:to>
      <xdr:col>0</xdr:col>
      <xdr:colOff>962025</xdr:colOff>
      <xdr:row>35</xdr:row>
      <xdr:rowOff>104775</xdr:rowOff>
    </xdr:to>
    <xdr:pic>
      <xdr:nvPicPr>
        <xdr:cNvPr id="11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05750"/>
          <a:ext cx="809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istrital\Desktop\Propuestas%20Economicas%20CP%20010\Precios%20Base%20Conv.%2001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VISUALES UNIVERSIDAD"/>
      <sheetName val="PROPUESTA"/>
      <sheetName val="ANALYTICA"/>
      <sheetName val="ANDIVISION"/>
      <sheetName val="NEXCOMPUTER"/>
      <sheetName val="OFIBOD"/>
      <sheetName val="SIMELC"/>
      <sheetName val="SUMIMAS"/>
      <sheetName val="TD ROBOTICA"/>
      <sheetName val="UT SICVEL 2017"/>
    </sheetNames>
    <sheetDataSet>
      <sheetData sheetId="0"/>
      <sheetData sheetId="1">
        <row r="39">
          <cell r="AD39">
            <v>251054062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2:AG34"/>
  <sheetViews>
    <sheetView tabSelected="1" topLeftCell="A3" zoomScale="96" zoomScaleNormal="96" zoomScaleSheetLayoutView="87" workbookViewId="0">
      <pane xSplit="1" ySplit="6" topLeftCell="B19" activePane="bottomRight" state="frozen"/>
      <selection activeCell="AP25" sqref="AP25:AS25"/>
      <selection pane="topRight" activeCell="AP25" sqref="AP25:AS25"/>
      <selection pane="bottomLeft" activeCell="AP25" sqref="AP25:AS25"/>
      <selection pane="bottomRight" activeCell="A27" sqref="A27"/>
    </sheetView>
  </sheetViews>
  <sheetFormatPr baseColWidth="10" defaultColWidth="10.85546875" defaultRowHeight="20.100000000000001" customHeight="1" x14ac:dyDescent="0.2"/>
  <cols>
    <col min="1" max="1" width="55.42578125" style="2" customWidth="1"/>
    <col min="2" max="2" width="15.140625" style="1" customWidth="1"/>
    <col min="3" max="3" width="19.28515625" style="1" customWidth="1"/>
    <col min="4" max="4" width="17.140625" style="1" customWidth="1"/>
    <col min="5" max="5" width="18.7109375" style="1" customWidth="1"/>
    <col min="6" max="6" width="16.42578125" style="1" customWidth="1"/>
    <col min="7" max="7" width="20.7109375" style="1" customWidth="1"/>
    <col min="8" max="8" width="16.42578125" style="1" customWidth="1"/>
    <col min="9" max="9" width="22.7109375" style="1" customWidth="1"/>
    <col min="10" max="10" width="16.42578125" style="1" customWidth="1"/>
    <col min="11" max="11" width="20.7109375" style="1" customWidth="1"/>
    <col min="12" max="12" width="19.7109375" style="1" customWidth="1"/>
    <col min="13" max="13" width="22.7109375" style="1" customWidth="1"/>
    <col min="14" max="14" width="17.85546875" style="1" customWidth="1"/>
    <col min="15" max="15" width="19.140625" style="1" customWidth="1"/>
    <col min="16" max="16" width="15.140625" style="1" customWidth="1"/>
    <col min="17" max="17" width="18.42578125" style="1" customWidth="1"/>
    <col min="18" max="18" width="17.85546875" style="1" customWidth="1"/>
    <col min="19" max="19" width="19.140625" style="1" customWidth="1"/>
    <col min="20" max="20" width="16.85546875" style="1" customWidth="1"/>
    <col min="21" max="21" width="18.42578125" style="1" customWidth="1"/>
    <col min="22" max="22" width="14.28515625" style="1" customWidth="1"/>
    <col min="23" max="23" width="19.28515625" style="1" customWidth="1"/>
    <col min="24" max="24" width="17.85546875" style="1" customWidth="1"/>
    <col min="25" max="25" width="24.7109375" style="1" customWidth="1"/>
    <col min="26" max="26" width="18.42578125" style="1" customWidth="1"/>
    <col min="27" max="27" width="20.7109375" style="1" customWidth="1"/>
    <col min="28" max="28" width="15.140625" style="1" customWidth="1"/>
    <col min="29" max="29" width="18.7109375" style="1" customWidth="1"/>
    <col min="30" max="30" width="17.7109375" style="1" customWidth="1"/>
    <col min="31" max="31" width="19.42578125" style="1" customWidth="1"/>
    <col min="32" max="32" width="18.140625" style="1" customWidth="1"/>
    <col min="33" max="33" width="30.42578125" style="1" customWidth="1"/>
    <col min="34" max="16384" width="10.85546875" style="1"/>
  </cols>
  <sheetData>
    <row r="2" spans="1:33" ht="20.100000000000001" customHeight="1" x14ac:dyDescent="0.25">
      <c r="A2" s="4" t="s">
        <v>0</v>
      </c>
    </row>
    <row r="3" spans="1:33" ht="20.100000000000001" customHeight="1" x14ac:dyDescent="0.25">
      <c r="A3" s="4" t="s">
        <v>27</v>
      </c>
    </row>
    <row r="4" spans="1:33" ht="20.100000000000001" customHeight="1" x14ac:dyDescent="0.2">
      <c r="P4" s="10"/>
    </row>
    <row r="5" spans="1:33" s="7" customFormat="1" ht="20.100000000000001" customHeight="1" x14ac:dyDescent="0.25">
      <c r="A5" s="4" t="s">
        <v>13</v>
      </c>
      <c r="B5" s="6"/>
      <c r="C5" s="6"/>
      <c r="D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6"/>
      <c r="AC5" s="6"/>
      <c r="AD5" s="6"/>
      <c r="AE5" s="6"/>
      <c r="AF5" s="6"/>
      <c r="AG5" s="6"/>
    </row>
    <row r="6" spans="1:33" ht="20.100000000000001" customHeight="1" x14ac:dyDescent="0.2">
      <c r="F6" s="8"/>
      <c r="G6" s="8"/>
      <c r="H6" s="6"/>
      <c r="I6" s="8"/>
      <c r="J6" s="8"/>
      <c r="K6" s="8"/>
      <c r="AD6" s="8"/>
      <c r="AE6" s="8"/>
      <c r="AF6" s="8"/>
      <c r="AG6" s="6"/>
    </row>
    <row r="7" spans="1:33" ht="20.100000000000001" customHeight="1" x14ac:dyDescent="0.2">
      <c r="A7" s="43" t="s">
        <v>1</v>
      </c>
      <c r="B7" s="38" t="s">
        <v>28</v>
      </c>
      <c r="C7" s="38"/>
      <c r="D7" s="38"/>
      <c r="E7" s="38"/>
      <c r="F7" s="38" t="s">
        <v>29</v>
      </c>
      <c r="G7" s="38"/>
      <c r="H7" s="38"/>
      <c r="I7" s="38"/>
      <c r="J7" s="38" t="s">
        <v>30</v>
      </c>
      <c r="K7" s="38"/>
      <c r="L7" s="38"/>
      <c r="M7" s="38"/>
      <c r="N7" s="38" t="s">
        <v>31</v>
      </c>
      <c r="O7" s="38"/>
      <c r="P7" s="38"/>
      <c r="Q7" s="38"/>
      <c r="R7" s="38" t="s">
        <v>32</v>
      </c>
      <c r="S7" s="38"/>
      <c r="T7" s="38"/>
      <c r="U7" s="38"/>
      <c r="V7" s="38" t="s">
        <v>33</v>
      </c>
      <c r="W7" s="38"/>
      <c r="X7" s="38"/>
      <c r="Y7" s="38"/>
      <c r="Z7" s="38" t="s">
        <v>34</v>
      </c>
      <c r="AA7" s="38"/>
      <c r="AB7" s="38"/>
      <c r="AC7" s="38"/>
      <c r="AD7" s="38" t="s">
        <v>35</v>
      </c>
      <c r="AE7" s="38"/>
      <c r="AF7" s="38"/>
      <c r="AG7" s="38"/>
    </row>
    <row r="8" spans="1:33" ht="20.100000000000001" customHeight="1" x14ac:dyDescent="0.2">
      <c r="A8" s="43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75.95" customHeight="1" x14ac:dyDescent="0.2">
      <c r="A9" s="20" t="s">
        <v>46</v>
      </c>
      <c r="B9" s="36" t="s">
        <v>8</v>
      </c>
      <c r="C9" s="36"/>
      <c r="D9" s="36"/>
      <c r="E9" s="36"/>
      <c r="F9" s="36" t="s">
        <v>8</v>
      </c>
      <c r="G9" s="36"/>
      <c r="H9" s="36"/>
      <c r="I9" s="36"/>
      <c r="J9" s="36" t="s">
        <v>8</v>
      </c>
      <c r="K9" s="36"/>
      <c r="L9" s="36"/>
      <c r="M9" s="36"/>
      <c r="N9" s="36" t="s">
        <v>8</v>
      </c>
      <c r="O9" s="36"/>
      <c r="P9" s="36"/>
      <c r="Q9" s="36"/>
      <c r="R9" s="56" t="s">
        <v>8</v>
      </c>
      <c r="S9" s="56"/>
      <c r="T9" s="56"/>
      <c r="U9" s="56"/>
      <c r="V9" s="36" t="s">
        <v>8</v>
      </c>
      <c r="W9" s="36"/>
      <c r="X9" s="36"/>
      <c r="Y9" s="36"/>
      <c r="Z9" s="36" t="s">
        <v>8</v>
      </c>
      <c r="AA9" s="36"/>
      <c r="AB9" s="36"/>
      <c r="AC9" s="36"/>
      <c r="AD9" s="36" t="s">
        <v>8</v>
      </c>
      <c r="AE9" s="36"/>
      <c r="AF9" s="36"/>
      <c r="AG9" s="36"/>
    </row>
    <row r="10" spans="1:33" s="3" customFormat="1" ht="51" customHeight="1" x14ac:dyDescent="0.2">
      <c r="A10" s="20" t="s">
        <v>42</v>
      </c>
      <c r="B10" s="11" t="s">
        <v>2</v>
      </c>
      <c r="C10" s="11" t="s">
        <v>43</v>
      </c>
      <c r="D10" s="11" t="s">
        <v>3</v>
      </c>
      <c r="E10" s="11" t="s">
        <v>4</v>
      </c>
      <c r="F10" s="11" t="s">
        <v>2</v>
      </c>
      <c r="G10" s="11" t="s">
        <v>43</v>
      </c>
      <c r="H10" s="11" t="s">
        <v>3</v>
      </c>
      <c r="I10" s="11" t="s">
        <v>4</v>
      </c>
      <c r="J10" s="11" t="s">
        <v>2</v>
      </c>
      <c r="K10" s="11" t="s">
        <v>43</v>
      </c>
      <c r="L10" s="11" t="s">
        <v>3</v>
      </c>
      <c r="M10" s="11" t="s">
        <v>4</v>
      </c>
      <c r="N10" s="11" t="s">
        <v>2</v>
      </c>
      <c r="O10" s="11" t="s">
        <v>43</v>
      </c>
      <c r="P10" s="11" t="s">
        <v>3</v>
      </c>
      <c r="Q10" s="11" t="s">
        <v>4</v>
      </c>
      <c r="R10" s="11" t="s">
        <v>2</v>
      </c>
      <c r="S10" s="11" t="s">
        <v>43</v>
      </c>
      <c r="T10" s="11" t="s">
        <v>3</v>
      </c>
      <c r="U10" s="11" t="s">
        <v>4</v>
      </c>
      <c r="V10" s="11" t="s">
        <v>2</v>
      </c>
      <c r="W10" s="11" t="s">
        <v>43</v>
      </c>
      <c r="X10" s="11" t="s">
        <v>3</v>
      </c>
      <c r="Y10" s="11" t="s">
        <v>4</v>
      </c>
      <c r="Z10" s="11" t="s">
        <v>2</v>
      </c>
      <c r="AA10" s="11" t="s">
        <v>43</v>
      </c>
      <c r="AB10" s="11" t="s">
        <v>3</v>
      </c>
      <c r="AC10" s="11" t="s">
        <v>4</v>
      </c>
      <c r="AD10" s="11" t="s">
        <v>2</v>
      </c>
      <c r="AE10" s="11" t="s">
        <v>43</v>
      </c>
      <c r="AF10" s="11" t="s">
        <v>3</v>
      </c>
      <c r="AG10" s="11" t="s">
        <v>4</v>
      </c>
    </row>
    <row r="11" spans="1:33" ht="126" x14ac:dyDescent="0.2">
      <c r="A11" s="20" t="s">
        <v>53</v>
      </c>
      <c r="B11" s="16" t="s">
        <v>47</v>
      </c>
      <c r="C11" s="21" t="s">
        <v>48</v>
      </c>
      <c r="D11" s="22">
        <v>481210219</v>
      </c>
      <c r="E11" s="23" t="s">
        <v>8</v>
      </c>
      <c r="F11" s="18" t="s">
        <v>83</v>
      </c>
      <c r="G11" s="21" t="s">
        <v>86</v>
      </c>
      <c r="H11" s="23">
        <v>332669560</v>
      </c>
      <c r="I11" s="23" t="s">
        <v>8</v>
      </c>
      <c r="J11" s="16" t="s">
        <v>54</v>
      </c>
      <c r="K11" s="21" t="s">
        <v>55</v>
      </c>
      <c r="L11" s="23">
        <v>1780410000</v>
      </c>
      <c r="M11" s="23" t="s">
        <v>8</v>
      </c>
      <c r="N11" s="35" t="s">
        <v>68</v>
      </c>
      <c r="O11" s="21" t="s">
        <v>69</v>
      </c>
      <c r="P11" s="23">
        <v>357945029</v>
      </c>
      <c r="Q11" s="23" t="s">
        <v>8</v>
      </c>
      <c r="R11" s="18" t="s">
        <v>81</v>
      </c>
      <c r="S11" s="30" t="s">
        <v>80</v>
      </c>
      <c r="T11" s="23">
        <v>647728167</v>
      </c>
      <c r="U11" s="33" t="s">
        <v>106</v>
      </c>
      <c r="V11" s="16" t="s">
        <v>60</v>
      </c>
      <c r="W11" s="21" t="s">
        <v>61</v>
      </c>
      <c r="X11" s="27">
        <v>2788028025</v>
      </c>
      <c r="Y11" s="23" t="s">
        <v>103</v>
      </c>
      <c r="Z11" s="18" t="s">
        <v>102</v>
      </c>
      <c r="AA11" s="21" t="s">
        <v>65</v>
      </c>
      <c r="AB11" s="23">
        <v>154943288</v>
      </c>
      <c r="AC11" s="23" t="s">
        <v>8</v>
      </c>
      <c r="AD11" s="18" t="s">
        <v>73</v>
      </c>
      <c r="AE11" s="21" t="s">
        <v>74</v>
      </c>
      <c r="AF11" s="31">
        <f>1056731500*2</f>
        <v>2113463000</v>
      </c>
      <c r="AG11" s="23" t="s">
        <v>8</v>
      </c>
    </row>
    <row r="12" spans="1:33" ht="126" x14ac:dyDescent="0.2">
      <c r="A12" s="20">
        <v>2</v>
      </c>
      <c r="B12" s="16" t="s">
        <v>49</v>
      </c>
      <c r="C12" s="21" t="s">
        <v>50</v>
      </c>
      <c r="D12" s="23">
        <v>1104945202</v>
      </c>
      <c r="E12" s="23" t="s">
        <v>8</v>
      </c>
      <c r="F12" s="18" t="s">
        <v>84</v>
      </c>
      <c r="G12" s="21" t="s">
        <v>87</v>
      </c>
      <c r="H12" s="23">
        <v>260085920</v>
      </c>
      <c r="I12" s="23" t="s">
        <v>8</v>
      </c>
      <c r="J12" s="16" t="s">
        <v>56</v>
      </c>
      <c r="K12" s="21" t="s">
        <v>57</v>
      </c>
      <c r="L12" s="23">
        <v>1048000000</v>
      </c>
      <c r="M12" s="23" t="s">
        <v>8</v>
      </c>
      <c r="N12" s="35" t="s">
        <v>26</v>
      </c>
      <c r="O12" s="21" t="s">
        <v>71</v>
      </c>
      <c r="P12" s="23">
        <v>366624264</v>
      </c>
      <c r="Q12" s="23" t="s">
        <v>8</v>
      </c>
      <c r="R12" s="18" t="s">
        <v>82</v>
      </c>
      <c r="S12" s="30" t="s">
        <v>69</v>
      </c>
      <c r="T12" s="23">
        <v>449100000</v>
      </c>
      <c r="U12" s="33" t="s">
        <v>106</v>
      </c>
      <c r="V12" s="16" t="s">
        <v>64</v>
      </c>
      <c r="W12" s="21" t="s">
        <v>62</v>
      </c>
      <c r="X12" s="27">
        <v>8034165939</v>
      </c>
      <c r="Y12" s="23" t="s">
        <v>103</v>
      </c>
      <c r="Z12" s="18" t="s">
        <v>66</v>
      </c>
      <c r="AA12" s="21" t="s">
        <v>67</v>
      </c>
      <c r="AB12" s="23">
        <v>71981480</v>
      </c>
      <c r="AC12" s="23" t="s">
        <v>8</v>
      </c>
      <c r="AD12" s="18" t="s">
        <v>101</v>
      </c>
      <c r="AE12" s="21" t="s">
        <v>75</v>
      </c>
      <c r="AF12" s="31">
        <f>469500000*2</f>
        <v>939000000</v>
      </c>
      <c r="AG12" s="23" t="s">
        <v>8</v>
      </c>
    </row>
    <row r="13" spans="1:33" ht="283.5" x14ac:dyDescent="0.2">
      <c r="A13" s="20">
        <v>3</v>
      </c>
      <c r="B13" s="16" t="s">
        <v>51</v>
      </c>
      <c r="C13" s="21" t="s">
        <v>52</v>
      </c>
      <c r="D13" s="23">
        <v>783023200</v>
      </c>
      <c r="E13" s="23" t="s">
        <v>8</v>
      </c>
      <c r="F13" s="18" t="s">
        <v>85</v>
      </c>
      <c r="G13" s="21" t="s">
        <v>88</v>
      </c>
      <c r="H13" s="23">
        <v>1057293020</v>
      </c>
      <c r="I13" s="23" t="s">
        <v>8</v>
      </c>
      <c r="J13" s="16" t="s">
        <v>58</v>
      </c>
      <c r="K13" s="21" t="s">
        <v>59</v>
      </c>
      <c r="L13" s="23">
        <v>828867892</v>
      </c>
      <c r="M13" s="23" t="s">
        <v>8</v>
      </c>
      <c r="N13" s="35" t="s">
        <v>70</v>
      </c>
      <c r="O13" s="21" t="s">
        <v>72</v>
      </c>
      <c r="P13" s="23">
        <v>146624800</v>
      </c>
      <c r="Q13" s="23" t="s">
        <v>8</v>
      </c>
      <c r="R13" s="15" t="s">
        <v>18</v>
      </c>
      <c r="S13" s="12" t="s">
        <v>105</v>
      </c>
      <c r="T13" s="13" t="s">
        <v>18</v>
      </c>
      <c r="U13" s="34" t="s">
        <v>107</v>
      </c>
      <c r="V13" s="16" t="s">
        <v>26</v>
      </c>
      <c r="W13" s="21" t="s">
        <v>63</v>
      </c>
      <c r="X13" s="27">
        <v>5356787108</v>
      </c>
      <c r="Y13" s="23" t="s">
        <v>103</v>
      </c>
      <c r="Z13" s="18" t="s">
        <v>78</v>
      </c>
      <c r="AA13" s="21" t="s">
        <v>79</v>
      </c>
      <c r="AB13" s="23">
        <v>36626072</v>
      </c>
      <c r="AC13" s="23" t="s">
        <v>8</v>
      </c>
      <c r="AD13" s="18" t="s">
        <v>77</v>
      </c>
      <c r="AE13" s="21" t="s">
        <v>76</v>
      </c>
      <c r="AF13" s="32">
        <f>118845000*2</f>
        <v>237690000</v>
      </c>
      <c r="AG13" s="23" t="s">
        <v>8</v>
      </c>
    </row>
    <row r="14" spans="1:33" s="3" customFormat="1" ht="20.100000000000001" customHeight="1" x14ac:dyDescent="0.2">
      <c r="A14" s="20" t="s">
        <v>5</v>
      </c>
      <c r="B14" s="48"/>
      <c r="C14" s="50"/>
      <c r="D14" s="24">
        <f>SUM(D11:D13)</f>
        <v>2369178621</v>
      </c>
      <c r="E14" s="25"/>
      <c r="F14" s="48"/>
      <c r="G14" s="50"/>
      <c r="H14" s="24">
        <f>SUM(H11:H13)</f>
        <v>1650048500</v>
      </c>
      <c r="I14" s="26"/>
      <c r="J14" s="17"/>
      <c r="K14" s="17"/>
      <c r="L14" s="24">
        <f>SUM(L11:L13)</f>
        <v>3657277892</v>
      </c>
      <c r="M14" s="26"/>
      <c r="N14" s="19"/>
      <c r="O14" s="19"/>
      <c r="P14" s="24">
        <f>SUM(P11:P13)</f>
        <v>871194093</v>
      </c>
      <c r="Q14" s="26"/>
      <c r="R14" s="19"/>
      <c r="S14" s="19"/>
      <c r="T14" s="24">
        <f>SUM(T11:T13)</f>
        <v>1096828167</v>
      </c>
      <c r="U14" s="26"/>
      <c r="V14" s="17"/>
      <c r="W14" s="17"/>
      <c r="X14" s="24">
        <f>SUM(X11:X13)</f>
        <v>16178981072</v>
      </c>
      <c r="Y14" s="28"/>
      <c r="Z14" s="19"/>
      <c r="AA14" s="19"/>
      <c r="AB14" s="24">
        <f>SUM(AB11:AB13)</f>
        <v>263550840</v>
      </c>
      <c r="AC14" s="26"/>
      <c r="AD14" s="19"/>
      <c r="AE14" s="19"/>
      <c r="AF14" s="24">
        <f>SUM(AF11:AF13)</f>
        <v>3290153000</v>
      </c>
      <c r="AG14" s="29"/>
    </row>
    <row r="15" spans="1:33" s="3" customFormat="1" ht="20.100000000000001" customHeight="1" x14ac:dyDescent="0.2">
      <c r="A15" s="20" t="s">
        <v>9</v>
      </c>
      <c r="B15" s="44">
        <v>694062740</v>
      </c>
      <c r="C15" s="45"/>
      <c r="D15" s="45"/>
      <c r="E15" s="46"/>
      <c r="F15" s="39">
        <v>451629990</v>
      </c>
      <c r="G15" s="39"/>
      <c r="H15" s="39"/>
      <c r="I15" s="39"/>
      <c r="J15" s="44">
        <v>668238795.13999999</v>
      </c>
      <c r="K15" s="45"/>
      <c r="L15" s="45"/>
      <c r="M15" s="46"/>
      <c r="N15" s="39">
        <v>585960760</v>
      </c>
      <c r="O15" s="39"/>
      <c r="P15" s="39"/>
      <c r="Q15" s="39"/>
      <c r="R15" s="39">
        <v>506077131</v>
      </c>
      <c r="S15" s="39"/>
      <c r="T15" s="39"/>
      <c r="U15" s="39"/>
      <c r="V15" s="57">
        <v>668546760</v>
      </c>
      <c r="W15" s="58"/>
      <c r="X15" s="58"/>
      <c r="Y15" s="59"/>
      <c r="Z15" s="39">
        <f>+[1]PROPUESTA!$AD$39</f>
        <v>251054062</v>
      </c>
      <c r="AA15" s="39"/>
      <c r="AB15" s="39"/>
      <c r="AC15" s="39"/>
      <c r="AD15" s="39">
        <v>655568456</v>
      </c>
      <c r="AE15" s="39"/>
      <c r="AF15" s="39"/>
      <c r="AG15" s="39"/>
    </row>
    <row r="16" spans="1:33" ht="20.100000000000001" customHeight="1" x14ac:dyDescent="0.2">
      <c r="A16" s="20" t="s">
        <v>6</v>
      </c>
      <c r="B16" s="36" t="str">
        <f>IF(D14&lt;B15,"NO CUMPLE","CUMPLE")</f>
        <v>CUMPLE</v>
      </c>
      <c r="C16" s="36"/>
      <c r="D16" s="36"/>
      <c r="E16" s="36"/>
      <c r="F16" s="36" t="str">
        <f>IF(H14&lt;F15,"NO CUMPLE","CUMPLE")</f>
        <v>CUMPLE</v>
      </c>
      <c r="G16" s="36"/>
      <c r="H16" s="36"/>
      <c r="I16" s="36"/>
      <c r="J16" s="36" t="str">
        <f>IF(L14&lt;J15,"NO CUMPLE","CUMPLE")</f>
        <v>CUMPLE</v>
      </c>
      <c r="K16" s="36"/>
      <c r="L16" s="36"/>
      <c r="M16" s="36"/>
      <c r="N16" s="36" t="str">
        <f>IF(P14&lt;N15,"NO CUMPLE","CUMPLE")</f>
        <v>CUMPLE</v>
      </c>
      <c r="O16" s="36"/>
      <c r="P16" s="36"/>
      <c r="Q16" s="36"/>
      <c r="R16" s="36" t="s">
        <v>16</v>
      </c>
      <c r="S16" s="36"/>
      <c r="T16" s="36"/>
      <c r="U16" s="36"/>
      <c r="V16" s="36" t="s">
        <v>8</v>
      </c>
      <c r="W16" s="36"/>
      <c r="X16" s="36"/>
      <c r="Y16" s="36"/>
      <c r="Z16" s="36" t="str">
        <f>IF(AB14&lt;Z15,"NO CUMPLE","CUMPLE")</f>
        <v>CUMPLE</v>
      </c>
      <c r="AA16" s="36"/>
      <c r="AB16" s="36"/>
      <c r="AC16" s="36"/>
      <c r="AD16" s="36" t="str">
        <f>IF(AF14&lt;AD15,"NO CUMPLE","CUMPLE")</f>
        <v>CUMPLE</v>
      </c>
      <c r="AE16" s="36"/>
      <c r="AF16" s="36"/>
      <c r="AG16" s="36"/>
    </row>
    <row r="17" spans="1:33" ht="20.100000000000001" customHeight="1" x14ac:dyDescent="0.2">
      <c r="A17" s="20" t="s">
        <v>45</v>
      </c>
      <c r="B17" s="36" t="s">
        <v>17</v>
      </c>
      <c r="C17" s="36"/>
      <c r="D17" s="36"/>
      <c r="E17" s="36"/>
      <c r="F17" s="36" t="s">
        <v>17</v>
      </c>
      <c r="G17" s="36"/>
      <c r="H17" s="36"/>
      <c r="I17" s="36"/>
      <c r="J17" s="36" t="s">
        <v>17</v>
      </c>
      <c r="K17" s="36"/>
      <c r="L17" s="36"/>
      <c r="M17" s="36"/>
      <c r="N17" s="36" t="s">
        <v>17</v>
      </c>
      <c r="O17" s="36"/>
      <c r="P17" s="36"/>
      <c r="Q17" s="36"/>
      <c r="R17" s="47" t="s">
        <v>17</v>
      </c>
      <c r="S17" s="47"/>
      <c r="T17" s="47"/>
      <c r="U17" s="47"/>
      <c r="V17" s="36" t="s">
        <v>17</v>
      </c>
      <c r="W17" s="36"/>
      <c r="X17" s="36"/>
      <c r="Y17" s="36"/>
      <c r="Z17" s="36" t="s">
        <v>17</v>
      </c>
      <c r="AA17" s="36"/>
      <c r="AB17" s="36"/>
      <c r="AC17" s="36"/>
      <c r="AD17" s="36" t="s">
        <v>17</v>
      </c>
      <c r="AE17" s="36"/>
      <c r="AF17" s="36"/>
      <c r="AG17" s="36"/>
    </row>
    <row r="18" spans="1:33" ht="60.75" customHeight="1" x14ac:dyDescent="0.2">
      <c r="A18" s="20" t="s">
        <v>23</v>
      </c>
      <c r="B18" s="37" t="s">
        <v>18</v>
      </c>
      <c r="C18" s="36"/>
      <c r="D18" s="36"/>
      <c r="E18" s="36"/>
      <c r="F18" s="37" t="s">
        <v>18</v>
      </c>
      <c r="G18" s="36"/>
      <c r="H18" s="36"/>
      <c r="I18" s="36"/>
      <c r="J18" s="37" t="s">
        <v>18</v>
      </c>
      <c r="K18" s="36"/>
      <c r="L18" s="36"/>
      <c r="M18" s="36"/>
      <c r="N18" s="37" t="s">
        <v>18</v>
      </c>
      <c r="O18" s="36"/>
      <c r="P18" s="36"/>
      <c r="Q18" s="36"/>
      <c r="R18" s="37" t="s">
        <v>18</v>
      </c>
      <c r="S18" s="36"/>
      <c r="T18" s="36"/>
      <c r="U18" s="36"/>
      <c r="V18" s="36" t="s">
        <v>17</v>
      </c>
      <c r="W18" s="36"/>
      <c r="X18" s="36"/>
      <c r="Y18" s="36"/>
      <c r="Z18" s="36" t="s">
        <v>17</v>
      </c>
      <c r="AA18" s="36"/>
      <c r="AB18" s="36"/>
      <c r="AC18" s="36"/>
      <c r="AD18" s="36" t="s">
        <v>17</v>
      </c>
      <c r="AE18" s="36"/>
      <c r="AF18" s="36"/>
      <c r="AG18" s="36"/>
    </row>
    <row r="19" spans="1:33" ht="20.100000000000001" customHeight="1" x14ac:dyDescent="0.2">
      <c r="A19" s="20" t="s">
        <v>24</v>
      </c>
      <c r="B19" s="36" t="s">
        <v>19</v>
      </c>
      <c r="C19" s="36"/>
      <c r="D19" s="36"/>
      <c r="E19" s="36"/>
      <c r="F19" s="36" t="s">
        <v>19</v>
      </c>
      <c r="G19" s="36"/>
      <c r="H19" s="36"/>
      <c r="I19" s="36"/>
      <c r="J19" s="36" t="s">
        <v>19</v>
      </c>
      <c r="K19" s="36"/>
      <c r="L19" s="36"/>
      <c r="M19" s="36"/>
      <c r="N19" s="36" t="s">
        <v>19</v>
      </c>
      <c r="O19" s="36"/>
      <c r="P19" s="36"/>
      <c r="Q19" s="36"/>
      <c r="R19" s="36" t="s">
        <v>19</v>
      </c>
      <c r="S19" s="36"/>
      <c r="T19" s="36"/>
      <c r="U19" s="36"/>
      <c r="V19" s="36" t="s">
        <v>19</v>
      </c>
      <c r="W19" s="36"/>
      <c r="X19" s="36"/>
      <c r="Y19" s="36"/>
      <c r="Z19" s="36" t="s">
        <v>19</v>
      </c>
      <c r="AA19" s="36"/>
      <c r="AB19" s="36"/>
      <c r="AC19" s="36"/>
      <c r="AD19" s="36" t="s">
        <v>19</v>
      </c>
      <c r="AE19" s="36"/>
      <c r="AF19" s="36"/>
      <c r="AG19" s="36"/>
    </row>
    <row r="20" spans="1:33" ht="20.100000000000001" customHeight="1" x14ac:dyDescent="0.2">
      <c r="A20" s="20" t="s">
        <v>104</v>
      </c>
      <c r="B20" s="36" t="s">
        <v>17</v>
      </c>
      <c r="C20" s="36"/>
      <c r="D20" s="36"/>
      <c r="E20" s="36"/>
      <c r="F20" s="36" t="s">
        <v>17</v>
      </c>
      <c r="G20" s="36"/>
      <c r="H20" s="36"/>
      <c r="I20" s="36"/>
      <c r="J20" s="36" t="s">
        <v>17</v>
      </c>
      <c r="K20" s="36"/>
      <c r="L20" s="36"/>
      <c r="M20" s="36"/>
      <c r="N20" s="36" t="s">
        <v>17</v>
      </c>
      <c r="O20" s="36"/>
      <c r="P20" s="36"/>
      <c r="Q20" s="36"/>
      <c r="R20" s="47" t="s">
        <v>17</v>
      </c>
      <c r="S20" s="47"/>
      <c r="T20" s="47"/>
      <c r="U20" s="47"/>
      <c r="V20" s="36" t="s">
        <v>17</v>
      </c>
      <c r="W20" s="36"/>
      <c r="X20" s="36"/>
      <c r="Y20" s="36"/>
      <c r="Z20" s="47" t="s">
        <v>17</v>
      </c>
      <c r="AA20" s="47"/>
      <c r="AB20" s="47"/>
      <c r="AC20" s="47"/>
      <c r="AD20" s="36" t="s">
        <v>17</v>
      </c>
      <c r="AE20" s="36"/>
      <c r="AF20" s="36"/>
      <c r="AG20" s="36"/>
    </row>
    <row r="21" spans="1:33" ht="20.100000000000001" customHeight="1" x14ac:dyDescent="0.2">
      <c r="A21" s="20" t="s">
        <v>36</v>
      </c>
      <c r="B21" s="36" t="s">
        <v>17</v>
      </c>
      <c r="C21" s="36"/>
      <c r="D21" s="36"/>
      <c r="E21" s="36"/>
      <c r="F21" s="36" t="s">
        <v>17</v>
      </c>
      <c r="G21" s="36"/>
      <c r="H21" s="36"/>
      <c r="I21" s="36"/>
      <c r="J21" s="36" t="s">
        <v>17</v>
      </c>
      <c r="K21" s="36"/>
      <c r="L21" s="36"/>
      <c r="M21" s="36"/>
      <c r="N21" s="47" t="s">
        <v>17</v>
      </c>
      <c r="O21" s="47"/>
      <c r="P21" s="47"/>
      <c r="Q21" s="47"/>
      <c r="R21" s="47" t="s">
        <v>17</v>
      </c>
      <c r="S21" s="47"/>
      <c r="T21" s="47"/>
      <c r="U21" s="47"/>
      <c r="V21" s="36" t="s">
        <v>17</v>
      </c>
      <c r="W21" s="36"/>
      <c r="X21" s="36"/>
      <c r="Y21" s="36"/>
      <c r="Z21" s="55" t="s">
        <v>17</v>
      </c>
      <c r="AA21" s="55"/>
      <c r="AB21" s="55"/>
      <c r="AC21" s="55"/>
      <c r="AD21" s="36" t="s">
        <v>17</v>
      </c>
      <c r="AE21" s="36"/>
      <c r="AF21" s="36"/>
      <c r="AG21" s="36"/>
    </row>
    <row r="22" spans="1:33" ht="20.100000000000001" customHeight="1" x14ac:dyDescent="0.2">
      <c r="A22" s="20" t="s">
        <v>37</v>
      </c>
      <c r="B22" s="36" t="s">
        <v>17</v>
      </c>
      <c r="C22" s="36"/>
      <c r="D22" s="36"/>
      <c r="E22" s="36"/>
      <c r="F22" s="36" t="s">
        <v>17</v>
      </c>
      <c r="G22" s="36"/>
      <c r="H22" s="36"/>
      <c r="I22" s="36"/>
      <c r="J22" s="36" t="s">
        <v>17</v>
      </c>
      <c r="K22" s="36"/>
      <c r="L22" s="36"/>
      <c r="M22" s="36"/>
      <c r="N22" s="36" t="s">
        <v>17</v>
      </c>
      <c r="O22" s="36"/>
      <c r="P22" s="36"/>
      <c r="Q22" s="36"/>
      <c r="R22" s="47" t="s">
        <v>17</v>
      </c>
      <c r="S22" s="47"/>
      <c r="T22" s="47"/>
      <c r="U22" s="47"/>
      <c r="V22" s="36" t="s">
        <v>17</v>
      </c>
      <c r="W22" s="36"/>
      <c r="X22" s="36"/>
      <c r="Y22" s="36"/>
      <c r="Z22" s="55" t="s">
        <v>17</v>
      </c>
      <c r="AA22" s="55"/>
      <c r="AB22" s="55"/>
      <c r="AC22" s="55"/>
      <c r="AD22" s="36" t="s">
        <v>17</v>
      </c>
      <c r="AE22" s="36"/>
      <c r="AF22" s="36"/>
      <c r="AG22" s="36"/>
    </row>
    <row r="23" spans="1:33" ht="20.100000000000001" customHeight="1" x14ac:dyDescent="0.2">
      <c r="A23" s="20" t="s">
        <v>38</v>
      </c>
      <c r="B23" s="36" t="s">
        <v>17</v>
      </c>
      <c r="C23" s="36"/>
      <c r="D23" s="36"/>
      <c r="E23" s="36"/>
      <c r="F23" s="36" t="s">
        <v>17</v>
      </c>
      <c r="G23" s="36"/>
      <c r="H23" s="36"/>
      <c r="I23" s="36"/>
      <c r="J23" s="36" t="s">
        <v>17</v>
      </c>
      <c r="K23" s="36"/>
      <c r="L23" s="36"/>
      <c r="M23" s="36"/>
      <c r="N23" s="36" t="s">
        <v>17</v>
      </c>
      <c r="O23" s="36"/>
      <c r="P23" s="36"/>
      <c r="Q23" s="36"/>
      <c r="R23" s="47" t="s">
        <v>17</v>
      </c>
      <c r="S23" s="47"/>
      <c r="T23" s="47"/>
      <c r="U23" s="47"/>
      <c r="V23" s="36" t="s">
        <v>17</v>
      </c>
      <c r="W23" s="36"/>
      <c r="X23" s="36"/>
      <c r="Y23" s="36"/>
      <c r="Z23" s="55" t="s">
        <v>17</v>
      </c>
      <c r="AA23" s="55"/>
      <c r="AB23" s="55"/>
      <c r="AC23" s="55"/>
      <c r="AD23" s="36" t="s">
        <v>17</v>
      </c>
      <c r="AE23" s="36"/>
      <c r="AF23" s="36"/>
      <c r="AG23" s="36"/>
    </row>
    <row r="24" spans="1:33" ht="20.100000000000001" customHeight="1" x14ac:dyDescent="0.2">
      <c r="A24" s="20" t="s">
        <v>44</v>
      </c>
      <c r="B24" s="48" t="s">
        <v>17</v>
      </c>
      <c r="C24" s="49"/>
      <c r="D24" s="49"/>
      <c r="E24" s="50"/>
      <c r="F24" s="40" t="s">
        <v>17</v>
      </c>
      <c r="G24" s="41"/>
      <c r="H24" s="41"/>
      <c r="I24" s="42"/>
      <c r="J24" s="40" t="s">
        <v>17</v>
      </c>
      <c r="K24" s="51"/>
      <c r="L24" s="51"/>
      <c r="M24" s="52"/>
      <c r="N24" s="40" t="s">
        <v>17</v>
      </c>
      <c r="O24" s="41"/>
      <c r="P24" s="41"/>
      <c r="Q24" s="42"/>
      <c r="R24" s="47" t="s">
        <v>17</v>
      </c>
      <c r="S24" s="47"/>
      <c r="T24" s="47"/>
      <c r="U24" s="47"/>
      <c r="V24" s="37" t="s">
        <v>18</v>
      </c>
      <c r="W24" s="36"/>
      <c r="X24" s="36"/>
      <c r="Y24" s="36"/>
      <c r="Z24" s="40" t="s">
        <v>17</v>
      </c>
      <c r="AA24" s="41"/>
      <c r="AB24" s="41"/>
      <c r="AC24" s="42"/>
      <c r="AD24" s="48" t="s">
        <v>17</v>
      </c>
      <c r="AE24" s="49"/>
      <c r="AF24" s="49"/>
      <c r="AG24" s="50"/>
    </row>
    <row r="25" spans="1:33" ht="20.100000000000001" customHeight="1" x14ac:dyDescent="0.2">
      <c r="A25" s="20" t="s">
        <v>11</v>
      </c>
      <c r="B25" s="48" t="s">
        <v>8</v>
      </c>
      <c r="C25" s="49"/>
      <c r="D25" s="49"/>
      <c r="E25" s="50"/>
      <c r="F25" s="48" t="s">
        <v>8</v>
      </c>
      <c r="G25" s="49"/>
      <c r="H25" s="49"/>
      <c r="I25" s="50"/>
      <c r="J25" s="48" t="s">
        <v>8</v>
      </c>
      <c r="K25" s="49"/>
      <c r="L25" s="49"/>
      <c r="M25" s="50"/>
      <c r="N25" s="48" t="s">
        <v>8</v>
      </c>
      <c r="O25" s="49"/>
      <c r="P25" s="49"/>
      <c r="Q25" s="50"/>
      <c r="R25" s="48" t="s">
        <v>8</v>
      </c>
      <c r="S25" s="49"/>
      <c r="T25" s="49"/>
      <c r="U25" s="50"/>
      <c r="V25" s="48" t="s">
        <v>8</v>
      </c>
      <c r="W25" s="49"/>
      <c r="X25" s="49"/>
      <c r="Y25" s="50"/>
      <c r="Z25" s="48" t="s">
        <v>8</v>
      </c>
      <c r="AA25" s="49"/>
      <c r="AB25" s="49"/>
      <c r="AC25" s="50"/>
      <c r="AD25" s="48" t="s">
        <v>8</v>
      </c>
      <c r="AE25" s="49"/>
      <c r="AF25" s="49"/>
      <c r="AG25" s="50"/>
    </row>
    <row r="26" spans="1:33" ht="20.100000000000001" customHeight="1" x14ac:dyDescent="0.2">
      <c r="A26" s="20" t="s">
        <v>39</v>
      </c>
      <c r="B26" s="48" t="s">
        <v>8</v>
      </c>
      <c r="C26" s="49"/>
      <c r="D26" s="49"/>
      <c r="E26" s="50"/>
      <c r="F26" s="48" t="s">
        <v>8</v>
      </c>
      <c r="G26" s="49"/>
      <c r="H26" s="49"/>
      <c r="I26" s="50"/>
      <c r="J26" s="48" t="s">
        <v>8</v>
      </c>
      <c r="K26" s="49"/>
      <c r="L26" s="49"/>
      <c r="M26" s="50"/>
      <c r="N26" s="48" t="s">
        <v>8</v>
      </c>
      <c r="O26" s="49"/>
      <c r="P26" s="49"/>
      <c r="Q26" s="50"/>
      <c r="R26" s="48" t="s">
        <v>8</v>
      </c>
      <c r="S26" s="49"/>
      <c r="T26" s="49"/>
      <c r="U26" s="50"/>
      <c r="V26" s="48" t="s">
        <v>8</v>
      </c>
      <c r="W26" s="49"/>
      <c r="X26" s="49"/>
      <c r="Y26" s="50"/>
      <c r="Z26" s="48" t="s">
        <v>8</v>
      </c>
      <c r="AA26" s="49"/>
      <c r="AB26" s="49"/>
      <c r="AC26" s="50"/>
      <c r="AD26" s="48" t="s">
        <v>8</v>
      </c>
      <c r="AE26" s="49"/>
      <c r="AF26" s="49"/>
      <c r="AG26" s="50"/>
    </row>
    <row r="27" spans="1:33" s="3" customFormat="1" ht="50.25" customHeight="1" x14ac:dyDescent="0.2">
      <c r="A27" s="20" t="s">
        <v>40</v>
      </c>
      <c r="B27" s="36" t="s">
        <v>109</v>
      </c>
      <c r="C27" s="36"/>
      <c r="D27" s="36"/>
      <c r="E27" s="36"/>
      <c r="F27" s="36" t="s">
        <v>110</v>
      </c>
      <c r="G27" s="36"/>
      <c r="H27" s="36"/>
      <c r="I27" s="36"/>
      <c r="J27" s="36" t="s">
        <v>111</v>
      </c>
      <c r="K27" s="36"/>
      <c r="L27" s="36"/>
      <c r="M27" s="36"/>
      <c r="N27" s="36" t="s">
        <v>112</v>
      </c>
      <c r="O27" s="36"/>
      <c r="P27" s="36"/>
      <c r="Q27" s="36"/>
      <c r="R27" s="36" t="s">
        <v>108</v>
      </c>
      <c r="S27" s="37"/>
      <c r="T27" s="37"/>
      <c r="U27" s="37"/>
      <c r="V27" s="54" t="s">
        <v>113</v>
      </c>
      <c r="W27" s="54"/>
      <c r="X27" s="54"/>
      <c r="Y27" s="54"/>
      <c r="Z27" s="36" t="s">
        <v>89</v>
      </c>
      <c r="AA27" s="36"/>
      <c r="AB27" s="36"/>
      <c r="AC27" s="36"/>
      <c r="AD27" s="36" t="s">
        <v>114</v>
      </c>
      <c r="AE27" s="36"/>
      <c r="AF27" s="36"/>
      <c r="AG27" s="36"/>
    </row>
    <row r="28" spans="1:33" ht="20.100000000000001" customHeight="1" x14ac:dyDescent="0.2">
      <c r="A28" s="20" t="s">
        <v>41</v>
      </c>
      <c r="B28" s="36" t="s">
        <v>7</v>
      </c>
      <c r="C28" s="37"/>
      <c r="D28" s="37"/>
      <c r="E28" s="37"/>
      <c r="F28" s="36" t="s">
        <v>7</v>
      </c>
      <c r="G28" s="37"/>
      <c r="H28" s="37"/>
      <c r="I28" s="37"/>
      <c r="J28" s="36" t="s">
        <v>7</v>
      </c>
      <c r="K28" s="37"/>
      <c r="L28" s="37"/>
      <c r="M28" s="37"/>
      <c r="N28" s="36" t="s">
        <v>7</v>
      </c>
      <c r="O28" s="37"/>
      <c r="P28" s="37"/>
      <c r="Q28" s="37"/>
      <c r="R28" s="53" t="s">
        <v>10</v>
      </c>
      <c r="S28" s="53"/>
      <c r="T28" s="53"/>
      <c r="U28" s="53"/>
      <c r="V28" s="53" t="s">
        <v>10</v>
      </c>
      <c r="W28" s="53"/>
      <c r="X28" s="53"/>
      <c r="Y28" s="53"/>
      <c r="Z28" s="36" t="s">
        <v>7</v>
      </c>
      <c r="AA28" s="36"/>
      <c r="AB28" s="36"/>
      <c r="AC28" s="36"/>
      <c r="AD28" s="36" t="s">
        <v>7</v>
      </c>
      <c r="AE28" s="36"/>
      <c r="AF28" s="36"/>
      <c r="AG28" s="36"/>
    </row>
    <row r="34" spans="1:1" ht="20.100000000000001" customHeight="1" x14ac:dyDescent="0.2">
      <c r="A34" s="5" t="s">
        <v>15</v>
      </c>
    </row>
  </sheetData>
  <sortState ref="C40:C90">
    <sortCondition ref="C90"/>
  </sortState>
  <mergeCells count="131">
    <mergeCell ref="Z7:AC8"/>
    <mergeCell ref="Z15:AC15"/>
    <mergeCell ref="Z16:AC16"/>
    <mergeCell ref="Z9:AC9"/>
    <mergeCell ref="V18:Y18"/>
    <mergeCell ref="R7:U8"/>
    <mergeCell ref="R15:U15"/>
    <mergeCell ref="R16:U16"/>
    <mergeCell ref="R9:U9"/>
    <mergeCell ref="R18:U18"/>
    <mergeCell ref="R17:U17"/>
    <mergeCell ref="V17:Y17"/>
    <mergeCell ref="V7:Y8"/>
    <mergeCell ref="V15:Y15"/>
    <mergeCell ref="V16:Y16"/>
    <mergeCell ref="V9:Y9"/>
    <mergeCell ref="AD28:AG28"/>
    <mergeCell ref="Z19:AC19"/>
    <mergeCell ref="Z21:AC21"/>
    <mergeCell ref="Z22:AC22"/>
    <mergeCell ref="Z17:AC17"/>
    <mergeCell ref="AD17:AG17"/>
    <mergeCell ref="Z24:AC24"/>
    <mergeCell ref="Z26:AC26"/>
    <mergeCell ref="AD20:AG20"/>
    <mergeCell ref="AD24:AG24"/>
    <mergeCell ref="AD26:AG26"/>
    <mergeCell ref="Z20:AC20"/>
    <mergeCell ref="AD7:AG8"/>
    <mergeCell ref="AD15:AG15"/>
    <mergeCell ref="AD16:AG16"/>
    <mergeCell ref="AD9:AG9"/>
    <mergeCell ref="AD27:AG27"/>
    <mergeCell ref="AD18:AG18"/>
    <mergeCell ref="AD19:AG19"/>
    <mergeCell ref="AD21:AG21"/>
    <mergeCell ref="AD22:AG22"/>
    <mergeCell ref="AD23:AG23"/>
    <mergeCell ref="AD25:AG25"/>
    <mergeCell ref="R19:U19"/>
    <mergeCell ref="R21:U21"/>
    <mergeCell ref="Z27:AC27"/>
    <mergeCell ref="Z18:AC18"/>
    <mergeCell ref="Z25:AC25"/>
    <mergeCell ref="R26:U26"/>
    <mergeCell ref="R24:U24"/>
    <mergeCell ref="V25:Y25"/>
    <mergeCell ref="V23:Y23"/>
    <mergeCell ref="Z23:AC23"/>
    <mergeCell ref="V19:Y19"/>
    <mergeCell ref="R20:U20"/>
    <mergeCell ref="V20:Y20"/>
    <mergeCell ref="N28:Q28"/>
    <mergeCell ref="J23:M23"/>
    <mergeCell ref="J25:M25"/>
    <mergeCell ref="J28:M28"/>
    <mergeCell ref="J21:M21"/>
    <mergeCell ref="J22:M22"/>
    <mergeCell ref="R28:U28"/>
    <mergeCell ref="R22:U22"/>
    <mergeCell ref="Z28:AC28"/>
    <mergeCell ref="N24:Q24"/>
    <mergeCell ref="N26:Q26"/>
    <mergeCell ref="V24:Y24"/>
    <mergeCell ref="V26:Y26"/>
    <mergeCell ref="V28:Y28"/>
    <mergeCell ref="V21:Y21"/>
    <mergeCell ref="V22:Y22"/>
    <mergeCell ref="V27:Y27"/>
    <mergeCell ref="R23:U23"/>
    <mergeCell ref="R25:U25"/>
    <mergeCell ref="R27:U27"/>
    <mergeCell ref="B28:E28"/>
    <mergeCell ref="B18:E18"/>
    <mergeCell ref="B19:E19"/>
    <mergeCell ref="B21:E21"/>
    <mergeCell ref="B22:E22"/>
    <mergeCell ref="B23:E23"/>
    <mergeCell ref="B25:E25"/>
    <mergeCell ref="J7:M8"/>
    <mergeCell ref="J15:M15"/>
    <mergeCell ref="J16:M16"/>
    <mergeCell ref="J9:M9"/>
    <mergeCell ref="J27:M27"/>
    <mergeCell ref="J18:M18"/>
    <mergeCell ref="F22:I22"/>
    <mergeCell ref="F23:I23"/>
    <mergeCell ref="F25:I25"/>
    <mergeCell ref="B17:E17"/>
    <mergeCell ref="J17:M17"/>
    <mergeCell ref="B14:C14"/>
    <mergeCell ref="B24:E24"/>
    <mergeCell ref="B20:E20"/>
    <mergeCell ref="F20:I20"/>
    <mergeCell ref="F26:I26"/>
    <mergeCell ref="F14:G14"/>
    <mergeCell ref="A7:A8"/>
    <mergeCell ref="B7:E8"/>
    <mergeCell ref="B15:E15"/>
    <mergeCell ref="B16:E16"/>
    <mergeCell ref="B9:E9"/>
    <mergeCell ref="B27:E27"/>
    <mergeCell ref="J19:M19"/>
    <mergeCell ref="N7:Q8"/>
    <mergeCell ref="N15:Q15"/>
    <mergeCell ref="N16:Q16"/>
    <mergeCell ref="N9:Q9"/>
    <mergeCell ref="N27:Q27"/>
    <mergeCell ref="N18:Q18"/>
    <mergeCell ref="N21:Q21"/>
    <mergeCell ref="N22:Q22"/>
    <mergeCell ref="N19:Q19"/>
    <mergeCell ref="N23:Q23"/>
    <mergeCell ref="N25:Q25"/>
    <mergeCell ref="N17:Q17"/>
    <mergeCell ref="B26:E26"/>
    <mergeCell ref="J20:M20"/>
    <mergeCell ref="N20:Q20"/>
    <mergeCell ref="J24:M24"/>
    <mergeCell ref="J26:M26"/>
    <mergeCell ref="F28:I28"/>
    <mergeCell ref="F17:I17"/>
    <mergeCell ref="F7:I8"/>
    <mergeCell ref="F15:I15"/>
    <mergeCell ref="F16:I16"/>
    <mergeCell ref="F9:I9"/>
    <mergeCell ref="F27:I27"/>
    <mergeCell ref="F18:I18"/>
    <mergeCell ref="F19:I19"/>
    <mergeCell ref="F21:I21"/>
    <mergeCell ref="F24:I24"/>
  </mergeCells>
  <pageMargins left="0.70866141732283472" right="0.70866141732283472" top="0.47244094488188981" bottom="0.39370078740157483" header="0.31496062992125984" footer="0.31496062992125984"/>
  <pageSetup scale="44" orientation="landscape" verticalDpi="300" r:id="rId1"/>
  <colBreaks count="2" manualBreakCount="2">
    <brk id="13" max="1048575" man="1"/>
    <brk id="29" max="1048575" man="1"/>
  </colBreaks>
  <ignoredErrors>
    <ignoredError sqref="L14 F16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Hoja1!$C$1:$C$5</xm:f>
          </x14:formula1>
          <xm:sqref>B19:AG19</xm:sqref>
        </x14:dataValidation>
        <x14:dataValidation type="list" allowBlank="1" showInputMessage="1" showErrorMessage="1">
          <x14:formula1>
            <xm:f>Hoja1!$A$1:$A$3</xm:f>
          </x14:formula1>
          <xm:sqref>C20:E23 O20:Q23 K20:M23 AA20:AC23 AE20:AG23 G20:I23 R20:Z24 J20:J24 F20:F24 B20:B24 AD20:AD24 N20:N24 B17:AG18</xm:sqref>
        </x14:dataValidation>
        <x14:dataValidation type="list" allowBlank="1" showInputMessage="1" showErrorMessage="1">
          <x14:formula1>
            <xm:f>Hoja1!$B$1:$B$2</xm:f>
          </x14:formula1>
          <xm:sqref>B9:AG9 B25:B26 C25:E25 S25:U25 K25:M25 AA25:AC25 W25:Y25 Z25:Z26 O25:Q25 N25:N26 AE25:AG25 AD25:AD26 R25:R26 V25:V26 F25:F26 J25:J26 G25:I25</xm:sqref>
        </x14:dataValidation>
        <x14:dataValidation type="list" allowBlank="1" showInputMessage="1" showErrorMessage="1">
          <x14:formula1>
            <xm:f>Hoja1!$F$1:$F$3</xm:f>
          </x14:formula1>
          <xm:sqref>B28:AG28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3" sqref="D23"/>
    </sheetView>
  </sheetViews>
  <sheetFormatPr baseColWidth="10" defaultRowHeight="12.75" x14ac:dyDescent="0.2"/>
  <cols>
    <col min="1" max="1" width="19.85546875" customWidth="1"/>
    <col min="3" max="3" width="11.7109375" customWidth="1"/>
  </cols>
  <sheetData>
    <row r="1" spans="1:6" x14ac:dyDescent="0.2">
      <c r="A1" s="9" t="s">
        <v>17</v>
      </c>
      <c r="B1" s="9" t="s">
        <v>8</v>
      </c>
      <c r="C1" s="9" t="s">
        <v>19</v>
      </c>
      <c r="D1" t="s">
        <v>12</v>
      </c>
      <c r="F1" s="14" t="s">
        <v>7</v>
      </c>
    </row>
    <row r="2" spans="1:6" x14ac:dyDescent="0.2">
      <c r="A2" s="9" t="s">
        <v>18</v>
      </c>
      <c r="B2" s="9" t="s">
        <v>16</v>
      </c>
      <c r="C2" s="9" t="s">
        <v>20</v>
      </c>
      <c r="D2" s="9" t="s">
        <v>16</v>
      </c>
      <c r="E2" s="9"/>
      <c r="F2" s="14" t="s">
        <v>10</v>
      </c>
    </row>
    <row r="3" spans="1:6" x14ac:dyDescent="0.2">
      <c r="A3" s="9" t="s">
        <v>14</v>
      </c>
      <c r="B3" t="s">
        <v>14</v>
      </c>
      <c r="C3" s="9" t="s">
        <v>21</v>
      </c>
      <c r="D3" s="9" t="s">
        <v>14</v>
      </c>
      <c r="F3" s="14" t="s">
        <v>14</v>
      </c>
    </row>
    <row r="4" spans="1:6" x14ac:dyDescent="0.2">
      <c r="C4" s="14" t="s">
        <v>25</v>
      </c>
    </row>
    <row r="5" spans="1:6" x14ac:dyDescent="0.2">
      <c r="C5" s="14" t="s">
        <v>22</v>
      </c>
    </row>
    <row r="6" spans="1:6" x14ac:dyDescent="0.2">
      <c r="C6" s="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8:G45"/>
  <sheetViews>
    <sheetView topLeftCell="A4" workbookViewId="0">
      <selection activeCell="G18" sqref="G18:G47"/>
    </sheetView>
  </sheetViews>
  <sheetFormatPr baseColWidth="10" defaultRowHeight="12.75" x14ac:dyDescent="0.2"/>
  <sheetData>
    <row r="18" spans="7:7" x14ac:dyDescent="0.2">
      <c r="G18" t="s">
        <v>91</v>
      </c>
    </row>
    <row r="19" spans="7:7" x14ac:dyDescent="0.2">
      <c r="G19" t="s">
        <v>91</v>
      </c>
    </row>
    <row r="20" spans="7:7" x14ac:dyDescent="0.2">
      <c r="G20" t="s">
        <v>91</v>
      </c>
    </row>
    <row r="21" spans="7:7" x14ac:dyDescent="0.2">
      <c r="G21" t="s">
        <v>95</v>
      </c>
    </row>
    <row r="22" spans="7:7" x14ac:dyDescent="0.2">
      <c r="G22" t="s">
        <v>95</v>
      </c>
    </row>
    <row r="23" spans="7:7" x14ac:dyDescent="0.2">
      <c r="G23" t="s">
        <v>95</v>
      </c>
    </row>
    <row r="24" spans="7:7" x14ac:dyDescent="0.2">
      <c r="G24" t="s">
        <v>95</v>
      </c>
    </row>
    <row r="25" spans="7:7" x14ac:dyDescent="0.2">
      <c r="G25" t="s">
        <v>95</v>
      </c>
    </row>
    <row r="26" spans="7:7" x14ac:dyDescent="0.2">
      <c r="G26" t="s">
        <v>95</v>
      </c>
    </row>
    <row r="27" spans="7:7" x14ac:dyDescent="0.2">
      <c r="G27" t="s">
        <v>92</v>
      </c>
    </row>
    <row r="28" spans="7:7" x14ac:dyDescent="0.2">
      <c r="G28" t="s">
        <v>89</v>
      </c>
    </row>
    <row r="29" spans="7:7" x14ac:dyDescent="0.2">
      <c r="G29" t="s">
        <v>89</v>
      </c>
    </row>
    <row r="30" spans="7:7" x14ac:dyDescent="0.2">
      <c r="G30" t="s">
        <v>89</v>
      </c>
    </row>
    <row r="31" spans="7:7" x14ac:dyDescent="0.2">
      <c r="G31" t="s">
        <v>99</v>
      </c>
    </row>
    <row r="32" spans="7:7" x14ac:dyDescent="0.2">
      <c r="G32" t="s">
        <v>98</v>
      </c>
    </row>
    <row r="33" spans="7:7" x14ac:dyDescent="0.2">
      <c r="G33" t="s">
        <v>96</v>
      </c>
    </row>
    <row r="34" spans="7:7" x14ac:dyDescent="0.2">
      <c r="G34" t="s">
        <v>96</v>
      </c>
    </row>
    <row r="35" spans="7:7" x14ac:dyDescent="0.2">
      <c r="G35" t="s">
        <v>96</v>
      </c>
    </row>
    <row r="36" spans="7:7" x14ac:dyDescent="0.2">
      <c r="G36" t="s">
        <v>96</v>
      </c>
    </row>
    <row r="37" spans="7:7" x14ac:dyDescent="0.2">
      <c r="G37" t="s">
        <v>96</v>
      </c>
    </row>
    <row r="38" spans="7:7" x14ac:dyDescent="0.2">
      <c r="G38" t="s">
        <v>90</v>
      </c>
    </row>
    <row r="39" spans="7:7" x14ac:dyDescent="0.2">
      <c r="G39" t="s">
        <v>93</v>
      </c>
    </row>
    <row r="40" spans="7:7" x14ac:dyDescent="0.2">
      <c r="G40" t="s">
        <v>97</v>
      </c>
    </row>
    <row r="41" spans="7:7" x14ac:dyDescent="0.2">
      <c r="G41" t="s">
        <v>100</v>
      </c>
    </row>
    <row r="42" spans="7:7" x14ac:dyDescent="0.2">
      <c r="G42" t="s">
        <v>100</v>
      </c>
    </row>
    <row r="43" spans="7:7" x14ac:dyDescent="0.2">
      <c r="G43" t="s">
        <v>100</v>
      </c>
    </row>
    <row r="44" spans="7:7" x14ac:dyDescent="0.2">
      <c r="G44" t="s">
        <v>94</v>
      </c>
    </row>
    <row r="45" spans="7:7" x14ac:dyDescent="0.2">
      <c r="G45" t="s">
        <v>94</v>
      </c>
    </row>
  </sheetData>
  <sortState ref="G18:G47">
    <sortCondition ref="G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GENERAL</vt:lpstr>
      <vt:lpstr>Hoja1</vt:lpstr>
      <vt:lpstr>Hoja2</vt:lpstr>
      <vt:lpstr>GENERAL!Área_de_impresión</vt:lpstr>
      <vt:lpstr>GENERAL!Títulos_a_imprimir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CoordinacionLab</dc:creator>
  <cp:lastModifiedBy>DUVER MARTINEZ</cp:lastModifiedBy>
  <cp:lastPrinted>2014-11-05T19:06:32Z</cp:lastPrinted>
  <dcterms:created xsi:type="dcterms:W3CDTF">2009-09-07T20:32:02Z</dcterms:created>
  <dcterms:modified xsi:type="dcterms:W3CDTF">2017-11-07T21:54:23Z</dcterms:modified>
</cp:coreProperties>
</file>