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Consolidado" sheetId="1" r:id="rId1"/>
    <sheet name="Ponderación" sheetId="2" r:id="rId2"/>
    <sheet name="Económica Prima" sheetId="3" r:id="rId3"/>
    <sheet name="Deducibles" sheetId="4" r:id="rId4"/>
    <sheet name="Drones" sheetId="5" r:id="rId5"/>
  </sheets>
  <definedNames/>
  <calcPr fullCalcOnLoad="1"/>
</workbook>
</file>

<file path=xl/sharedStrings.xml><?xml version="1.0" encoding="utf-8"?>
<sst xmlns="http://schemas.openxmlformats.org/spreadsheetml/2006/main" count="187" uniqueCount="87">
  <si>
    <t>1. Puntajes Condiciones Complementarias</t>
  </si>
  <si>
    <t>Condición</t>
  </si>
  <si>
    <t>Puntaje</t>
  </si>
  <si>
    <t>2. Deducibles</t>
  </si>
  <si>
    <t>CONDICIONES TÉCNICAS COMPLEMENTARIAS</t>
  </si>
  <si>
    <t>Tablas de calificación</t>
  </si>
  <si>
    <t>RANGO DE DEDUCIBLE</t>
  </si>
  <si>
    <t>Sin deducible</t>
  </si>
  <si>
    <r>
      <t>La Entidad</t>
    </r>
    <r>
      <rPr>
        <sz val="11"/>
        <rFont val="Arial"/>
        <family val="2"/>
      </rPr>
      <t>, esta interesada en recibir propuestas de deducibles que le permitan obtener la mayor indemnización posible.</t>
    </r>
  </si>
  <si>
    <t>Se tendrá en cuenta lo establecido en el factor de deducibles indicado en el pliego de condiciones</t>
  </si>
  <si>
    <t>Se tendrá en cuenta lo establecido en el factor de deducibles indicado enel pliego de condiciones</t>
  </si>
  <si>
    <t>OFERENTES</t>
  </si>
  <si>
    <t>RAMO</t>
  </si>
  <si>
    <t>GRUPO DE PÓLIZAS</t>
  </si>
  <si>
    <t>Tasa</t>
  </si>
  <si>
    <t>Puntos</t>
  </si>
  <si>
    <t>TOTAL</t>
  </si>
  <si>
    <t>GRUPO 2</t>
  </si>
  <si>
    <t>UNIVERSIDAD DISTRITAL FRANCISCO JOSÉ DE CALDAS</t>
  </si>
  <si>
    <t>Accidentes Personales Estudiantes</t>
  </si>
  <si>
    <t>Consolidado Programa</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</si>
  <si>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</si>
  <si>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</si>
  <si>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</si>
  <si>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</si>
  <si>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</si>
  <si>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</si>
  <si>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</si>
  <si>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</si>
  <si>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CONSOLIDADO GRUPO 2</t>
  </si>
  <si>
    <t>Menor Prima</t>
  </si>
  <si>
    <t>Accidentes Personales                        participación al 100%</t>
  </si>
  <si>
    <t>PUNTAJE TOTAL</t>
  </si>
  <si>
    <t>INFORME DE EVALUACIÓN ELABORADO POR:</t>
  </si>
  <si>
    <t>NESTOR HERNANDO GUERRA RIVERA</t>
  </si>
  <si>
    <t>AON RISK SERVICES COLOMBIA S.A.</t>
  </si>
  <si>
    <t xml:space="preserve">GRUPO 2 (Seguro de Accidentes Personales Estudiantes) </t>
  </si>
  <si>
    <t xml:space="preserve">Vigencia </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</si>
  <si>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</si>
  <si>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Prima por estudiante por semestre</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</si>
  <si>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</si>
  <si>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EVALUACIÓN DE DEDUCIBLES…………………...…………………………………...………………….…………300 puntos</t>
  </si>
  <si>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</si>
  <si>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t xml:space="preserve"> Total Puntos - Condiciones Complementarias</t>
  </si>
  <si>
    <t>GRUPO 1 (Todo riesgo daño material, Manejo global, Responsabilidad civil extracontractual, Infidelidad y riesgos financieros, Responsabilidad civil servidores públicos, Automóviles y Transporte de Mercancías)</t>
  </si>
  <si>
    <t>Prima Total ( incluye IVA )</t>
  </si>
  <si>
    <t>Folio</t>
  </si>
  <si>
    <t>UNIVERSIDAD DISTRITAL FRANCISCO JOSÉ DE CALDAS                                                                                                                                                                                                                                                                                                    Convocatoria Pública No 002 de 2019</t>
  </si>
  <si>
    <t>ANEXO No 2</t>
  </si>
  <si>
    <t>UNIVERSIDAD DISTRITAL FRANCISCO JOSE DE CALDAS
SEGURO DE VIDA GRUPO DocenteS</t>
  </si>
  <si>
    <t>PÓLIZA SEGUROS PARA DRONES</t>
  </si>
  <si>
    <r>
      <t xml:space="preserve">Ampliación límite de cobertura responsabilidad civil extracontractual. </t>
    </r>
    <r>
      <rPr>
        <sz val="11"/>
        <rFont val="Arial"/>
        <family val="2"/>
      </rPr>
      <t>Se califica con el máximo puntaje el mayor límite adicional al básico obligatorio global para cada equipo Dron, los demás en forma proporcional,  utilizando una regla de tres. valor ofrecido no menor a $50.000.000</t>
    </r>
  </si>
  <si>
    <t>GRUPO 3</t>
  </si>
  <si>
    <t>Seguro para Drones</t>
  </si>
  <si>
    <t>CONSOLIDADO GRUPO 3</t>
  </si>
  <si>
    <t>Seguro para Drones                                 participacion al 100%</t>
  </si>
  <si>
    <t xml:space="preserve">GRUPO 3 (Seguro para Drones) </t>
  </si>
  <si>
    <t>EVALUACIÓN DEDUCIBLES - 300 PUNTOS
SEGURO PARA DRONES - UNIVERSIDAD DISTRITAL FRANCISCO JOSÉ DE CALDAS</t>
  </si>
  <si>
    <t>Rango de deducible  aplicables a los amparos básicos…………………………………………………………....…(300 puntos)</t>
  </si>
  <si>
    <t>Superior a 0% y hasta 3%</t>
  </si>
  <si>
    <t xml:space="preserve">Superior a 3% y hasta  5% </t>
  </si>
  <si>
    <t>Superior a 5%  y hasta 8%</t>
  </si>
  <si>
    <t>Superior a 8%  y hasta 11%</t>
  </si>
  <si>
    <t>Superior a 11%  y hasta 15%</t>
  </si>
  <si>
    <t xml:space="preserve">Superior a 15% </t>
  </si>
  <si>
    <r>
      <t xml:space="preserve">Rango de deducible aplicable al amparo de </t>
    </r>
    <r>
      <rPr>
        <b/>
        <u val="single"/>
        <sz val="10"/>
        <color indexed="9"/>
        <rFont val="Arial Narrow"/>
        <family val="2"/>
      </rPr>
      <t>RESPONSABILIDAD CIVIL EXTRACONTRACTUAL</t>
    </r>
  </si>
  <si>
    <t>Superior a $0 y hasta $1.500.000</t>
  </si>
  <si>
    <t>Superior a $1.500.000 y $2.500.000</t>
  </si>
  <si>
    <t>Superior a $2.500.000</t>
  </si>
  <si>
    <t>TOTAL PUNTAJE DRONES</t>
  </si>
  <si>
    <t>Prima (Media Aritmética)</t>
  </si>
  <si>
    <t>SEGUROS DE VIDA DEL ESTADO S.A.</t>
  </si>
  <si>
    <t>NO PRESENTÓ OFERTA</t>
  </si>
  <si>
    <t>Evaluación  primas 300 puntos Puntos - ACCIDENTES PERSONALES 900 Puntos - Primas</t>
  </si>
  <si>
    <t>N/A</t>
  </si>
  <si>
    <t>POSITIVA COMPAÑÍA DE SEGUROS S.A.</t>
  </si>
  <si>
    <t>LIBERTY SEGUROS S.A.</t>
  </si>
  <si>
    <t>Folio 134</t>
  </si>
  <si>
    <t>Folio 123</t>
  </si>
  <si>
    <t>Folio 101</t>
  </si>
  <si>
    <t>ASEGURADORA SOLIDARIA DE COLOMBIA ENTIDAD COOPERATIVA</t>
  </si>
  <si>
    <t>Folio 144</t>
  </si>
  <si>
    <t>UNIÓN TEMPORAL ZURICH COLOMBIA SEGUROS S.A. - ZLS ASEGURADORA DE COLOMBIA S.A.</t>
  </si>
  <si>
    <t>Se otorgan $1.500.000.000 adicionales</t>
  </si>
  <si>
    <t>No se otorga</t>
  </si>
  <si>
    <t>Varias</t>
  </si>
  <si>
    <t>Folio 135</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</si>
</sst>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 numFmtId="173" formatCode="0.000000000"/>
    <numFmt numFmtId="174" formatCode="0.0000000000"/>
    <numFmt numFmtId="175" formatCode="0.00000000"/>
    <numFmt numFmtId="176" formatCode="0.0000000"/>
    <numFmt numFmtId="177" formatCode="0.000000"/>
    <numFmt numFmtId="178" formatCode="0.00000"/>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0.0%"/>
    <numFmt numFmtId="184" formatCode="0.000%"/>
    <numFmt numFmtId="185" formatCode="0.0000%"/>
    <numFmt numFmtId="186" formatCode="&quot;$&quot;\ #,##0.0"/>
    <numFmt numFmtId="187" formatCode="&quot;$&quot;\ #,##0.000"/>
    <numFmt numFmtId="188" formatCode="#,##0.000"/>
    <numFmt numFmtId="189" formatCode="#,##0.0000"/>
  </numFmts>
  <fonts count="80">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11"/>
      <color indexed="8"/>
      <name val="Arial"/>
      <family val="2"/>
    </font>
    <font>
      <b/>
      <sz val="14"/>
      <name val="Arial"/>
      <family val="2"/>
    </font>
    <font>
      <sz val="10"/>
      <color indexed="9"/>
      <name val="Arial"/>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sz val="16"/>
      <name val="Arial"/>
      <family val="2"/>
    </font>
    <font>
      <b/>
      <sz val="16"/>
      <name val="Arial"/>
      <family val="2"/>
    </font>
    <font>
      <b/>
      <sz val="18"/>
      <name val="Arial"/>
      <family val="2"/>
    </font>
    <font>
      <b/>
      <u val="single"/>
      <sz val="10"/>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0"/>
      <name val="Arial"/>
      <family val="2"/>
    </font>
    <font>
      <b/>
      <sz val="16"/>
      <color indexed="10"/>
      <name val="Arial"/>
      <family val="2"/>
    </font>
    <font>
      <b/>
      <sz val="14"/>
      <color indexed="60"/>
      <name val="Arial"/>
      <family val="2"/>
    </font>
    <font>
      <b/>
      <sz val="14"/>
      <color indexed="9"/>
      <name val="Arial"/>
      <family val="2"/>
    </font>
    <font>
      <b/>
      <sz val="14"/>
      <color indexed="8"/>
      <name val="Arial"/>
      <family val="2"/>
    </font>
    <font>
      <b/>
      <sz val="10"/>
      <color indexed="8"/>
      <name val="Arial Narrow"/>
      <family val="2"/>
    </font>
    <font>
      <sz val="10"/>
      <color indexed="8"/>
      <name val="Arial Narrow"/>
      <family val="2"/>
    </font>
    <font>
      <b/>
      <sz val="10"/>
      <color indexed="9"/>
      <name val="Arial Narrow"/>
      <family val="2"/>
    </font>
    <font>
      <sz val="11"/>
      <color indexed="8"/>
      <name val="Arial Narrow"/>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FF0000"/>
      <name val="Arial"/>
      <family val="2"/>
    </font>
    <font>
      <b/>
      <sz val="11"/>
      <color theme="0"/>
      <name val="Arial"/>
      <family val="2"/>
    </font>
    <font>
      <b/>
      <sz val="16"/>
      <color rgb="FFFF0000"/>
      <name val="Arial"/>
      <family val="2"/>
    </font>
    <font>
      <b/>
      <sz val="14"/>
      <color rgb="FFC00000"/>
      <name val="Arial"/>
      <family val="2"/>
    </font>
    <font>
      <b/>
      <sz val="14"/>
      <color theme="0"/>
      <name val="Arial"/>
      <family val="2"/>
    </font>
    <font>
      <sz val="11"/>
      <color theme="1"/>
      <name val="Arial"/>
      <family val="2"/>
    </font>
    <font>
      <b/>
      <sz val="14"/>
      <color theme="1"/>
      <name val="Arial"/>
      <family val="2"/>
    </font>
    <font>
      <b/>
      <sz val="10"/>
      <color rgb="FF000000"/>
      <name val="Arial Narrow"/>
      <family val="2"/>
    </font>
    <font>
      <sz val="10"/>
      <color rgb="FF000000"/>
      <name val="Arial Narrow"/>
      <family val="2"/>
    </font>
    <font>
      <sz val="11"/>
      <color theme="1"/>
      <name val="Arial Narrow"/>
      <family val="2"/>
    </font>
    <font>
      <b/>
      <sz val="16"/>
      <color theme="0"/>
      <name val="Arial"/>
      <family val="2"/>
    </font>
    <font>
      <b/>
      <sz val="10"/>
      <color rgb="FFFFFFFF"/>
      <name val="Arial Narrow"/>
      <family val="2"/>
    </font>
    <font>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top style="thin"/>
      <bottom style="thin"/>
    </border>
    <border>
      <left style="thin">
        <color indexed="58"/>
      </left>
      <right style="thin">
        <color indexed="58"/>
      </right>
      <top style="thin">
        <color indexed="58"/>
      </top>
      <bottom style="thin"/>
    </border>
    <border>
      <left style="medium"/>
      <right/>
      <top style="medium"/>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right style="thin"/>
      <top/>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3"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163">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2" fillId="0" borderId="0" xfId="59" applyFont="1" applyFill="1" applyAlignment="1">
      <alignment horizontal="justify" vertical="center" wrapText="1"/>
    </xf>
    <xf numFmtId="4" fontId="2" fillId="0" borderId="10" xfId="0" applyNumberFormat="1" applyFont="1" applyFill="1" applyBorder="1" applyAlignment="1">
      <alignment horizontal="center" vertical="center" wrapText="1"/>
    </xf>
    <xf numFmtId="0" fontId="2" fillId="0" borderId="0" xfId="59" applyFont="1" applyFill="1" applyBorder="1" applyAlignment="1">
      <alignment horizontal="justify" vertical="center" wrapText="1"/>
    </xf>
    <xf numFmtId="0" fontId="8" fillId="0" borderId="10" xfId="0" applyFont="1" applyFill="1" applyBorder="1" applyAlignment="1">
      <alignment horizontal="left" vertical="top" wrapText="1" indent="1"/>
    </xf>
    <xf numFmtId="0" fontId="7" fillId="0" borderId="11" xfId="0" applyFont="1" applyFill="1" applyBorder="1" applyAlignment="1">
      <alignment vertical="top" wrapText="1"/>
    </xf>
    <xf numFmtId="0" fontId="67" fillId="0" borderId="0" xfId="0" applyFont="1" applyFill="1" applyBorder="1" applyAlignment="1">
      <alignment vertical="center" wrapText="1"/>
    </xf>
    <xf numFmtId="0" fontId="0" fillId="0" borderId="10" xfId="0" applyBorder="1" applyAlignment="1">
      <alignment horizontal="center" vertical="center"/>
    </xf>
    <xf numFmtId="0" fontId="49" fillId="33" borderId="10" xfId="0" applyFont="1" applyFill="1" applyBorder="1" applyAlignment="1">
      <alignment horizontal="center" vertical="center"/>
    </xf>
    <xf numFmtId="0" fontId="66" fillId="0" borderId="0" xfId="0" applyFont="1" applyAlignment="1">
      <alignment/>
    </xf>
    <xf numFmtId="0" fontId="68" fillId="33" borderId="11" xfId="55" applyFont="1" applyFill="1" applyBorder="1" applyAlignment="1">
      <alignment vertical="center" wrapText="1"/>
    </xf>
    <xf numFmtId="0" fontId="68" fillId="33" borderId="12" xfId="55" applyFont="1" applyFill="1" applyBorder="1" applyAlignment="1">
      <alignment vertical="center" wrapText="1"/>
    </xf>
    <xf numFmtId="0" fontId="3" fillId="0" borderId="0" xfId="58">
      <alignment/>
      <protection/>
    </xf>
    <xf numFmtId="168" fontId="6" fillId="0" borderId="10" xfId="58" applyNumberFormat="1" applyFont="1" applyBorder="1" applyAlignment="1">
      <alignment horizontal="center"/>
      <protection/>
    </xf>
    <xf numFmtId="4" fontId="6" fillId="0" borderId="13" xfId="58" applyNumberFormat="1" applyFont="1" applyBorder="1" applyAlignment="1">
      <alignment horizontal="center"/>
      <protection/>
    </xf>
    <xf numFmtId="0" fontId="11" fillId="33" borderId="14" xfId="58" applyFont="1" applyFill="1" applyBorder="1" applyAlignment="1">
      <alignment horizontal="center"/>
      <protection/>
    </xf>
    <xf numFmtId="0" fontId="11" fillId="33" borderId="15" xfId="58" applyFont="1" applyFill="1" applyBorder="1" applyAlignment="1">
      <alignment horizontal="center"/>
      <protection/>
    </xf>
    <xf numFmtId="168" fontId="11" fillId="33" borderId="16" xfId="58" applyNumberFormat="1" applyFont="1" applyFill="1" applyBorder="1" applyAlignment="1">
      <alignment horizontal="center"/>
      <protection/>
    </xf>
    <xf numFmtId="3" fontId="11" fillId="33" borderId="17" xfId="58" applyNumberFormat="1" applyFont="1" applyFill="1" applyBorder="1" applyAlignment="1">
      <alignment horizontal="center"/>
      <protection/>
    </xf>
    <xf numFmtId="0" fontId="12" fillId="0" borderId="0" xfId="58" applyFont="1">
      <alignment/>
      <protection/>
    </xf>
    <xf numFmtId="0" fontId="6" fillId="0" borderId="0" xfId="58" applyFont="1">
      <alignment/>
      <protection/>
    </xf>
    <xf numFmtId="169" fontId="11" fillId="33" borderId="16" xfId="58" applyNumberFormat="1" applyFont="1" applyFill="1" applyBorder="1" applyAlignment="1">
      <alignment horizontal="center"/>
      <protection/>
    </xf>
    <xf numFmtId="0" fontId="3" fillId="0" borderId="0" xfId="0" applyFont="1" applyFill="1" applyBorder="1" applyAlignment="1">
      <alignment/>
    </xf>
    <xf numFmtId="0" fontId="13" fillId="33" borderId="18" xfId="0" applyFont="1" applyFill="1" applyBorder="1" applyAlignment="1">
      <alignment horizontal="center" vertical="center" wrapText="1"/>
    </xf>
    <xf numFmtId="3" fontId="13" fillId="33" borderId="18" xfId="0" applyNumberFormat="1" applyFont="1" applyFill="1" applyBorder="1" applyAlignment="1">
      <alignment horizontal="center" vertical="center" wrapText="1"/>
    </xf>
    <xf numFmtId="3" fontId="13"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11" fillId="33" borderId="10" xfId="57" applyFont="1" applyFill="1" applyBorder="1" applyAlignment="1">
      <alignment horizontal="center" vertical="center" wrapText="1"/>
      <protection/>
    </xf>
    <xf numFmtId="0" fontId="0" fillId="0" borderId="0" xfId="0" applyBorder="1" applyAlignment="1">
      <alignment/>
    </xf>
    <xf numFmtId="0" fontId="69" fillId="0" borderId="0" xfId="0" applyFont="1" applyBorder="1" applyAlignment="1">
      <alignment/>
    </xf>
    <xf numFmtId="0" fontId="70" fillId="0" borderId="0" xfId="0" applyFont="1" applyFill="1" applyBorder="1" applyAlignment="1">
      <alignment vertical="center" wrapText="1"/>
    </xf>
    <xf numFmtId="0" fontId="67" fillId="0" borderId="0" xfId="58" applyFont="1" applyBorder="1" applyAlignment="1">
      <alignment horizontal="center"/>
      <protection/>
    </xf>
    <xf numFmtId="0" fontId="6" fillId="0" borderId="10" xfId="58" applyFont="1" applyBorder="1" applyAlignment="1">
      <alignment horizontal="left"/>
      <protection/>
    </xf>
    <xf numFmtId="4" fontId="6" fillId="0" borderId="10" xfId="58" applyNumberFormat="1" applyFont="1" applyBorder="1" applyAlignment="1">
      <alignment horizontal="center"/>
      <protection/>
    </xf>
    <xf numFmtId="0" fontId="15" fillId="0" borderId="10" xfId="58" applyFont="1" applyBorder="1" applyAlignment="1">
      <alignment vertical="center" wrapText="1"/>
      <protection/>
    </xf>
    <xf numFmtId="4" fontId="16" fillId="34" borderId="10" xfId="58" applyNumberFormat="1" applyFont="1" applyFill="1" applyBorder="1" applyAlignment="1">
      <alignment horizontal="center" vertical="center"/>
      <protection/>
    </xf>
    <xf numFmtId="0" fontId="13" fillId="33" borderId="10" xfId="58" applyFont="1" applyFill="1" applyBorder="1" applyAlignment="1">
      <alignment horizontal="center"/>
      <protection/>
    </xf>
    <xf numFmtId="3" fontId="13" fillId="33" borderId="10" xfId="58" applyNumberFormat="1" applyFont="1" applyFill="1" applyBorder="1" applyAlignment="1">
      <alignment horizontal="center"/>
      <protection/>
    </xf>
    <xf numFmtId="3" fontId="0" fillId="0" borderId="0" xfId="0" applyNumberFormat="1" applyAlignment="1">
      <alignment/>
    </xf>
    <xf numFmtId="0" fontId="71" fillId="33" borderId="10" xfId="59" applyFont="1" applyFill="1" applyBorder="1" applyAlignment="1">
      <alignment horizontal="center" vertical="center" wrapText="1"/>
    </xf>
    <xf numFmtId="2" fontId="71" fillId="33" borderId="10" xfId="59" applyNumberFormat="1" applyFont="1" applyFill="1" applyBorder="1" applyAlignment="1">
      <alignment horizontal="center" vertical="center" wrapText="1"/>
    </xf>
    <xf numFmtId="0" fontId="72" fillId="0" borderId="10" xfId="0" applyFont="1" applyBorder="1" applyAlignment="1">
      <alignment horizontal="center" vertical="center"/>
    </xf>
    <xf numFmtId="0" fontId="71" fillId="33" borderId="11" xfId="0" applyFont="1" applyFill="1" applyBorder="1" applyAlignment="1">
      <alignment/>
    </xf>
    <xf numFmtId="0" fontId="71" fillId="33" borderId="12" xfId="0" applyFont="1" applyFill="1" applyBorder="1" applyAlignment="1">
      <alignment/>
    </xf>
    <xf numFmtId="0" fontId="71" fillId="33" borderId="10" xfId="0" applyFont="1" applyFill="1" applyBorder="1" applyAlignment="1">
      <alignment horizontal="center" vertical="center"/>
    </xf>
    <xf numFmtId="2" fontId="71" fillId="33" borderId="10" xfId="0" applyNumberFormat="1" applyFont="1" applyFill="1" applyBorder="1" applyAlignment="1">
      <alignment horizontal="center" vertical="center"/>
    </xf>
    <xf numFmtId="0" fontId="73" fillId="0" borderId="0" xfId="0" applyFont="1" applyAlignment="1">
      <alignment/>
    </xf>
    <xf numFmtId="2" fontId="2" fillId="0" borderId="19" xfId="58" applyNumberFormat="1" applyFont="1" applyBorder="1" applyAlignment="1">
      <alignment horizontal="center" vertical="center"/>
      <protection/>
    </xf>
    <xf numFmtId="168" fontId="2" fillId="0" borderId="10" xfId="58" applyNumberFormat="1" applyFont="1" applyBorder="1" applyAlignment="1">
      <alignment horizontal="center"/>
      <protection/>
    </xf>
    <xf numFmtId="0" fontId="2" fillId="0" borderId="10" xfId="58" applyFont="1" applyBorder="1" applyAlignment="1">
      <alignment horizontal="center" vertical="center"/>
      <protection/>
    </xf>
    <xf numFmtId="2" fontId="2" fillId="0" borderId="13" xfId="58" applyNumberFormat="1" applyFont="1" applyBorder="1" applyAlignment="1">
      <alignment horizontal="center" vertical="center"/>
      <protection/>
    </xf>
    <xf numFmtId="168" fontId="6" fillId="0" borderId="10" xfId="58" applyNumberFormat="1" applyFont="1" applyBorder="1" applyAlignment="1">
      <alignment horizontal="center" wrapText="1"/>
      <protection/>
    </xf>
    <xf numFmtId="168" fontId="6" fillId="0" borderId="10" xfId="58" applyNumberFormat="1" applyFont="1" applyBorder="1" applyAlignment="1">
      <alignment horizontal="center" vertical="center"/>
      <protection/>
    </xf>
    <xf numFmtId="4" fontId="6" fillId="0" borderId="13" xfId="58" applyNumberFormat="1" applyFont="1" applyBorder="1" applyAlignment="1">
      <alignment horizontal="center" vertical="center"/>
      <protection/>
    </xf>
    <xf numFmtId="0" fontId="6" fillId="0" borderId="20" xfId="58" applyFont="1" applyBorder="1" applyAlignment="1">
      <alignment horizontal="center" vertical="center"/>
      <protection/>
    </xf>
    <xf numFmtId="0" fontId="6" fillId="0" borderId="19" xfId="58" applyFont="1" applyBorder="1" applyAlignment="1">
      <alignment horizontal="center" vertical="center"/>
      <protection/>
    </xf>
    <xf numFmtId="0" fontId="13" fillId="33" borderId="10" xfId="57" applyFont="1" applyFill="1" applyBorder="1" applyAlignment="1">
      <alignment horizontal="center" vertical="center" wrapText="1"/>
      <protection/>
    </xf>
    <xf numFmtId="4" fontId="11" fillId="33" borderId="10" xfId="0" applyNumberFormat="1" applyFont="1" applyFill="1" applyBorder="1" applyAlignment="1">
      <alignment horizontal="center"/>
    </xf>
    <xf numFmtId="3" fontId="12" fillId="0" borderId="0" xfId="0" applyNumberFormat="1" applyFont="1" applyFill="1" applyBorder="1" applyAlignment="1">
      <alignment horizontal="center"/>
    </xf>
    <xf numFmtId="4" fontId="2" fillId="0" borderId="21" xfId="59" applyNumberFormat="1" applyFont="1" applyFill="1" applyBorder="1" applyAlignment="1" applyProtection="1">
      <alignment horizontal="center" vertical="center" wrapText="1"/>
      <protection/>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1" xfId="0" applyFont="1" applyBorder="1" applyAlignment="1">
      <alignment horizontal="justify"/>
    </xf>
    <xf numFmtId="4" fontId="2" fillId="0" borderId="10" xfId="0" applyNumberFormat="1" applyFont="1" applyBorder="1" applyAlignment="1">
      <alignment horizontal="center"/>
    </xf>
    <xf numFmtId="4" fontId="4" fillId="33" borderId="10" xfId="0" applyNumberFormat="1" applyFont="1" applyFill="1" applyBorder="1" applyAlignment="1">
      <alignment horizontal="center"/>
    </xf>
    <xf numFmtId="2" fontId="15" fillId="34" borderId="10" xfId="59" applyNumberFormat="1" applyFont="1" applyFill="1" applyBorder="1" applyAlignment="1">
      <alignment horizontal="center" vertical="center"/>
    </xf>
    <xf numFmtId="0" fontId="15" fillId="34" borderId="10" xfId="59" applyFont="1" applyFill="1" applyBorder="1" applyAlignment="1">
      <alignment horizontal="center" vertical="center" wrapText="1"/>
    </xf>
    <xf numFmtId="2" fontId="15" fillId="34" borderId="10" xfId="59"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xf>
    <xf numFmtId="4" fontId="3" fillId="0" borderId="0" xfId="58" applyNumberFormat="1">
      <alignment/>
      <protection/>
    </xf>
    <xf numFmtId="0" fontId="67" fillId="0" borderId="0" xfId="0" applyFont="1" applyFill="1" applyBorder="1" applyAlignment="1">
      <alignment horizontal="center" vertical="center" wrapText="1"/>
    </xf>
    <xf numFmtId="0" fontId="2" fillId="0" borderId="20" xfId="58" applyFont="1" applyBorder="1" applyAlignment="1">
      <alignment vertical="top"/>
      <protection/>
    </xf>
    <xf numFmtId="168" fontId="2" fillId="0" borderId="10" xfId="58" applyNumberFormat="1" applyFont="1" applyBorder="1" applyAlignment="1">
      <alignment horizontal="center" vertical="center"/>
      <protection/>
    </xf>
    <xf numFmtId="0" fontId="11" fillId="33" borderId="22" xfId="58" applyFont="1" applyFill="1" applyBorder="1" applyAlignment="1">
      <alignment horizontal="center" vertical="center" wrapText="1"/>
      <protection/>
    </xf>
    <xf numFmtId="0" fontId="5" fillId="0" borderId="10" xfId="0" applyFont="1" applyFill="1" applyBorder="1" applyAlignment="1">
      <alignment horizontal="left" vertical="top" wrapText="1" indent="1"/>
    </xf>
    <xf numFmtId="164" fontId="8" fillId="0" borderId="11" xfId="0" applyNumberFormat="1" applyFont="1" applyFill="1" applyBorder="1" applyAlignment="1">
      <alignment vertical="top" wrapText="1"/>
    </xf>
    <xf numFmtId="164" fontId="5" fillId="0" borderId="11" xfId="0" applyNumberFormat="1" applyFont="1" applyFill="1" applyBorder="1" applyAlignment="1">
      <alignment vertical="top" wrapText="1"/>
    </xf>
    <xf numFmtId="0" fontId="11" fillId="34" borderId="0" xfId="58" applyFont="1" applyFill="1" applyBorder="1" applyAlignment="1">
      <alignment horizontal="center"/>
      <protection/>
    </xf>
    <xf numFmtId="168" fontId="11" fillId="34" borderId="0" xfId="58" applyNumberFormat="1" applyFont="1" applyFill="1" applyBorder="1" applyAlignment="1">
      <alignment horizontal="center"/>
      <protection/>
    </xf>
    <xf numFmtId="169" fontId="11" fillId="34" borderId="0" xfId="58" applyNumberFormat="1" applyFont="1" applyFill="1" applyBorder="1" applyAlignment="1">
      <alignment horizontal="center"/>
      <protection/>
    </xf>
    <xf numFmtId="3" fontId="11" fillId="34" borderId="0" xfId="58" applyNumberFormat="1" applyFont="1" applyFill="1" applyBorder="1" applyAlignment="1">
      <alignment horizontal="center"/>
      <protection/>
    </xf>
    <xf numFmtId="0" fontId="12" fillId="34" borderId="0" xfId="58" applyFont="1" applyFill="1" applyBorder="1">
      <alignment/>
      <protection/>
    </xf>
    <xf numFmtId="0" fontId="11" fillId="34" borderId="23" xfId="58" applyFont="1" applyFill="1" applyBorder="1" applyAlignment="1">
      <alignment horizontal="center"/>
      <protection/>
    </xf>
    <xf numFmtId="168" fontId="11" fillId="34" borderId="23" xfId="58" applyNumberFormat="1" applyFont="1" applyFill="1" applyBorder="1" applyAlignment="1">
      <alignment horizontal="center"/>
      <protection/>
    </xf>
    <xf numFmtId="3" fontId="11" fillId="34" borderId="23" xfId="58" applyNumberFormat="1" applyFont="1" applyFill="1" applyBorder="1" applyAlignment="1">
      <alignment horizontal="center"/>
      <protection/>
    </xf>
    <xf numFmtId="0" fontId="12" fillId="34" borderId="0" xfId="58" applyFont="1" applyFill="1">
      <alignment/>
      <protection/>
    </xf>
    <xf numFmtId="3" fontId="16" fillId="34" borderId="10" xfId="58" applyNumberFormat="1" applyFont="1" applyFill="1" applyBorder="1" applyAlignment="1">
      <alignment horizontal="center" vertical="center"/>
      <protection/>
    </xf>
    <xf numFmtId="0" fontId="14" fillId="33" borderId="10" xfId="57" applyFont="1" applyFill="1" applyBorder="1" applyAlignment="1">
      <alignment horizontal="center" vertical="center" wrapText="1"/>
      <protection/>
    </xf>
    <xf numFmtId="0" fontId="7" fillId="0" borderId="10" xfId="56" applyFont="1" applyFill="1" applyBorder="1" applyAlignment="1">
      <alignment horizontal="center" vertical="top" wrapText="1"/>
    </xf>
    <xf numFmtId="4" fontId="7" fillId="0" borderId="10" xfId="56" applyNumberFormat="1" applyFont="1" applyBorder="1" applyAlignment="1">
      <alignment horizontal="center" wrapText="1"/>
    </xf>
    <xf numFmtId="0" fontId="4" fillId="35" borderId="10" xfId="56" applyFont="1" applyFill="1" applyBorder="1" applyAlignment="1">
      <alignment vertical="center" wrapText="1"/>
    </xf>
    <xf numFmtId="4" fontId="4" fillId="35" borderId="10" xfId="56" applyNumberFormat="1" applyFont="1" applyFill="1" applyBorder="1" applyAlignment="1">
      <alignment horizontal="center" vertical="center" wrapText="1"/>
    </xf>
    <xf numFmtId="0" fontId="9" fillId="0" borderId="0" xfId="0" applyFont="1" applyBorder="1" applyAlignment="1">
      <alignment horizontal="centerContinuous"/>
    </xf>
    <xf numFmtId="0" fontId="3" fillId="0" borderId="0" xfId="0" applyFont="1" applyBorder="1" applyAlignment="1">
      <alignment horizontal="centerContinuous"/>
    </xf>
    <xf numFmtId="0" fontId="6" fillId="0" borderId="0" xfId="0" applyFont="1" applyBorder="1" applyAlignment="1">
      <alignment/>
    </xf>
    <xf numFmtId="0" fontId="3" fillId="0" borderId="0" xfId="0" applyFont="1" applyBorder="1" applyAlignment="1">
      <alignment/>
    </xf>
    <xf numFmtId="0" fontId="8" fillId="0" borderId="24" xfId="0" applyFont="1" applyFill="1" applyBorder="1" applyAlignment="1">
      <alignment horizontal="left" vertical="top" wrapText="1" indent="1"/>
    </xf>
    <xf numFmtId="164" fontId="8" fillId="0" borderId="25" xfId="0" applyNumberFormat="1" applyFont="1" applyFill="1" applyBorder="1" applyAlignment="1">
      <alignment horizontal="center" vertical="center" wrapText="1"/>
    </xf>
    <xf numFmtId="0" fontId="74" fillId="0" borderId="10" xfId="0" applyFont="1" applyBorder="1" applyAlignment="1">
      <alignment horizontal="justify" vertical="center" wrapText="1"/>
    </xf>
    <xf numFmtId="0" fontId="72" fillId="0" borderId="12" xfId="0" applyFont="1" applyBorder="1" applyAlignment="1">
      <alignment horizontal="center" vertical="center"/>
    </xf>
    <xf numFmtId="0" fontId="75" fillId="0" borderId="10" xfId="0" applyFont="1" applyBorder="1" applyAlignment="1">
      <alignment horizontal="justify" vertical="center" wrapText="1"/>
    </xf>
    <xf numFmtId="164" fontId="8" fillId="0" borderId="10" xfId="0" applyNumberFormat="1" applyFont="1" applyFill="1" applyBorder="1" applyAlignment="1">
      <alignment vertical="top" wrapText="1"/>
    </xf>
    <xf numFmtId="164" fontId="8" fillId="0" borderId="10" xfId="0" applyNumberFormat="1" applyFont="1" applyFill="1" applyBorder="1" applyAlignment="1">
      <alignment horizontal="center" vertical="center" wrapText="1"/>
    </xf>
    <xf numFmtId="0" fontId="18" fillId="0" borderId="0" xfId="0" applyFont="1" applyFill="1" applyBorder="1" applyAlignment="1">
      <alignment vertical="center" wrapText="1"/>
    </xf>
    <xf numFmtId="0" fontId="17" fillId="0" borderId="0" xfId="0" applyFont="1" applyBorder="1" applyAlignment="1">
      <alignment/>
    </xf>
    <xf numFmtId="14" fontId="0" fillId="0" borderId="0" xfId="0" applyNumberFormat="1" applyBorder="1" applyAlignment="1">
      <alignment/>
    </xf>
    <xf numFmtId="14" fontId="0" fillId="0" borderId="0" xfId="0" applyNumberFormat="1" applyAlignment="1">
      <alignment/>
    </xf>
    <xf numFmtId="0" fontId="76" fillId="0" borderId="0" xfId="0" applyFont="1" applyBorder="1" applyAlignment="1">
      <alignment horizontal="center" vertical="center" wrapText="1"/>
    </xf>
    <xf numFmtId="0" fontId="14" fillId="33" borderId="10" xfId="58" applyFont="1" applyFill="1" applyBorder="1" applyAlignment="1">
      <alignment horizontal="center" vertical="center" wrapText="1"/>
      <protection/>
    </xf>
    <xf numFmtId="0" fontId="77" fillId="33" borderId="10" xfId="59" applyFont="1" applyFill="1" applyBorder="1" applyAlignment="1">
      <alignment horizontal="center" vertical="center" wrapText="1"/>
    </xf>
    <xf numFmtId="3" fontId="4" fillId="33" borderId="10" xfId="0" applyNumberFormat="1" applyFont="1" applyFill="1" applyBorder="1" applyAlignment="1">
      <alignment horizontal="center"/>
    </xf>
    <xf numFmtId="0" fontId="19" fillId="0" borderId="0" xfId="0" applyFont="1" applyFill="1" applyBorder="1" applyAlignment="1">
      <alignment horizontal="center" vertical="center" wrapText="1"/>
    </xf>
    <xf numFmtId="0" fontId="18" fillId="0" borderId="0" xfId="58" applyFont="1" applyBorder="1" applyAlignment="1">
      <alignment horizontal="center"/>
      <protection/>
    </xf>
    <xf numFmtId="0" fontId="4" fillId="33" borderId="11" xfId="0" applyFont="1" applyFill="1" applyBorder="1" applyAlignment="1">
      <alignment horizontal="center"/>
    </xf>
    <xf numFmtId="0" fontId="4" fillId="33" borderId="12" xfId="0" applyFont="1" applyFill="1" applyBorder="1" applyAlignment="1">
      <alignment horizontal="center"/>
    </xf>
    <xf numFmtId="0" fontId="18" fillId="0" borderId="0" xfId="0" applyFont="1" applyBorder="1" applyAlignment="1">
      <alignment horizontal="center"/>
    </xf>
    <xf numFmtId="0" fontId="18" fillId="0" borderId="0" xfId="0" applyFont="1" applyFill="1" applyBorder="1" applyAlignment="1">
      <alignment horizontal="center" vertical="center" wrapText="1"/>
    </xf>
    <xf numFmtId="0" fontId="11" fillId="33" borderId="11" xfId="0" applyFont="1" applyFill="1" applyBorder="1" applyAlignment="1">
      <alignment horizontal="center"/>
    </xf>
    <xf numFmtId="0" fontId="11" fillId="33" borderId="12" xfId="0" applyFont="1" applyFill="1" applyBorder="1" applyAlignment="1">
      <alignment horizontal="center"/>
    </xf>
    <xf numFmtId="0" fontId="9" fillId="0" borderId="0" xfId="0" applyFont="1" applyFill="1" applyBorder="1" applyAlignment="1">
      <alignment horizontal="center" vertical="center" wrapText="1"/>
    </xf>
    <xf numFmtId="0" fontId="71" fillId="33" borderId="22" xfId="0" applyFont="1" applyFill="1" applyBorder="1" applyAlignment="1">
      <alignment horizontal="center" vertical="center" wrapText="1"/>
    </xf>
    <xf numFmtId="0" fontId="71" fillId="33" borderId="26" xfId="0" applyFont="1" applyFill="1" applyBorder="1" applyAlignment="1">
      <alignment horizontal="center" vertical="center" wrapText="1"/>
    </xf>
    <xf numFmtId="0" fontId="71" fillId="33" borderId="27" xfId="0" applyFont="1" applyFill="1" applyBorder="1" applyAlignment="1">
      <alignment horizontal="center" vertical="center" wrapText="1"/>
    </xf>
    <xf numFmtId="0" fontId="18" fillId="0" borderId="28" xfId="58" applyFont="1" applyBorder="1" applyAlignment="1">
      <alignment horizontal="center"/>
      <protection/>
    </xf>
    <xf numFmtId="0" fontId="18" fillId="0" borderId="29" xfId="58" applyFont="1" applyBorder="1" applyAlignment="1">
      <alignment horizontal="center"/>
      <protection/>
    </xf>
    <xf numFmtId="0" fontId="18" fillId="0" borderId="30" xfId="58" applyFont="1" applyBorder="1" applyAlignment="1">
      <alignment horizontal="center"/>
      <protection/>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9" fillId="0" borderId="0" xfId="0" applyFont="1" applyFill="1" applyBorder="1" applyAlignment="1">
      <alignment horizontal="center" vertical="justify" wrapText="1"/>
    </xf>
    <xf numFmtId="0" fontId="78" fillId="33" borderId="10" xfId="0" applyFont="1" applyFill="1" applyBorder="1" applyAlignment="1">
      <alignment horizontal="justify" vertical="center" wrapText="1"/>
    </xf>
    <xf numFmtId="0" fontId="4" fillId="33" borderId="11" xfId="0" applyFont="1" applyFill="1" applyBorder="1" applyAlignment="1">
      <alignment vertical="top" wrapText="1"/>
    </xf>
    <xf numFmtId="0" fontId="10" fillId="33" borderId="12" xfId="0" applyFont="1" applyFill="1" applyBorder="1" applyAlignment="1">
      <alignment/>
    </xf>
    <xf numFmtId="0" fontId="68" fillId="33" borderId="10" xfId="0" applyFont="1" applyFill="1" applyBorder="1" applyAlignment="1">
      <alignment vertical="top" wrapText="1"/>
    </xf>
    <xf numFmtId="0" fontId="49" fillId="33" borderId="10" xfId="0" applyFont="1" applyFill="1" applyBorder="1" applyAlignment="1">
      <alignment vertical="top" wrapText="1"/>
    </xf>
    <xf numFmtId="0" fontId="8" fillId="36" borderId="11" xfId="55" applyFont="1" applyFill="1" applyBorder="1" applyAlignment="1">
      <alignment horizontal="left" vertical="top" wrapText="1"/>
    </xf>
    <xf numFmtId="0" fontId="8" fillId="36" borderId="12" xfId="55" applyFont="1" applyFill="1" applyBorder="1" applyAlignment="1">
      <alignment horizontal="left" vertical="top" wrapText="1"/>
    </xf>
    <xf numFmtId="0" fontId="68" fillId="33" borderId="11" xfId="55" applyFont="1" applyFill="1" applyBorder="1" applyAlignment="1">
      <alignment horizontal="left" vertical="top" wrapText="1"/>
    </xf>
    <xf numFmtId="0" fontId="68" fillId="33" borderId="12" xfId="55" applyFont="1" applyFill="1" applyBorder="1" applyAlignment="1">
      <alignment horizontal="left" vertical="top" wrapText="1"/>
    </xf>
    <xf numFmtId="0" fontId="71" fillId="33" borderId="11" xfId="59" applyFont="1" applyFill="1" applyBorder="1" applyAlignment="1">
      <alignment horizontal="center" vertical="center" wrapText="1"/>
    </xf>
    <xf numFmtId="0" fontId="71" fillId="33" borderId="34" xfId="59" applyFont="1" applyFill="1" applyBorder="1" applyAlignment="1">
      <alignment horizontal="center" vertical="center" wrapText="1"/>
    </xf>
    <xf numFmtId="0" fontId="9" fillId="0" borderId="0" xfId="56" applyFont="1" applyFill="1" applyBorder="1" applyAlignment="1">
      <alignment horizontal="center" vertical="center" wrapText="1"/>
    </xf>
    <xf numFmtId="0" fontId="9" fillId="0" borderId="35" xfId="56" applyFont="1" applyFill="1" applyBorder="1" applyAlignment="1">
      <alignment horizontal="center" vertical="center" wrapText="1"/>
    </xf>
    <xf numFmtId="0" fontId="9" fillId="0" borderId="36" xfId="56" applyFont="1" applyFill="1" applyBorder="1" applyAlignment="1">
      <alignment horizontal="center" vertical="center" wrapText="1"/>
    </xf>
    <xf numFmtId="0" fontId="4" fillId="35" borderId="11" xfId="56" applyFont="1" applyFill="1" applyBorder="1" applyAlignment="1">
      <alignment horizontal="left" vertical="center" wrapText="1"/>
    </xf>
    <xf numFmtId="0" fontId="4" fillId="35" borderId="12" xfId="56" applyFont="1" applyFill="1" applyBorder="1" applyAlignment="1">
      <alignment horizontal="left" vertical="center" wrapText="1"/>
    </xf>
    <xf numFmtId="0" fontId="79" fillId="0" borderId="10" xfId="0" applyFont="1" applyBorder="1" applyAlignment="1">
      <alignment horizontal="center" vertical="center"/>
    </xf>
    <xf numFmtId="2" fontId="79" fillId="0" borderId="10" xfId="0" applyNumberFormat="1" applyFont="1" applyBorder="1" applyAlignment="1">
      <alignment horizontal="center" vertical="center"/>
    </xf>
    <xf numFmtId="9" fontId="79" fillId="0" borderId="10" xfId="0" applyNumberFormat="1" applyFont="1" applyBorder="1" applyAlignment="1">
      <alignment horizontal="center" vertical="center"/>
    </xf>
    <xf numFmtId="0" fontId="79" fillId="33" borderId="12" xfId="0" applyFont="1" applyFill="1" applyBorder="1" applyAlignment="1">
      <alignment horizontal="center" vertical="center"/>
    </xf>
    <xf numFmtId="0" fontId="79" fillId="33" borderId="10" xfId="0" applyFont="1" applyFill="1" applyBorder="1" applyAlignment="1">
      <alignment horizontal="center" vertical="center"/>
    </xf>
    <xf numFmtId="0" fontId="79" fillId="0" borderId="12" xfId="0" applyFont="1" applyBorder="1" applyAlignment="1">
      <alignment horizontal="center" vertical="center"/>
    </xf>
    <xf numFmtId="5" fontId="79" fillId="0" borderId="12" xfId="0" applyNumberFormat="1" applyFont="1" applyBorder="1" applyAlignment="1">
      <alignment horizontal="center" vertic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_Condiciones Obligatorias TRDM" xfId="57"/>
    <cellStyle name="Normal_Matriz de Evaluación 2009" xfId="58"/>
    <cellStyle name="Normal_Slips Publicados_Condiciones Complementarias TRDM"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1628775</xdr:colOff>
      <xdr:row>3</xdr:row>
      <xdr:rowOff>66675</xdr:rowOff>
    </xdr:to>
    <xdr:pic>
      <xdr:nvPicPr>
        <xdr:cNvPr id="1" name="Imagen 2"/>
        <xdr:cNvPicPr preferRelativeResize="1">
          <a:picLocks noChangeAspect="1"/>
        </xdr:cNvPicPr>
      </xdr:nvPicPr>
      <xdr:blipFill>
        <a:blip r:embed="rId1"/>
        <a:stretch>
          <a:fillRect/>
        </a:stretch>
      </xdr:blipFill>
      <xdr:spPr>
        <a:xfrm>
          <a:off x="581025" y="0"/>
          <a:ext cx="1057275" cy="1485900"/>
        </a:xfrm>
        <a:prstGeom prst="rect">
          <a:avLst/>
        </a:prstGeom>
        <a:noFill/>
        <a:ln w="9525" cmpd="sng">
          <a:noFill/>
        </a:ln>
      </xdr:spPr>
    </xdr:pic>
    <xdr:clientData/>
  </xdr:twoCellAnchor>
  <xdr:twoCellAnchor>
    <xdr:from>
      <xdr:col>5</xdr:col>
      <xdr:colOff>895350</xdr:colOff>
      <xdr:row>1</xdr:row>
      <xdr:rowOff>295275</xdr:rowOff>
    </xdr:from>
    <xdr:to>
      <xdr:col>5</xdr:col>
      <xdr:colOff>1809750</xdr:colOff>
      <xdr:row>1</xdr:row>
      <xdr:rowOff>666750</xdr:rowOff>
    </xdr:to>
    <xdr:pic>
      <xdr:nvPicPr>
        <xdr:cNvPr id="2" name="2 Imagen" descr="aon_logo_no_clear_space_red_CMYK"/>
        <xdr:cNvPicPr preferRelativeResize="1">
          <a:picLocks noChangeAspect="1"/>
        </xdr:cNvPicPr>
      </xdr:nvPicPr>
      <xdr:blipFill>
        <a:blip r:embed="rId2"/>
        <a:stretch>
          <a:fillRect/>
        </a:stretch>
      </xdr:blipFill>
      <xdr:spPr>
        <a:xfrm>
          <a:off x="13277850" y="476250"/>
          <a:ext cx="9144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
  <sheetViews>
    <sheetView tabSelected="1" zoomScale="60" zoomScaleNormal="60" zoomScalePageLayoutView="0" workbookViewId="0" topLeftCell="A1">
      <selection activeCell="O19" sqref="O19"/>
    </sheetView>
  </sheetViews>
  <sheetFormatPr defaultColWidth="11.421875" defaultRowHeight="15"/>
  <cols>
    <col min="1" max="1" width="51.57421875" style="0" customWidth="1"/>
    <col min="2" max="2" width="32.57421875" style="0" customWidth="1"/>
    <col min="3" max="3" width="33.57421875" style="0" customWidth="1"/>
    <col min="4" max="4" width="34.140625" style="0" customWidth="1"/>
    <col min="5" max="5" width="33.8515625" style="0" customWidth="1"/>
    <col min="6" max="6" width="34.421875" style="0" customWidth="1"/>
  </cols>
  <sheetData>
    <row r="1" spans="1:6" ht="14.25">
      <c r="A1" s="32"/>
      <c r="B1" s="32"/>
      <c r="C1" s="32"/>
      <c r="D1" s="32"/>
      <c r="E1" s="32"/>
      <c r="F1" s="32"/>
    </row>
    <row r="2" spans="1:9" s="14" customFormat="1" ht="78" customHeight="1">
      <c r="A2" s="121" t="s">
        <v>47</v>
      </c>
      <c r="B2" s="121"/>
      <c r="C2" s="121"/>
      <c r="D2" s="121"/>
      <c r="E2" s="121"/>
      <c r="F2" s="121"/>
      <c r="G2" s="34"/>
      <c r="H2" s="34"/>
      <c r="I2" s="34"/>
    </row>
    <row r="3" spans="1:6" s="14" customFormat="1" ht="19.5" customHeight="1">
      <c r="A3" s="122" t="s">
        <v>32</v>
      </c>
      <c r="B3" s="122"/>
      <c r="C3" s="122"/>
      <c r="D3" s="122"/>
      <c r="E3" s="122"/>
      <c r="F3" s="122"/>
    </row>
    <row r="4" spans="1:6" s="14" customFormat="1" ht="19.5" customHeight="1">
      <c r="A4" s="35"/>
      <c r="B4" s="35"/>
      <c r="C4" s="35"/>
      <c r="D4" s="35"/>
      <c r="E4" s="35"/>
      <c r="F4" s="35"/>
    </row>
    <row r="5" spans="1:6" s="22" customFormat="1" ht="126.75" customHeight="1">
      <c r="A5" s="118" t="s">
        <v>12</v>
      </c>
      <c r="B5" s="119" t="s">
        <v>71</v>
      </c>
      <c r="C5" s="119" t="s">
        <v>75</v>
      </c>
      <c r="D5" s="119" t="s">
        <v>76</v>
      </c>
      <c r="E5" s="97" t="s">
        <v>80</v>
      </c>
      <c r="F5" s="97" t="s">
        <v>82</v>
      </c>
    </row>
    <row r="6" spans="1:6" s="14" customFormat="1" ht="12.75">
      <c r="A6" s="36" t="s">
        <v>13</v>
      </c>
      <c r="B6" s="37" t="s">
        <v>15</v>
      </c>
      <c r="C6" s="37" t="s">
        <v>15</v>
      </c>
      <c r="D6" s="37" t="s">
        <v>15</v>
      </c>
      <c r="E6" s="37" t="s">
        <v>15</v>
      </c>
      <c r="F6" s="37" t="s">
        <v>15</v>
      </c>
    </row>
    <row r="7" spans="1:7" s="14" customFormat="1" ht="90" customHeight="1">
      <c r="A7" s="38" t="s">
        <v>44</v>
      </c>
      <c r="B7" s="39" t="s">
        <v>72</v>
      </c>
      <c r="C7" s="39" t="s">
        <v>72</v>
      </c>
      <c r="D7" s="39" t="s">
        <v>72</v>
      </c>
      <c r="E7" s="39" t="s">
        <v>72</v>
      </c>
      <c r="F7" s="39" t="s">
        <v>72</v>
      </c>
      <c r="G7" s="79"/>
    </row>
    <row r="8" spans="1:6" s="14" customFormat="1" ht="63.75" customHeight="1">
      <c r="A8" s="38" t="s">
        <v>36</v>
      </c>
      <c r="B8" s="39">
        <f>Ponderación!C11</f>
        <v>468.54460093896716</v>
      </c>
      <c r="C8" s="39">
        <f>Ponderación!C17</f>
        <v>505.16129032258067</v>
      </c>
      <c r="D8" s="39">
        <f>Ponderación!C23</f>
        <v>476.8</v>
      </c>
      <c r="E8" s="96">
        <f>Ponderación!C29</f>
        <v>1000</v>
      </c>
      <c r="F8" s="39" t="s">
        <v>72</v>
      </c>
    </row>
    <row r="9" spans="1:6" s="14" customFormat="1" ht="63.75" customHeight="1">
      <c r="A9" s="38" t="s">
        <v>56</v>
      </c>
      <c r="B9" s="39" t="s">
        <v>72</v>
      </c>
      <c r="C9" s="39" t="s">
        <v>72</v>
      </c>
      <c r="D9" s="39" t="s">
        <v>72</v>
      </c>
      <c r="E9" s="39" t="s">
        <v>72</v>
      </c>
      <c r="F9" s="39">
        <f>Ponderación!C40</f>
        <v>570</v>
      </c>
    </row>
    <row r="10" spans="1:6" s="22" customFormat="1" ht="12.75">
      <c r="A10" s="40"/>
      <c r="B10" s="41"/>
      <c r="C10" s="41"/>
      <c r="D10" s="41"/>
      <c r="E10" s="41"/>
      <c r="F10" s="41"/>
    </row>
    <row r="13" ht="14.25">
      <c r="A13" t="s">
        <v>33</v>
      </c>
    </row>
    <row r="15" spans="3:5" ht="14.25">
      <c r="C15" s="42"/>
      <c r="D15" s="42"/>
      <c r="E15" s="42"/>
    </row>
    <row r="16" spans="1:5" ht="14.25">
      <c r="A16" s="11" t="s">
        <v>34</v>
      </c>
      <c r="B16" s="42"/>
      <c r="C16" s="42"/>
      <c r="D16" s="42"/>
      <c r="E16" s="42"/>
    </row>
    <row r="17" spans="1:5" ht="14.25">
      <c r="A17" s="11" t="s">
        <v>35</v>
      </c>
      <c r="B17" s="42"/>
      <c r="C17" s="42"/>
      <c r="D17" s="42"/>
      <c r="E17" s="42"/>
    </row>
    <row r="18" spans="2:5" ht="14.25">
      <c r="B18" s="42"/>
      <c r="C18" s="42"/>
      <c r="D18" s="42"/>
      <c r="E18" s="42"/>
    </row>
    <row r="19" spans="2:6" ht="14.25">
      <c r="B19" s="42"/>
      <c r="C19" s="42"/>
      <c r="D19" s="42"/>
      <c r="E19" s="42"/>
      <c r="F19" s="42"/>
    </row>
    <row r="20" ht="14.25">
      <c r="F20" s="42"/>
    </row>
  </sheetData>
  <sheetProtection/>
  <mergeCells count="2">
    <mergeCell ref="A2:F2"/>
    <mergeCell ref="A3:F3"/>
  </mergeCells>
  <printOptions horizontalCentered="1" verticalCentered="1"/>
  <pageMargins left="0.7086614173228347" right="0.7086614173228347" top="0.7480314960629921" bottom="0.7480314960629921" header="0.31496062992125984" footer="0.31496062992125984"/>
  <pageSetup orientation="landscape" scale="65" r:id="rId2"/>
  <drawing r:id="rId1"/>
</worksheet>
</file>

<file path=xl/worksheets/sheet2.xml><?xml version="1.0" encoding="utf-8"?>
<worksheet xmlns="http://schemas.openxmlformats.org/spreadsheetml/2006/main" xmlns:r="http://schemas.openxmlformats.org/officeDocument/2006/relationships">
  <dimension ref="A1:K40"/>
  <sheetViews>
    <sheetView zoomScale="87" zoomScaleNormal="87" zoomScalePageLayoutView="0" workbookViewId="0" topLeftCell="A25">
      <selection activeCell="F7" sqref="F7"/>
    </sheetView>
  </sheetViews>
  <sheetFormatPr defaultColWidth="11.421875" defaultRowHeight="15"/>
  <cols>
    <col min="1" max="1" width="36.00390625" style="0" customWidth="1"/>
    <col min="4" max="4" width="4.8515625" style="0" customWidth="1"/>
    <col min="5" max="5" width="31.140625" style="0" customWidth="1"/>
    <col min="6" max="6" width="28.421875" style="0" customWidth="1"/>
    <col min="7" max="7" width="23.140625" style="0" customWidth="1"/>
    <col min="8" max="8" width="7.7109375" style="0" customWidth="1"/>
    <col min="9" max="10" width="23.00390625" style="0" customWidth="1"/>
    <col min="11" max="11" width="26.57421875" style="0" customWidth="1"/>
  </cols>
  <sheetData>
    <row r="1" spans="1:11" s="14" customFormat="1" ht="21" customHeight="1">
      <c r="A1" s="126" t="s">
        <v>18</v>
      </c>
      <c r="B1" s="126"/>
      <c r="C1" s="126"/>
      <c r="D1" s="126"/>
      <c r="E1" s="126"/>
      <c r="F1" s="113"/>
      <c r="G1" s="113"/>
      <c r="H1" s="113"/>
      <c r="I1" s="113"/>
      <c r="J1" s="113"/>
      <c r="K1" s="113"/>
    </row>
    <row r="2" spans="1:11" ht="21">
      <c r="A2" s="126" t="s">
        <v>20</v>
      </c>
      <c r="B2" s="126"/>
      <c r="C2" s="126"/>
      <c r="D2" s="126"/>
      <c r="E2" s="126"/>
      <c r="F2" s="114"/>
      <c r="G2" s="114"/>
      <c r="H2" s="114"/>
      <c r="I2" s="114"/>
      <c r="J2" s="114"/>
      <c r="K2" s="114"/>
    </row>
    <row r="3" spans="1:11" ht="14.25">
      <c r="A3" s="104"/>
      <c r="B3" s="105"/>
      <c r="C3" s="105"/>
      <c r="D3" s="24"/>
      <c r="E3" s="105"/>
      <c r="F3" s="105"/>
      <c r="G3" s="105"/>
      <c r="H3" s="105"/>
      <c r="I3" s="105"/>
      <c r="J3" s="105"/>
      <c r="K3" s="105"/>
    </row>
    <row r="4" spans="1:11" ht="21">
      <c r="A4" s="125"/>
      <c r="B4" s="125"/>
      <c r="C4" s="125"/>
      <c r="D4" s="125"/>
      <c r="E4" s="125"/>
      <c r="F4" s="125"/>
      <c r="G4" s="125"/>
      <c r="H4" s="125"/>
      <c r="I4" s="125"/>
      <c r="J4" s="125"/>
      <c r="K4" s="125"/>
    </row>
    <row r="5" spans="1:11" ht="21">
      <c r="A5" s="125" t="s">
        <v>29</v>
      </c>
      <c r="B5" s="125"/>
      <c r="C5" s="125"/>
      <c r="D5" s="125"/>
      <c r="E5" s="125"/>
      <c r="F5" s="33"/>
      <c r="G5" s="33"/>
      <c r="H5" s="33"/>
      <c r="I5" s="33"/>
      <c r="J5" s="33"/>
      <c r="K5" s="33"/>
    </row>
    <row r="7" spans="1:11" ht="45" customHeight="1">
      <c r="A7" s="25" t="s">
        <v>21</v>
      </c>
      <c r="B7" s="26" t="s">
        <v>22</v>
      </c>
      <c r="C7" s="27" t="s">
        <v>23</v>
      </c>
      <c r="D7" s="28"/>
      <c r="E7" s="31" t="s">
        <v>71</v>
      </c>
      <c r="F7" s="32"/>
      <c r="G7" s="32"/>
      <c r="H7" s="32"/>
      <c r="I7" s="32"/>
      <c r="J7" s="32"/>
      <c r="K7" s="32"/>
    </row>
    <row r="8" spans="1:5" ht="49.5" customHeight="1">
      <c r="A8" s="68" t="s">
        <v>24</v>
      </c>
      <c r="B8" s="64"/>
      <c r="C8" s="64">
        <f>B9</f>
        <v>368.54460093896716</v>
      </c>
      <c r="D8" s="29"/>
      <c r="E8" s="60" t="s">
        <v>31</v>
      </c>
    </row>
    <row r="9" spans="1:5" ht="14.25">
      <c r="A9" s="69" t="s">
        <v>30</v>
      </c>
      <c r="B9" s="73">
        <f>E9</f>
        <v>368.54460093896716</v>
      </c>
      <c r="C9" s="73"/>
      <c r="D9" s="30"/>
      <c r="E9" s="73">
        <f>'Económica Prima'!E9</f>
        <v>368.54460093896716</v>
      </c>
    </row>
    <row r="10" spans="1:7" ht="27.75">
      <c r="A10" s="72" t="s">
        <v>28</v>
      </c>
      <c r="B10" s="67" t="s">
        <v>78</v>
      </c>
      <c r="C10" s="65">
        <v>100</v>
      </c>
      <c r="D10" s="30"/>
      <c r="E10" s="73"/>
      <c r="G10" s="117"/>
    </row>
    <row r="11" spans="1:7" ht="15">
      <c r="A11" s="123" t="s">
        <v>16</v>
      </c>
      <c r="B11" s="124"/>
      <c r="C11" s="74">
        <f>SUM(C8:C10)</f>
        <v>468.54460093896716</v>
      </c>
      <c r="D11" s="62"/>
      <c r="E11" s="61">
        <f>SUM(E9:E10)</f>
        <v>368.54460093896716</v>
      </c>
      <c r="G11" s="117"/>
    </row>
    <row r="13" spans="1:11" ht="45" customHeight="1">
      <c r="A13" s="25" t="s">
        <v>21</v>
      </c>
      <c r="B13" s="26" t="s">
        <v>22</v>
      </c>
      <c r="C13" s="27" t="s">
        <v>23</v>
      </c>
      <c r="D13" s="28"/>
      <c r="E13" s="31" t="s">
        <v>75</v>
      </c>
      <c r="F13" s="32"/>
      <c r="G13" s="115"/>
      <c r="H13" s="32"/>
      <c r="I13" s="115"/>
      <c r="J13" s="32"/>
      <c r="K13" s="32"/>
    </row>
    <row r="14" spans="1:9" ht="49.5" customHeight="1">
      <c r="A14" s="68" t="s">
        <v>24</v>
      </c>
      <c r="B14" s="64"/>
      <c r="C14" s="64">
        <f>B15</f>
        <v>405.16129032258067</v>
      </c>
      <c r="D14" s="29"/>
      <c r="E14" s="60" t="s">
        <v>31</v>
      </c>
      <c r="G14" s="116"/>
      <c r="I14" s="115"/>
    </row>
    <row r="15" spans="1:5" ht="14.25">
      <c r="A15" s="69" t="s">
        <v>30</v>
      </c>
      <c r="B15" s="73">
        <f>E15</f>
        <v>405.16129032258067</v>
      </c>
      <c r="C15" s="73"/>
      <c r="D15" s="30"/>
      <c r="E15" s="73">
        <f>'Económica Prima'!E14</f>
        <v>405.16129032258067</v>
      </c>
    </row>
    <row r="16" spans="1:5" ht="27.75">
      <c r="A16" s="72" t="s">
        <v>28</v>
      </c>
      <c r="B16" s="67" t="s">
        <v>79</v>
      </c>
      <c r="C16" s="65">
        <v>100</v>
      </c>
      <c r="D16" s="30"/>
      <c r="E16" s="73"/>
    </row>
    <row r="17" spans="1:5" ht="15">
      <c r="A17" s="123" t="s">
        <v>16</v>
      </c>
      <c r="B17" s="124"/>
      <c r="C17" s="74">
        <f>SUM(C14:C16)</f>
        <v>505.16129032258067</v>
      </c>
      <c r="D17" s="62"/>
      <c r="E17" s="61">
        <f>SUM(E15:E16)</f>
        <v>405.16129032258067</v>
      </c>
    </row>
    <row r="19" spans="1:11" ht="45" customHeight="1">
      <c r="A19" s="25" t="s">
        <v>21</v>
      </c>
      <c r="B19" s="26" t="s">
        <v>22</v>
      </c>
      <c r="C19" s="27" t="s">
        <v>23</v>
      </c>
      <c r="D19" s="28"/>
      <c r="E19" s="31" t="s">
        <v>76</v>
      </c>
      <c r="F19" s="32"/>
      <c r="G19" s="32"/>
      <c r="H19" s="32"/>
      <c r="I19" s="32"/>
      <c r="J19" s="32"/>
      <c r="K19" s="32"/>
    </row>
    <row r="20" spans="1:5" ht="49.5" customHeight="1">
      <c r="A20" s="68" t="s">
        <v>24</v>
      </c>
      <c r="B20" s="64"/>
      <c r="C20" s="64">
        <f>B21</f>
        <v>376.8</v>
      </c>
      <c r="D20" s="29"/>
      <c r="E20" s="60" t="s">
        <v>31</v>
      </c>
    </row>
    <row r="21" spans="1:5" ht="14.25">
      <c r="A21" s="69" t="s">
        <v>30</v>
      </c>
      <c r="B21" s="73">
        <f>E21</f>
        <v>376.8</v>
      </c>
      <c r="C21" s="73"/>
      <c r="D21" s="30"/>
      <c r="E21" s="73">
        <f>'Económica Prima'!E19</f>
        <v>376.8</v>
      </c>
    </row>
    <row r="22" spans="1:5" ht="27.75">
      <c r="A22" s="72" t="s">
        <v>28</v>
      </c>
      <c r="B22" s="67" t="s">
        <v>77</v>
      </c>
      <c r="C22" s="65">
        <v>100</v>
      </c>
      <c r="D22" s="30"/>
      <c r="E22" s="73"/>
    </row>
    <row r="23" spans="1:5" ht="15">
      <c r="A23" s="123" t="s">
        <v>16</v>
      </c>
      <c r="B23" s="124"/>
      <c r="C23" s="74">
        <f>SUM(C20:C22)</f>
        <v>476.8</v>
      </c>
      <c r="D23" s="62"/>
      <c r="E23" s="61">
        <f>SUM(E21:E22)</f>
        <v>376.8</v>
      </c>
    </row>
    <row r="25" spans="1:11" ht="45" customHeight="1">
      <c r="A25" s="25" t="s">
        <v>21</v>
      </c>
      <c r="B25" s="26" t="s">
        <v>22</v>
      </c>
      <c r="C25" s="27" t="s">
        <v>23</v>
      </c>
      <c r="D25" s="28"/>
      <c r="E25" s="31" t="s">
        <v>80</v>
      </c>
      <c r="F25" s="32"/>
      <c r="G25" s="32"/>
      <c r="H25" s="32"/>
      <c r="I25" s="32"/>
      <c r="J25" s="32"/>
      <c r="K25" s="32"/>
    </row>
    <row r="26" spans="1:5" ht="49.5" customHeight="1">
      <c r="A26" s="68" t="s">
        <v>24</v>
      </c>
      <c r="B26" s="64"/>
      <c r="C26" s="64">
        <f>B27</f>
        <v>900</v>
      </c>
      <c r="D26" s="29"/>
      <c r="E26" s="60" t="s">
        <v>31</v>
      </c>
    </row>
    <row r="27" spans="1:5" ht="14.25">
      <c r="A27" s="69" t="s">
        <v>30</v>
      </c>
      <c r="B27" s="73">
        <f>E27</f>
        <v>900</v>
      </c>
      <c r="C27" s="73"/>
      <c r="D27" s="30"/>
      <c r="E27" s="73">
        <f>'Económica Prima'!E24</f>
        <v>900</v>
      </c>
    </row>
    <row r="28" spans="1:5" ht="27.75">
      <c r="A28" s="72" t="s">
        <v>28</v>
      </c>
      <c r="B28" s="67" t="s">
        <v>81</v>
      </c>
      <c r="C28" s="65">
        <v>100</v>
      </c>
      <c r="D28" s="30"/>
      <c r="E28" s="73"/>
    </row>
    <row r="29" spans="1:5" ht="15">
      <c r="A29" s="123" t="s">
        <v>16</v>
      </c>
      <c r="B29" s="124"/>
      <c r="C29" s="120">
        <f>SUM(C26:C28)</f>
        <v>1000</v>
      </c>
      <c r="D29" s="62"/>
      <c r="E29" s="61">
        <f>SUM(E27:E28)</f>
        <v>900</v>
      </c>
    </row>
    <row r="31" spans="1:5" ht="21">
      <c r="A31" s="125" t="s">
        <v>54</v>
      </c>
      <c r="B31" s="125"/>
      <c r="C31" s="125"/>
      <c r="D31" s="125"/>
      <c r="E31" s="125"/>
    </row>
    <row r="33" spans="1:5" ht="62.25">
      <c r="A33" s="25" t="s">
        <v>21</v>
      </c>
      <c r="B33" s="26" t="s">
        <v>22</v>
      </c>
      <c r="C33" s="27" t="s">
        <v>23</v>
      </c>
      <c r="D33" s="28"/>
      <c r="E33" s="31" t="s">
        <v>82</v>
      </c>
    </row>
    <row r="34" spans="1:5" ht="26.25">
      <c r="A34" s="68" t="s">
        <v>24</v>
      </c>
      <c r="B34" s="64"/>
      <c r="C34" s="65">
        <f>+B35+B36</f>
        <v>370</v>
      </c>
      <c r="D34" s="29"/>
      <c r="E34" s="60" t="s">
        <v>55</v>
      </c>
    </row>
    <row r="35" spans="1:5" ht="14.25">
      <c r="A35" s="69" t="s">
        <v>70</v>
      </c>
      <c r="B35" s="66">
        <f>E35</f>
        <v>300</v>
      </c>
      <c r="C35" s="66"/>
      <c r="D35" s="30"/>
      <c r="E35" s="78">
        <f>'Económica Prima'!E31</f>
        <v>300</v>
      </c>
    </row>
    <row r="36" spans="1:5" ht="14.25">
      <c r="A36" s="69" t="s">
        <v>25</v>
      </c>
      <c r="B36" s="66">
        <f>E36</f>
        <v>70</v>
      </c>
      <c r="C36" s="66"/>
      <c r="D36" s="30"/>
      <c r="E36" s="78">
        <f>Deducibles!D25</f>
        <v>70</v>
      </c>
    </row>
    <row r="37" spans="1:5" ht="14.25">
      <c r="A37" s="70" t="s">
        <v>26</v>
      </c>
      <c r="B37" s="65"/>
      <c r="C37" s="65">
        <f>B38</f>
        <v>100</v>
      </c>
      <c r="D37" s="29"/>
      <c r="E37" s="78"/>
    </row>
    <row r="38" spans="1:5" ht="27.75">
      <c r="A38" s="71" t="s">
        <v>27</v>
      </c>
      <c r="B38" s="66">
        <f>E38</f>
        <v>100</v>
      </c>
      <c r="C38" s="66"/>
      <c r="D38" s="30"/>
      <c r="E38" s="78">
        <f>Drones!D11</f>
        <v>100</v>
      </c>
    </row>
    <row r="39" spans="1:5" ht="27.75">
      <c r="A39" s="72" t="s">
        <v>28</v>
      </c>
      <c r="B39" s="67" t="s">
        <v>86</v>
      </c>
      <c r="C39" s="65">
        <v>100</v>
      </c>
      <c r="D39" s="30"/>
      <c r="E39" s="78"/>
    </row>
    <row r="40" spans="1:5" ht="15">
      <c r="A40" s="127" t="s">
        <v>16</v>
      </c>
      <c r="B40" s="128"/>
      <c r="C40" s="61">
        <f>SUM(C34:C39)</f>
        <v>570</v>
      </c>
      <c r="D40" s="29"/>
      <c r="E40" s="61">
        <f>SUM(E34:E39)</f>
        <v>470</v>
      </c>
    </row>
  </sheetData>
  <sheetProtection/>
  <mergeCells count="10">
    <mergeCell ref="A31:E31"/>
    <mergeCell ref="A40:B40"/>
    <mergeCell ref="A23:B23"/>
    <mergeCell ref="A29:B29"/>
    <mergeCell ref="A17:B17"/>
    <mergeCell ref="A11:B11"/>
    <mergeCell ref="A5:E5"/>
    <mergeCell ref="A1:E1"/>
    <mergeCell ref="A2:E2"/>
    <mergeCell ref="A4:K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3"/>
  <sheetViews>
    <sheetView zoomScalePageLayoutView="0" workbookViewId="0" topLeftCell="A22">
      <selection activeCell="B29" sqref="B29:E29"/>
    </sheetView>
  </sheetViews>
  <sheetFormatPr defaultColWidth="11.421875" defaultRowHeight="15"/>
  <cols>
    <col min="1" max="1" width="59.28125" style="0" customWidth="1"/>
    <col min="3" max="3" width="27.7109375" style="0" customWidth="1"/>
    <col min="4" max="4" width="18.57421875" style="0" customWidth="1"/>
    <col min="5" max="5" width="13.00390625" style="0" bestFit="1" customWidth="1"/>
    <col min="6" max="6" width="9.8515625" style="0" customWidth="1"/>
    <col min="7" max="7" width="29.421875" style="0" customWidth="1"/>
  </cols>
  <sheetData>
    <row r="1" spans="1:9" s="14" customFormat="1" ht="34.5" customHeight="1">
      <c r="A1" s="129" t="s">
        <v>18</v>
      </c>
      <c r="B1" s="129"/>
      <c r="C1" s="129"/>
      <c r="D1" s="129"/>
      <c r="E1" s="129"/>
      <c r="F1" s="8"/>
      <c r="G1" s="8"/>
      <c r="H1" s="8"/>
      <c r="I1" s="8"/>
    </row>
    <row r="2" spans="1:5" s="14" customFormat="1" ht="17.25">
      <c r="A2" s="102"/>
      <c r="B2" s="102"/>
      <c r="C2" s="102"/>
      <c r="D2" s="102"/>
      <c r="E2" s="103"/>
    </row>
    <row r="3" spans="1:9" s="14" customFormat="1" ht="43.5" customHeight="1">
      <c r="A3" s="129" t="s">
        <v>73</v>
      </c>
      <c r="B3" s="129"/>
      <c r="C3" s="129"/>
      <c r="D3" s="129"/>
      <c r="E3" s="129"/>
      <c r="F3" s="8"/>
      <c r="G3" s="8"/>
      <c r="H3" s="8"/>
      <c r="I3" s="8"/>
    </row>
    <row r="4" spans="1:9" s="14" customFormat="1" ht="19.5" customHeight="1">
      <c r="A4" s="80"/>
      <c r="B4" s="80"/>
      <c r="C4" s="80"/>
      <c r="D4" s="80"/>
      <c r="E4" s="80"/>
      <c r="F4" s="8"/>
      <c r="G4" s="8"/>
      <c r="H4" s="8"/>
      <c r="I4" s="8"/>
    </row>
    <row r="5" spans="1:5" s="95" customFormat="1" ht="15.75" thickBot="1">
      <c r="A5" s="92"/>
      <c r="B5" s="92"/>
      <c r="C5" s="93"/>
      <c r="D5" s="93"/>
      <c r="E5" s="94"/>
    </row>
    <row r="6" spans="1:5" ht="21" thickBot="1">
      <c r="A6" s="133" t="s">
        <v>17</v>
      </c>
      <c r="B6" s="134"/>
      <c r="C6" s="134"/>
      <c r="D6" s="134"/>
      <c r="E6" s="135"/>
    </row>
    <row r="7" spans="1:5" s="22" customFormat="1" ht="45" customHeight="1">
      <c r="A7" s="83" t="s">
        <v>12</v>
      </c>
      <c r="B7" s="136" t="s">
        <v>71</v>
      </c>
      <c r="C7" s="137"/>
      <c r="D7" s="137"/>
      <c r="E7" s="138"/>
    </row>
    <row r="8" spans="1:5" s="14" customFormat="1" ht="27" customHeight="1">
      <c r="A8" s="58" t="s">
        <v>13</v>
      </c>
      <c r="B8" s="59" t="s">
        <v>14</v>
      </c>
      <c r="C8" s="55" t="s">
        <v>39</v>
      </c>
      <c r="D8" s="56" t="s">
        <v>46</v>
      </c>
      <c r="E8" s="57" t="s">
        <v>15</v>
      </c>
    </row>
    <row r="9" spans="1:5" s="14" customFormat="1" ht="18.75" customHeight="1">
      <c r="A9" s="81" t="s">
        <v>19</v>
      </c>
      <c r="B9" s="51" t="s">
        <v>74</v>
      </c>
      <c r="C9" s="52">
        <v>15336</v>
      </c>
      <c r="D9" s="53">
        <v>101</v>
      </c>
      <c r="E9" s="54">
        <f>E24*C24/C9</f>
        <v>368.54460093896716</v>
      </c>
    </row>
    <row r="10" spans="1:5" s="21" customFormat="1" ht="18" customHeight="1" thickBot="1">
      <c r="A10" s="17" t="s">
        <v>16</v>
      </c>
      <c r="B10" s="18"/>
      <c r="C10" s="19">
        <f>SUM(C8:C9)</f>
        <v>15336</v>
      </c>
      <c r="D10" s="23"/>
      <c r="E10" s="20"/>
    </row>
    <row r="11" spans="1:5" s="91" customFormat="1" ht="18" customHeight="1" thickBot="1">
      <c r="A11" s="87"/>
      <c r="B11" s="87"/>
      <c r="C11" s="88"/>
      <c r="D11" s="89"/>
      <c r="E11" s="90"/>
    </row>
    <row r="12" spans="1:5" s="22" customFormat="1" ht="45" customHeight="1">
      <c r="A12" s="83" t="s">
        <v>12</v>
      </c>
      <c r="B12" s="130" t="s">
        <v>75</v>
      </c>
      <c r="C12" s="131"/>
      <c r="D12" s="131"/>
      <c r="E12" s="132"/>
    </row>
    <row r="13" spans="1:5" s="14" customFormat="1" ht="27" customHeight="1">
      <c r="A13" s="58" t="s">
        <v>13</v>
      </c>
      <c r="B13" s="59" t="s">
        <v>14</v>
      </c>
      <c r="C13" s="55" t="s">
        <v>39</v>
      </c>
      <c r="D13" s="56" t="s">
        <v>46</v>
      </c>
      <c r="E13" s="57" t="s">
        <v>15</v>
      </c>
    </row>
    <row r="14" spans="1:5" s="14" customFormat="1" ht="18.75" customHeight="1">
      <c r="A14" s="81" t="s">
        <v>19</v>
      </c>
      <c r="B14" s="51" t="s">
        <v>74</v>
      </c>
      <c r="C14" s="82">
        <v>13950</v>
      </c>
      <c r="D14" s="53">
        <v>104</v>
      </c>
      <c r="E14" s="54">
        <f>E24*C24/C14</f>
        <v>405.16129032258067</v>
      </c>
    </row>
    <row r="15" spans="1:5" s="21" customFormat="1" ht="18" customHeight="1" thickBot="1">
      <c r="A15" s="17" t="s">
        <v>16</v>
      </c>
      <c r="B15" s="18"/>
      <c r="C15" s="19">
        <f>SUM(C13:C14)</f>
        <v>13950</v>
      </c>
      <c r="D15" s="23"/>
      <c r="E15" s="20"/>
    </row>
    <row r="16" ht="15" thickBot="1"/>
    <row r="17" spans="1:5" s="22" customFormat="1" ht="45" customHeight="1">
      <c r="A17" s="83" t="s">
        <v>12</v>
      </c>
      <c r="B17" s="130" t="s">
        <v>76</v>
      </c>
      <c r="C17" s="131"/>
      <c r="D17" s="131"/>
      <c r="E17" s="132"/>
    </row>
    <row r="18" spans="1:5" s="14" customFormat="1" ht="27" customHeight="1">
      <c r="A18" s="58" t="s">
        <v>13</v>
      </c>
      <c r="B18" s="59" t="s">
        <v>14</v>
      </c>
      <c r="C18" s="55" t="s">
        <v>39</v>
      </c>
      <c r="D18" s="56" t="s">
        <v>46</v>
      </c>
      <c r="E18" s="57" t="s">
        <v>15</v>
      </c>
    </row>
    <row r="19" spans="1:5" s="14" customFormat="1" ht="18.75" customHeight="1">
      <c r="A19" s="81" t="s">
        <v>19</v>
      </c>
      <c r="B19" s="51" t="s">
        <v>74</v>
      </c>
      <c r="C19" s="82">
        <v>15000</v>
      </c>
      <c r="D19" s="53">
        <v>136</v>
      </c>
      <c r="E19" s="54">
        <f>E24*C24/C19</f>
        <v>376.8</v>
      </c>
    </row>
    <row r="20" spans="1:5" s="21" customFormat="1" ht="18" customHeight="1" thickBot="1">
      <c r="A20" s="17" t="s">
        <v>16</v>
      </c>
      <c r="B20" s="18"/>
      <c r="C20" s="19">
        <f>SUM(C18:C19)</f>
        <v>15000</v>
      </c>
      <c r="D20" s="23"/>
      <c r="E20" s="20"/>
    </row>
    <row r="21" ht="15" thickBot="1"/>
    <row r="22" spans="1:5" s="22" customFormat="1" ht="45" customHeight="1">
      <c r="A22" s="83" t="s">
        <v>12</v>
      </c>
      <c r="B22" s="136" t="s">
        <v>80</v>
      </c>
      <c r="C22" s="137"/>
      <c r="D22" s="137"/>
      <c r="E22" s="138"/>
    </row>
    <row r="23" spans="1:5" s="14" customFormat="1" ht="27" customHeight="1">
      <c r="A23" s="58" t="s">
        <v>13</v>
      </c>
      <c r="B23" s="59" t="s">
        <v>14</v>
      </c>
      <c r="C23" s="55" t="s">
        <v>39</v>
      </c>
      <c r="D23" s="56" t="s">
        <v>46</v>
      </c>
      <c r="E23" s="57" t="s">
        <v>15</v>
      </c>
    </row>
    <row r="24" spans="1:5" s="14" customFormat="1" ht="18.75" customHeight="1">
      <c r="A24" s="81" t="s">
        <v>19</v>
      </c>
      <c r="B24" s="51" t="s">
        <v>74</v>
      </c>
      <c r="C24" s="52">
        <v>6280</v>
      </c>
      <c r="D24" s="53">
        <v>151</v>
      </c>
      <c r="E24" s="54">
        <v>900</v>
      </c>
    </row>
    <row r="25" spans="1:5" s="21" customFormat="1" ht="18" customHeight="1" thickBot="1">
      <c r="A25" s="17" t="s">
        <v>16</v>
      </c>
      <c r="B25" s="18"/>
      <c r="C25" s="19">
        <f>SUM(C23:C24)</f>
        <v>6280</v>
      </c>
      <c r="D25" s="23"/>
      <c r="E25" s="20"/>
    </row>
    <row r="27" ht="15" thickBot="1"/>
    <row r="28" spans="1:5" ht="21" thickBot="1">
      <c r="A28" s="133" t="s">
        <v>52</v>
      </c>
      <c r="B28" s="134"/>
      <c r="C28" s="134"/>
      <c r="D28" s="134"/>
      <c r="E28" s="135"/>
    </row>
    <row r="29" spans="1:5" ht="54" customHeight="1">
      <c r="A29" s="83" t="s">
        <v>12</v>
      </c>
      <c r="B29" s="136" t="s">
        <v>82</v>
      </c>
      <c r="C29" s="137"/>
      <c r="D29" s="137"/>
      <c r="E29" s="138"/>
    </row>
    <row r="30" spans="1:5" ht="14.25">
      <c r="A30" s="58" t="s">
        <v>13</v>
      </c>
      <c r="B30" s="59" t="s">
        <v>14</v>
      </c>
      <c r="C30" s="55" t="s">
        <v>45</v>
      </c>
      <c r="D30" s="15" t="s">
        <v>37</v>
      </c>
      <c r="E30" s="16" t="s">
        <v>15</v>
      </c>
    </row>
    <row r="31" spans="1:5" ht="14.25">
      <c r="A31" s="81" t="s">
        <v>53</v>
      </c>
      <c r="B31" s="51" t="s">
        <v>85</v>
      </c>
      <c r="C31" s="52">
        <v>119850952</v>
      </c>
      <c r="D31" s="53">
        <v>365</v>
      </c>
      <c r="E31" s="54">
        <v>300</v>
      </c>
    </row>
    <row r="32" spans="1:5" ht="15.75" thickBot="1">
      <c r="A32" s="17" t="s">
        <v>16</v>
      </c>
      <c r="B32" s="18"/>
      <c r="C32" s="19">
        <f>SUM(C30:C31)</f>
        <v>119850952</v>
      </c>
      <c r="D32" s="23"/>
      <c r="E32" s="20"/>
    </row>
    <row r="33" spans="1:5" ht="15">
      <c r="A33" s="87"/>
      <c r="B33" s="87"/>
      <c r="C33" s="88"/>
      <c r="D33" s="89"/>
      <c r="E33" s="90"/>
    </row>
  </sheetData>
  <sheetProtection/>
  <mergeCells count="9">
    <mergeCell ref="B22:E22"/>
    <mergeCell ref="A28:E28"/>
    <mergeCell ref="B29:E29"/>
    <mergeCell ref="A1:E1"/>
    <mergeCell ref="A3:E3"/>
    <mergeCell ref="B12:E12"/>
    <mergeCell ref="A6:E6"/>
    <mergeCell ref="B7:E7"/>
    <mergeCell ref="B17:E17"/>
  </mergeCells>
  <printOptions horizontalCentered="1" verticalCentered="1"/>
  <pageMargins left="0.7086614173228347" right="0.7086614173228347" top="0.7480314960629921" bottom="0.7480314960629921" header="0.31496062992125984" footer="0.31496062992125984"/>
  <pageSetup orientation="portrait" scale="55" r:id="rId1"/>
</worksheet>
</file>

<file path=xl/worksheets/sheet4.xml><?xml version="1.0" encoding="utf-8"?>
<worksheet xmlns="http://schemas.openxmlformats.org/spreadsheetml/2006/main" xmlns:r="http://schemas.openxmlformats.org/officeDocument/2006/relationships">
  <dimension ref="A3:D25"/>
  <sheetViews>
    <sheetView zoomScale="73" zoomScaleNormal="73" zoomScalePageLayoutView="0" workbookViewId="0" topLeftCell="A1">
      <selection activeCell="F16" sqref="F16"/>
    </sheetView>
  </sheetViews>
  <sheetFormatPr defaultColWidth="11.421875" defaultRowHeight="15"/>
  <cols>
    <col min="1" max="1" width="70.57421875" style="0" customWidth="1"/>
    <col min="2" max="2" width="54.140625" style="0" customWidth="1"/>
    <col min="3" max="3" width="52.00390625" style="0" customWidth="1"/>
    <col min="4" max="4" width="15.7109375" style="0" customWidth="1"/>
  </cols>
  <sheetData>
    <row r="3" spans="1:4" ht="47.25" customHeight="1">
      <c r="A3" s="139" t="s">
        <v>57</v>
      </c>
      <c r="B3" s="139"/>
      <c r="C3" s="139"/>
      <c r="D3" s="139"/>
    </row>
    <row r="5" spans="1:4" ht="17.25">
      <c r="A5" s="12" t="s">
        <v>3</v>
      </c>
      <c r="B5" s="13"/>
      <c r="C5" s="149" t="s">
        <v>11</v>
      </c>
      <c r="D5" s="150"/>
    </row>
    <row r="6" spans="1:4" ht="54" customHeight="1">
      <c r="A6" s="147" t="s">
        <v>41</v>
      </c>
      <c r="B6" s="148"/>
      <c r="C6" s="43" t="s">
        <v>82</v>
      </c>
      <c r="D6" s="43" t="s">
        <v>2</v>
      </c>
    </row>
    <row r="7" spans="1:4" ht="15" customHeight="1">
      <c r="A7" s="145" t="s">
        <v>8</v>
      </c>
      <c r="B7" s="146"/>
      <c r="C7" s="9"/>
      <c r="D7" s="9"/>
    </row>
    <row r="8" spans="1:4" ht="15" customHeight="1">
      <c r="A8" s="143" t="s">
        <v>5</v>
      </c>
      <c r="B8" s="144"/>
      <c r="C8" s="10"/>
      <c r="D8" s="10"/>
    </row>
    <row r="9" spans="1:4" ht="39" customHeight="1">
      <c r="A9" s="141" t="s">
        <v>58</v>
      </c>
      <c r="B9" s="142"/>
      <c r="C9" s="10"/>
      <c r="D9" s="10"/>
    </row>
    <row r="10" spans="1:4" ht="15">
      <c r="A10" s="84" t="s">
        <v>6</v>
      </c>
      <c r="B10" s="86" t="s">
        <v>2</v>
      </c>
      <c r="C10" s="156"/>
      <c r="D10" s="156"/>
    </row>
    <row r="11" spans="1:4" ht="15">
      <c r="A11" s="6" t="s">
        <v>7</v>
      </c>
      <c r="B11" s="85">
        <v>200</v>
      </c>
      <c r="C11" s="156"/>
      <c r="D11" s="156"/>
    </row>
    <row r="12" spans="1:4" ht="15">
      <c r="A12" s="6" t="s">
        <v>59</v>
      </c>
      <c r="B12" s="85">
        <v>150</v>
      </c>
      <c r="C12" s="156"/>
      <c r="D12" s="157"/>
    </row>
    <row r="13" spans="1:4" ht="15">
      <c r="A13" s="6" t="s">
        <v>60</v>
      </c>
      <c r="B13" s="85">
        <v>100</v>
      </c>
      <c r="C13" s="156"/>
      <c r="D13" s="156"/>
    </row>
    <row r="14" spans="1:4" s="50" customFormat="1" ht="15" customHeight="1">
      <c r="A14" s="6" t="s">
        <v>61</v>
      </c>
      <c r="B14" s="85">
        <v>80</v>
      </c>
      <c r="C14" s="156"/>
      <c r="D14" s="156"/>
    </row>
    <row r="15" spans="1:4" ht="15">
      <c r="A15" s="6" t="s">
        <v>62</v>
      </c>
      <c r="B15" s="85">
        <v>50</v>
      </c>
      <c r="C15" s="158">
        <v>0.1</v>
      </c>
      <c r="D15" s="156">
        <v>50</v>
      </c>
    </row>
    <row r="16" spans="1:4" ht="15">
      <c r="A16" s="6" t="s">
        <v>63</v>
      </c>
      <c r="B16" s="85">
        <v>20</v>
      </c>
      <c r="C16" s="156"/>
      <c r="D16" s="156"/>
    </row>
    <row r="17" spans="1:4" ht="27">
      <c r="A17" s="106" t="s">
        <v>64</v>
      </c>
      <c r="B17" s="107" t="s">
        <v>10</v>
      </c>
      <c r="C17" s="156"/>
      <c r="D17" s="156"/>
    </row>
    <row r="18" spans="1:4" ht="59.25" customHeight="1">
      <c r="A18" s="140" t="s">
        <v>65</v>
      </c>
      <c r="B18" s="140"/>
      <c r="C18" s="159"/>
      <c r="D18" s="160"/>
    </row>
    <row r="19" spans="1:4" ht="15">
      <c r="A19" s="108" t="s">
        <v>6</v>
      </c>
      <c r="B19" s="108" t="s">
        <v>2</v>
      </c>
      <c r="C19" s="161"/>
      <c r="D19" s="156"/>
    </row>
    <row r="20" spans="1:4" ht="15">
      <c r="A20" s="110" t="s">
        <v>7</v>
      </c>
      <c r="B20" s="111">
        <v>100</v>
      </c>
      <c r="C20" s="161"/>
      <c r="D20" s="156"/>
    </row>
    <row r="21" spans="1:4" ht="15">
      <c r="A21" s="110" t="s">
        <v>66</v>
      </c>
      <c r="B21" s="111">
        <v>50</v>
      </c>
      <c r="C21" s="161"/>
      <c r="D21" s="156"/>
    </row>
    <row r="22" spans="1:4" ht="15">
      <c r="A22" s="110" t="s">
        <v>67</v>
      </c>
      <c r="B22" s="111">
        <v>20</v>
      </c>
      <c r="C22" s="162">
        <v>1700000</v>
      </c>
      <c r="D22" s="156">
        <v>20</v>
      </c>
    </row>
    <row r="23" spans="1:4" ht="27">
      <c r="A23" s="110" t="s">
        <v>68</v>
      </c>
      <c r="B23" s="110" t="s">
        <v>9</v>
      </c>
      <c r="C23" s="161"/>
      <c r="D23" s="156"/>
    </row>
    <row r="24" spans="1:4" ht="14.25">
      <c r="A24" s="6"/>
      <c r="B24" s="112"/>
      <c r="C24" s="109"/>
      <c r="D24" s="45"/>
    </row>
    <row r="25" spans="1:4" s="1" customFormat="1" ht="22.5" customHeight="1">
      <c r="A25" s="46" t="s">
        <v>69</v>
      </c>
      <c r="B25" s="47"/>
      <c r="C25" s="48"/>
      <c r="D25" s="49">
        <f>SUM(D7:D24)</f>
        <v>70</v>
      </c>
    </row>
  </sheetData>
  <sheetProtection/>
  <mergeCells count="7">
    <mergeCell ref="A3:D3"/>
    <mergeCell ref="A18:B18"/>
    <mergeCell ref="A9:B9"/>
    <mergeCell ref="A8:B8"/>
    <mergeCell ref="A7:B7"/>
    <mergeCell ref="A6:B6"/>
    <mergeCell ref="C5:D5"/>
  </mergeCells>
  <printOptions horizontalCentered="1" verticalCentered="1"/>
  <pageMargins left="0.31496062992125984" right="0.31496062992125984" top="0.7480314960629921" bottom="0.7480314960629921" header="0.31496062992125984" footer="0.31496062992125984"/>
  <pageSetup orientation="landscape" scale="55" r:id="rId1"/>
</worksheet>
</file>

<file path=xl/worksheets/sheet5.xml><?xml version="1.0" encoding="utf-8"?>
<worksheet xmlns="http://schemas.openxmlformats.org/spreadsheetml/2006/main" xmlns:r="http://schemas.openxmlformats.org/officeDocument/2006/relationships">
  <dimension ref="A1:D112"/>
  <sheetViews>
    <sheetView zoomScalePageLayoutView="0" workbookViewId="0" topLeftCell="A1">
      <selection activeCell="F7" sqref="F7"/>
    </sheetView>
  </sheetViews>
  <sheetFormatPr defaultColWidth="11.421875" defaultRowHeight="15"/>
  <cols>
    <col min="1" max="1" width="84.7109375" style="0" customWidth="1"/>
    <col min="2" max="2" width="14.57421875" style="0" customWidth="1"/>
    <col min="3" max="3" width="48.28125" style="3" customWidth="1"/>
    <col min="4" max="4" width="15.57421875" style="3" customWidth="1"/>
  </cols>
  <sheetData>
    <row r="1" spans="1:4" ht="17.25">
      <c r="A1" s="151" t="s">
        <v>48</v>
      </c>
      <c r="B1" s="151"/>
      <c r="C1" s="151"/>
      <c r="D1" s="151"/>
    </row>
    <row r="2" spans="1:4" ht="17.25" customHeight="1">
      <c r="A2" s="151" t="s">
        <v>49</v>
      </c>
      <c r="B2" s="151"/>
      <c r="C2" s="151"/>
      <c r="D2" s="151"/>
    </row>
    <row r="3" spans="1:4" ht="17.25">
      <c r="A3" s="152" t="s">
        <v>4</v>
      </c>
      <c r="B3" s="152"/>
      <c r="C3" s="152"/>
      <c r="D3" s="152"/>
    </row>
    <row r="4" spans="1:4" ht="17.25">
      <c r="A4" s="153" t="s">
        <v>50</v>
      </c>
      <c r="B4" s="153"/>
      <c r="C4" s="153"/>
      <c r="D4" s="153"/>
    </row>
    <row r="5" spans="1:4" ht="60" customHeight="1">
      <c r="A5" s="154" t="s">
        <v>0</v>
      </c>
      <c r="B5" s="155"/>
      <c r="C5" s="43" t="s">
        <v>82</v>
      </c>
      <c r="D5" s="43" t="s">
        <v>2</v>
      </c>
    </row>
    <row r="6" spans="1:4" ht="15">
      <c r="A6" s="98" t="s">
        <v>1</v>
      </c>
      <c r="B6" s="99" t="s">
        <v>2</v>
      </c>
      <c r="C6" s="76"/>
      <c r="D6" s="75"/>
    </row>
    <row r="7" spans="1:4" ht="54.75">
      <c r="A7" s="2" t="s">
        <v>51</v>
      </c>
      <c r="B7" s="4">
        <v>100</v>
      </c>
      <c r="C7" s="76" t="s">
        <v>83</v>
      </c>
      <c r="D7" s="77">
        <v>100</v>
      </c>
    </row>
    <row r="8" spans="1:4" ht="180" customHeight="1">
      <c r="A8" s="7" t="s">
        <v>40</v>
      </c>
      <c r="B8" s="63">
        <v>75</v>
      </c>
      <c r="C8" s="76" t="s">
        <v>84</v>
      </c>
      <c r="D8" s="77">
        <v>0</v>
      </c>
    </row>
    <row r="9" spans="1:4" ht="249.75" customHeight="1">
      <c r="A9" s="7" t="s">
        <v>38</v>
      </c>
      <c r="B9" s="4">
        <v>50</v>
      </c>
      <c r="C9" s="76" t="s">
        <v>84</v>
      </c>
      <c r="D9" s="77">
        <v>0</v>
      </c>
    </row>
    <row r="10" spans="1:4" ht="41.25">
      <c r="A10" s="2" t="s">
        <v>42</v>
      </c>
      <c r="B10" s="4">
        <v>75</v>
      </c>
      <c r="C10" s="76" t="s">
        <v>84</v>
      </c>
      <c r="D10" s="77">
        <v>0</v>
      </c>
    </row>
    <row r="11" spans="1:4" ht="17.25">
      <c r="A11" s="100" t="s">
        <v>43</v>
      </c>
      <c r="B11" s="101">
        <f>SUM(B7:B10)</f>
        <v>300</v>
      </c>
      <c r="C11" s="43"/>
      <c r="D11" s="44">
        <f>SUM(D6:D10)</f>
        <v>100</v>
      </c>
    </row>
    <row r="112" spans="3:4" ht="14.25">
      <c r="C112" s="5"/>
      <c r="D112" s="5"/>
    </row>
  </sheetData>
  <sheetProtection/>
  <mergeCells count="5">
    <mergeCell ref="A1:D1"/>
    <mergeCell ref="A2:D2"/>
    <mergeCell ref="A3:D3"/>
    <mergeCell ref="A4:D4"/>
    <mergeCell ref="A5:B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2015-12-03T22:05:05Z</cp:lastPrinted>
  <dcterms:created xsi:type="dcterms:W3CDTF">2011-06-07T15:20:54Z</dcterms:created>
  <dcterms:modified xsi:type="dcterms:W3CDTF">2019-07-31T18:40:52Z</dcterms:modified>
  <cp:category/>
  <cp:version/>
  <cp:contentType/>
  <cp:contentStatus/>
</cp:coreProperties>
</file>