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1840" windowHeight="13140" tabRatio="173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'semanal'!$B$14:$AP$37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<sst xmlns="http://schemas.openxmlformats.org/spreadsheetml/2006/main" count="197" uniqueCount="125">
  <si>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</si>
  <si>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</si>
  <si>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</si>
  <si>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</si>
  <si>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</si>
  <si>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</si>
  <si>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</si>
  <si>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</si>
  <si>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</si>
  <si>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</si>
  <si>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</si>
  <si>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</si>
  <si>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</si>
  <si>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</si>
  <si>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</si>
  <si>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</si>
  <si>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</si>
  <si>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</si>
  <si>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</si>
  <si>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</si>
  <si>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</si>
  <si>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</si>
  <si>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</si>
  <si>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</si>
  <si>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</si>
  <si>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</si>
  <si>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</si>
  <si>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</si>
  <si>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</si>
  <si>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</si>
  <si>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</si>
  <si>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</si>
  <si>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</si>
  <si>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</si>
  <si>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</si>
  <si>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</si>
  <si>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</si>
  <si>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</si>
  <si>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</si>
  <si>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</si>
  <si>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</si>
  <si>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</si>
  <si>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</si>
  <si>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</si>
  <si>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</si>
  <si>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</si>
  <si>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</si>
  <si>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</si>
  <si>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</si>
  <si>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</si>
  <si>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</si>
  <si>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</si>
  <si>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</si>
  <si>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</si>
  <si>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</si>
  <si>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</si>
  <si>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</si>
  <si>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</si>
  <si>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</si>
  <si>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</si>
  <si>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</si>
  <si>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</si>
  <si>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</si>
  <si>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</si>
  <si>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</si>
  <si>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</si>
  <si>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</si>
  <si>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</si>
  <si>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</si>
  <si>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</si>
  <si>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</si>
  <si>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</si>
  <si>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</si>
  <si>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</si>
  <si>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</si>
  <si>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</si>
  <si>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</si>
  <si>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</si>
  <si>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</si>
  <si>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</si>
  <si>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</si>
  <si>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</si>
  <si>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</si>
  <si>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</si>
  <si>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</si>
  <si>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</si>
  <si>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</si>
  <si>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</si>
  <si>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</si>
  <si>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</si>
  <si>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</si>
  <si>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</si>
  <si>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</si>
  <si>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</si>
  <si>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</si>
  <si>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</si>
  <si>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</si>
  <si>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</si>
  <si>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</si>
  <si>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</si>
  <si>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</si>
  <si>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</si>
  <si>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</si>
  <si>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</si>
  <si>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</si>
  <si>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</si>
  <si>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</si>
  <si>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</si>
  <si>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</si>
  <si>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</si>
  <si>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</si>
  <si>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</si>
  <si>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</si>
  <si>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>OCTUBRE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</si>
  <si>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</si>
  <si>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</si>
  <si>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NOVIEMBRE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</si>
  <si>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</si>
  <si>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</si>
  <si>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</si>
  <si>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 xml:space="preserve">1. Informe parcial revisión financiera y jurídica de convenios y contratos correspondientes a los años 2012 a 2015.  
2. Informe parcial de la gestión administrativa y financiera del IDEXUD así como los giros del beneficio institucional correspondiente a los años 2012 a 2015
</t>
  </si>
  <si>
    <t>1. Informe parcial revisión financiera y jurídica de convenios y contratos correspondientes a los años 2016 a 2018.  
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</si>
  <si>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
2. Informe de sostenibilidad financiera    
3. Estructura de costos y punto de equilibrio del IDEXUD</t>
  </si>
  <si>
    <t>DICIEMBRE</t>
  </si>
  <si>
    <t>AVANCE EN CUMPLIMIENTO DE EJECUCION DEL CONTRATO MES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</si>
</sst>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/>
      <right style="hair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hair"/>
      <right/>
      <top style="medium"/>
      <bottom/>
    </border>
    <border>
      <left style="hair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shrinkToFit="1"/>
    </xf>
    <xf numFmtId="1" fontId="12" fillId="6" borderId="15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6" borderId="4" xfId="0" applyNumberFormat="1" applyFont="1" applyFill="1" applyBorder="1" applyAlignment="1">
      <alignment horizontal="center" vertical="top" shrinkToFit="1"/>
    </xf>
    <xf numFmtId="9" fontId="15" fillId="5" borderId="15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6" borderId="9" xfId="0" applyNumberFormat="1" applyFont="1" applyFill="1" applyBorder="1" applyAlignment="1">
      <alignment horizontal="center" vertical="top" shrinkToFit="1"/>
    </xf>
    <xf numFmtId="1" fontId="12" fillId="6" borderId="16" xfId="0" applyNumberFormat="1" applyFont="1" applyFill="1" applyBorder="1" applyAlignment="1">
      <alignment horizontal="center" vertical="top" shrinkToFit="1"/>
    </xf>
    <xf numFmtId="9" fontId="15" fillId="5" borderId="9" xfId="20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shrinkToFit="1"/>
    </xf>
    <xf numFmtId="1" fontId="12" fillId="6" borderId="17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14" xfId="20" applyNumberFormat="1" applyFont="1" applyFill="1" applyBorder="1" applyAlignment="1">
      <alignment horizontal="center" vertical="top" shrinkToFit="1"/>
    </xf>
    <xf numFmtId="10" fontId="15" fillId="7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7" borderId="14" xfId="20" applyFont="1" applyFill="1" applyBorder="1" applyAlignment="1">
      <alignment horizontal="center" vertical="top" shrinkToFit="1"/>
    </xf>
    <xf numFmtId="10" fontId="15" fillId="7" borderId="14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5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6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7" borderId="26" xfId="20" applyFont="1" applyFill="1" applyBorder="1" applyAlignment="1">
      <alignment horizontal="center" vertical="top" shrinkToFit="1"/>
    </xf>
    <xf numFmtId="9" fontId="15" fillId="5" borderId="26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10" borderId="4" xfId="0" applyNumberFormat="1" applyFont="1" applyFill="1" applyBorder="1" applyAlignment="1">
      <alignment horizontal="center" vertical="top" shrinkToFit="1"/>
    </xf>
    <xf numFmtId="0" fontId="15" fillId="10" borderId="4" xfId="0" applyFont="1" applyFill="1" applyBorder="1" applyAlignment="1">
      <alignment vertical="top" wrapText="1"/>
    </xf>
    <xf numFmtId="9" fontId="15" fillId="7" borderId="27" xfId="20" applyFont="1" applyFill="1" applyBorder="1" applyAlignment="1">
      <alignment horizontal="center" vertical="top" shrinkToFit="1"/>
    </xf>
    <xf numFmtId="9" fontId="15" fillId="5" borderId="27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28" xfId="0" applyNumberFormat="1" applyFont="1" applyFill="1" applyBorder="1" applyAlignment="1">
      <alignment horizontal="center" vertical="top"/>
    </xf>
    <xf numFmtId="9" fontId="15" fillId="7" borderId="29" xfId="20" applyFont="1" applyFill="1" applyBorder="1" applyAlignment="1">
      <alignment vertical="center" shrinkToFit="1"/>
    </xf>
    <xf numFmtId="9" fontId="15" fillId="7" borderId="9" xfId="20" applyFont="1" applyFill="1" applyBorder="1" applyAlignment="1">
      <alignment vertical="center" shrinkToFit="1"/>
    </xf>
    <xf numFmtId="0" fontId="14" fillId="7" borderId="30" xfId="0" applyFont="1" applyFill="1" applyBorder="1" applyAlignment="1">
      <alignment horizontal="center" vertical="center" wrapText="1"/>
    </xf>
    <xf numFmtId="9" fontId="14" fillId="5" borderId="31" xfId="0" applyNumberFormat="1" applyFont="1" applyFill="1" applyBorder="1" applyAlignment="1">
      <alignment horizontal="center" vertical="center" wrapText="1"/>
    </xf>
    <xf numFmtId="1" fontId="12" fillId="6" borderId="30" xfId="0" applyNumberFormat="1" applyFont="1" applyFill="1" applyBorder="1" applyAlignment="1">
      <alignment horizontal="center" vertical="top" shrinkToFit="1"/>
    </xf>
    <xf numFmtId="49" fontId="15" fillId="0" borderId="14" xfId="0" applyNumberFormat="1" applyFont="1" applyFill="1" applyBorder="1" applyAlignment="1">
      <alignment vertical="top" wrapText="1"/>
    </xf>
    <xf numFmtId="1" fontId="12" fillId="3" borderId="15" xfId="0" applyNumberFormat="1" applyFont="1" applyFill="1" applyBorder="1" applyAlignment="1">
      <alignment horizontal="center" vertical="top" shrinkToFit="1"/>
    </xf>
    <xf numFmtId="1" fontId="12" fillId="3" borderId="17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0" fontId="13" fillId="0" borderId="32" xfId="0" applyFont="1" applyFill="1" applyBorder="1" applyAlignment="1">
      <alignment horizontal="center" vertical="center" wrapText="1"/>
    </xf>
    <xf numFmtId="1" fontId="12" fillId="11" borderId="33" xfId="0" applyNumberFormat="1" applyFont="1" applyFill="1" applyBorder="1" applyAlignment="1">
      <alignment horizontal="center" vertical="top" shrinkToFit="1"/>
    </xf>
    <xf numFmtId="1" fontId="12" fillId="12" borderId="26" xfId="0" applyNumberFormat="1" applyFont="1" applyFill="1" applyBorder="1" applyAlignment="1">
      <alignment horizontal="center" vertical="top" shrinkToFit="1"/>
    </xf>
    <xf numFmtId="1" fontId="12" fillId="13" borderId="29" xfId="0" applyNumberFormat="1" applyFont="1" applyFill="1" applyBorder="1" applyAlignment="1">
      <alignment horizontal="center" vertical="top" shrinkToFit="1"/>
    </xf>
    <xf numFmtId="164" fontId="15" fillId="7" borderId="4" xfId="20" applyNumberFormat="1" applyFont="1" applyFill="1" applyBorder="1" applyAlignment="1">
      <alignment horizontal="center" vertical="top" shrinkToFit="1"/>
    </xf>
    <xf numFmtId="10" fontId="11" fillId="0" borderId="34" xfId="20" applyNumberFormat="1" applyFont="1" applyFill="1" applyBorder="1" applyAlignment="1">
      <alignment horizontal="center" vertical="top"/>
    </xf>
    <xf numFmtId="10" fontId="11" fillId="0" borderId="35" xfId="20" applyNumberFormat="1" applyFont="1" applyFill="1" applyBorder="1" applyAlignment="1">
      <alignment horizontal="center" vertical="top"/>
    </xf>
    <xf numFmtId="10" fontId="11" fillId="0" borderId="35" xfId="0" applyNumberFormat="1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left" vertical="top"/>
    </xf>
    <xf numFmtId="10" fontId="11" fillId="0" borderId="3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9" fontId="15" fillId="7" borderId="29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9" fontId="15" fillId="5" borderId="26" xfId="20" applyFont="1" applyFill="1" applyBorder="1" applyAlignment="1">
      <alignment horizontal="center" vertical="center" shrinkToFit="1"/>
    </xf>
    <xf numFmtId="9" fontId="15" fillId="5" borderId="29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left" vertical="top"/>
    </xf>
    <xf numFmtId="0" fontId="11" fillId="0" borderId="41" xfId="0" applyFont="1" applyFill="1" applyBorder="1" applyAlignment="1">
      <alignment horizontal="left" vertical="top"/>
    </xf>
    <xf numFmtId="0" fontId="13" fillId="8" borderId="42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48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7" borderId="26" xfId="20" applyFont="1" applyFill="1" applyBorder="1" applyAlignment="1">
      <alignment horizontal="center" vertical="center" shrinkToFit="1"/>
    </xf>
    <xf numFmtId="9" fontId="0" fillId="0" borderId="2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0" fillId="14" borderId="51" xfId="0" applyFont="1" applyFill="1" applyBorder="1" applyAlignment="1">
      <alignment horizontal="center" vertical="top"/>
    </xf>
    <xf numFmtId="0" fontId="0" fillId="14" borderId="52" xfId="0" applyFont="1" applyFill="1" applyBorder="1" applyAlignment="1">
      <alignment horizontal="center" vertical="top"/>
    </xf>
    <xf numFmtId="0" fontId="0" fillId="14" borderId="53" xfId="0" applyFont="1" applyFill="1" applyBorder="1" applyAlignment="1">
      <alignment horizontal="center" vertical="top"/>
    </xf>
    <xf numFmtId="0" fontId="13" fillId="15" borderId="18" xfId="0" applyFont="1" applyFill="1" applyBorder="1" applyAlignment="1">
      <alignment horizontal="center" vertical="top" wrapText="1"/>
    </xf>
    <xf numFmtId="0" fontId="13" fillId="15" borderId="10" xfId="0" applyFont="1" applyFill="1" applyBorder="1" applyAlignment="1">
      <alignment horizontal="center" vertical="top" wrapText="1"/>
    </xf>
    <xf numFmtId="0" fontId="13" fillId="15" borderId="11" xfId="0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9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38" t="s">
        <v>5</v>
      </c>
      <c r="C1" s="139"/>
      <c r="D1" s="139"/>
      <c r="E1" s="139"/>
      <c r="F1" s="139"/>
      <c r="G1" s="139"/>
      <c r="H1" s="139"/>
      <c r="I1" s="139"/>
      <c r="J1" s="139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36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37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37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34" t="s">
        <v>14</v>
      </c>
      <c r="C13" s="135"/>
      <c r="D13" s="14"/>
      <c r="E13" s="14"/>
      <c r="F13" s="9"/>
      <c r="G13" s="14"/>
      <c r="H13" s="15"/>
      <c r="I13" s="15"/>
      <c r="J13" s="16"/>
    </row>
    <row r="14" spans="2:10" ht="36.75" customHeight="1">
      <c r="B14" s="134" t="s">
        <v>7</v>
      </c>
      <c r="C14" s="135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40" t="s">
        <v>15</v>
      </c>
      <c r="C15" s="141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98"/>
  <sheetViews>
    <sheetView showGridLines="0" tabSelected="1" zoomScale="90" zoomScaleNormal="90" workbookViewId="0" topLeftCell="A13">
      <selection activeCell="D62" sqref="D62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hidden="1" customWidth="1" outlineLevel="1"/>
    <col min="8" max="11" width="9.83203125" style="42" hidden="1" customWidth="1" outlineLevel="1"/>
    <col min="12" max="13" width="16.83203125" style="42" hidden="1" customWidth="1" outlineLevel="1"/>
    <col min="14" max="14" width="10" style="42" hidden="1" customWidth="1" outlineLevel="1"/>
    <col min="15" max="16" width="9.33203125" style="42" hidden="1" customWidth="1" outlineLevel="1"/>
    <col min="17" max="17" width="9" style="42" hidden="1" customWidth="1" outlineLevel="1"/>
    <col min="18" max="18" width="9.83203125" style="42" hidden="1" customWidth="1" outlineLevel="1"/>
    <col min="19" max="19" width="13.83203125" style="42" hidden="1" customWidth="1" outlineLevel="1"/>
    <col min="20" max="20" width="18.33203125" style="42" hidden="1" customWidth="1" outlineLevel="1"/>
    <col min="21" max="24" width="9.33203125" style="42" hidden="1" customWidth="1" outlineLevel="1"/>
    <col min="25" max="26" width="19.16015625" style="42" hidden="1" customWidth="1" outlineLevel="1"/>
    <col min="27" max="30" width="9.33203125" style="42" hidden="1" customWidth="1" outlineLevel="1"/>
    <col min="31" max="32" width="17.5" style="42" hidden="1" customWidth="1" outlineLevel="1"/>
    <col min="33" max="36" width="9.33203125" style="42" hidden="1" customWidth="1" outlineLevel="1"/>
    <col min="37" max="38" width="16.66015625" style="42" hidden="1" customWidth="1" outlineLevel="1"/>
    <col min="39" max="42" width="9.33203125" style="42" hidden="1" customWidth="1" outlineLevel="1"/>
    <col min="43" max="44" width="17.5" style="42" hidden="1" customWidth="1" outlineLevel="1"/>
    <col min="45" max="48" width="9.33203125" style="42" hidden="1" customWidth="1" outlineLevel="1"/>
    <col min="49" max="49" width="14.33203125" style="42" hidden="1" customWidth="1" outlineLevel="1"/>
    <col min="50" max="50" width="17" style="42" hidden="1" customWidth="1" outlineLevel="1"/>
    <col min="51" max="51" width="6.66015625" style="42" hidden="1" customWidth="1" outlineLevel="1" collapsed="1"/>
    <col min="52" max="52" width="7.5" style="42" hidden="1" customWidth="1" outlineLevel="1"/>
    <col min="53" max="53" width="7.16015625" style="42" hidden="1" customWidth="1" outlineLevel="1"/>
    <col min="54" max="54" width="6.83203125" style="42" hidden="1" customWidth="1" outlineLevel="1"/>
    <col min="55" max="55" width="12.83203125" style="42" hidden="1" customWidth="1" outlineLevel="1" collapsed="1"/>
    <col min="56" max="56" width="16.5" style="42" hidden="1" customWidth="1" outlineLevel="1"/>
    <col min="57" max="57" width="4.66015625" style="42" hidden="1" customWidth="1" outlineLevel="1" collapsed="1"/>
    <col min="58" max="58" width="6.16015625" style="42" hidden="1" customWidth="1" outlineLevel="1"/>
    <col min="59" max="60" width="5.33203125" style="42" hidden="1" customWidth="1" outlineLevel="1"/>
    <col min="61" max="61" width="16.5" style="42" hidden="1" customWidth="1" outlineLevel="1" collapsed="1"/>
    <col min="62" max="62" width="5.33203125" style="42" customWidth="1" collapsed="1"/>
    <col min="63" max="66" width="5.33203125" style="42" customWidth="1"/>
    <col min="67" max="68" width="16.5" style="42" customWidth="1"/>
    <col min="69" max="69" width="5.33203125" style="42" customWidth="1" collapsed="1"/>
    <col min="70" max="72" width="5.33203125" style="42" customWidth="1"/>
    <col min="73" max="74" width="16.5" style="42" customWidth="1"/>
    <col min="75" max="75" width="25.16015625" style="42" customWidth="1"/>
    <col min="76" max="16384" width="9.33203125" style="42" customWidth="1"/>
  </cols>
  <sheetData>
    <row r="1" ht="12.75" hidden="1">
      <c r="AP1" s="51"/>
    </row>
    <row r="2" spans="1:42" ht="12.75" hidden="1">
      <c r="A2" s="43" t="s">
        <v>103</v>
      </c>
      <c r="AP2" s="52"/>
    </row>
    <row r="3" spans="1:42" ht="12.75" hidden="1">
      <c r="A3" s="43" t="s">
        <v>110</v>
      </c>
      <c r="AP3" s="52"/>
    </row>
    <row r="4" spans="1:42" ht="12.75" hidden="1">
      <c r="A4" s="43" t="s">
        <v>104</v>
      </c>
      <c r="AP4" s="52"/>
    </row>
    <row r="5" ht="12.75" hidden="1">
      <c r="AP5" s="52"/>
    </row>
    <row r="6" spans="1:42" ht="12.75" hidden="1">
      <c r="A6" s="75"/>
      <c r="B6" s="76"/>
      <c r="AP6" s="52"/>
    </row>
    <row r="7" spans="1:42" ht="12.75" hidden="1">
      <c r="A7" s="167" t="s">
        <v>105</v>
      </c>
      <c r="B7" s="77" t="s">
        <v>106</v>
      </c>
      <c r="AP7" s="52"/>
    </row>
    <row r="8" spans="1:42" ht="12.75" hidden="1">
      <c r="A8" s="167"/>
      <c r="B8" s="77"/>
      <c r="AP8" s="52"/>
    </row>
    <row r="9" spans="1:42" ht="12.75" hidden="1">
      <c r="A9" s="167"/>
      <c r="B9" s="77" t="s">
        <v>107</v>
      </c>
      <c r="AP9" s="52"/>
    </row>
    <row r="10" spans="1:42" ht="12.75" hidden="1">
      <c r="A10" s="167"/>
      <c r="B10" s="77"/>
      <c r="AP10" s="52"/>
    </row>
    <row r="11" spans="1:42" ht="12.75" hidden="1">
      <c r="A11" s="80"/>
      <c r="B11" s="77" t="s">
        <v>111</v>
      </c>
      <c r="AP11" s="52"/>
    </row>
    <row r="12" spans="1:42" ht="12.75" hidden="1">
      <c r="A12" s="78"/>
      <c r="B12" s="79"/>
      <c r="AP12" s="52"/>
    </row>
    <row r="13" ht="13.5" thickBot="1">
      <c r="AP13" s="52"/>
    </row>
    <row r="14" spans="1:75" ht="13.5" customHeight="1" thickBot="1">
      <c r="A14" s="172"/>
      <c r="B14" s="175" t="s">
        <v>36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7"/>
    </row>
    <row r="15" spans="1:75" ht="13.5" customHeight="1" thickBot="1">
      <c r="A15" s="173"/>
      <c r="B15" s="168" t="s">
        <v>68</v>
      </c>
      <c r="C15" s="168" t="s">
        <v>28</v>
      </c>
      <c r="D15" s="168" t="s">
        <v>48</v>
      </c>
      <c r="E15" s="83" t="s">
        <v>17</v>
      </c>
      <c r="F15" s="100" t="s">
        <v>75</v>
      </c>
      <c r="G15" s="100" t="s">
        <v>75</v>
      </c>
      <c r="H15" s="151" t="s">
        <v>18</v>
      </c>
      <c r="I15" s="152"/>
      <c r="J15" s="152"/>
      <c r="K15" s="153"/>
      <c r="L15" s="100" t="s">
        <v>75</v>
      </c>
      <c r="M15" s="100" t="s">
        <v>75</v>
      </c>
      <c r="N15" s="151" t="s">
        <v>47</v>
      </c>
      <c r="O15" s="152"/>
      <c r="P15" s="152"/>
      <c r="Q15" s="152"/>
      <c r="R15" s="153"/>
      <c r="S15" s="100" t="s">
        <v>75</v>
      </c>
      <c r="T15" s="100" t="s">
        <v>75</v>
      </c>
      <c r="U15" s="151" t="s">
        <v>1</v>
      </c>
      <c r="V15" s="152"/>
      <c r="W15" s="152"/>
      <c r="X15" s="153"/>
      <c r="Y15" s="100" t="s">
        <v>75</v>
      </c>
      <c r="Z15" s="100" t="s">
        <v>75</v>
      </c>
      <c r="AA15" s="151" t="s">
        <v>2</v>
      </c>
      <c r="AB15" s="152"/>
      <c r="AC15" s="152"/>
      <c r="AD15" s="153"/>
      <c r="AE15" s="100" t="s">
        <v>75</v>
      </c>
      <c r="AF15" s="100" t="s">
        <v>75</v>
      </c>
      <c r="AG15" s="151" t="s">
        <v>3</v>
      </c>
      <c r="AH15" s="152"/>
      <c r="AI15" s="152"/>
      <c r="AJ15" s="153"/>
      <c r="AK15" s="100" t="s">
        <v>75</v>
      </c>
      <c r="AL15" s="82" t="s">
        <v>75</v>
      </c>
      <c r="AM15" s="151" t="s">
        <v>4</v>
      </c>
      <c r="AN15" s="152"/>
      <c r="AO15" s="152"/>
      <c r="AP15" s="153"/>
      <c r="AQ15" s="100" t="s">
        <v>75</v>
      </c>
      <c r="AR15" s="100" t="s">
        <v>75</v>
      </c>
      <c r="AS15" s="151" t="s">
        <v>84</v>
      </c>
      <c r="AT15" s="152"/>
      <c r="AU15" s="152"/>
      <c r="AV15" s="153"/>
      <c r="AW15" s="100" t="s">
        <v>75</v>
      </c>
      <c r="AX15" s="100" t="s">
        <v>75</v>
      </c>
      <c r="AY15" s="151" t="s">
        <v>91</v>
      </c>
      <c r="AZ15" s="152"/>
      <c r="BA15" s="152"/>
      <c r="BB15" s="153"/>
      <c r="BC15" s="100" t="s">
        <v>75</v>
      </c>
      <c r="BD15" s="100" t="s">
        <v>75</v>
      </c>
      <c r="BE15" s="151" t="s">
        <v>113</v>
      </c>
      <c r="BF15" s="152"/>
      <c r="BG15" s="152"/>
      <c r="BH15" s="153"/>
      <c r="BI15" s="100" t="s">
        <v>75</v>
      </c>
      <c r="BJ15" s="142" t="s">
        <v>116</v>
      </c>
      <c r="BK15" s="143"/>
      <c r="BL15" s="143"/>
      <c r="BM15" s="143"/>
      <c r="BN15" s="154"/>
      <c r="BO15" s="100" t="s">
        <v>75</v>
      </c>
      <c r="BP15" s="100" t="s">
        <v>75</v>
      </c>
      <c r="BQ15" s="142" t="s">
        <v>123</v>
      </c>
      <c r="BR15" s="143"/>
      <c r="BS15" s="143"/>
      <c r="BT15" s="143"/>
      <c r="BU15" s="100" t="s">
        <v>75</v>
      </c>
      <c r="BV15" s="100" t="s">
        <v>75</v>
      </c>
      <c r="BW15" s="178" t="s">
        <v>85</v>
      </c>
    </row>
    <row r="16" spans="1:76" ht="24.75" customHeight="1" thickBot="1">
      <c r="A16" s="174"/>
      <c r="B16" s="169"/>
      <c r="C16" s="169"/>
      <c r="D16" s="169"/>
      <c r="E16" s="83">
        <v>27</v>
      </c>
      <c r="F16" s="100" t="s">
        <v>81</v>
      </c>
      <c r="G16" s="101" t="s">
        <v>82</v>
      </c>
      <c r="H16" s="99">
        <v>3</v>
      </c>
      <c r="I16" s="83">
        <v>10</v>
      </c>
      <c r="J16" s="83">
        <v>17</v>
      </c>
      <c r="K16" s="83">
        <v>24</v>
      </c>
      <c r="L16" s="100" t="s">
        <v>81</v>
      </c>
      <c r="M16" s="101" t="s">
        <v>82</v>
      </c>
      <c r="N16" s="99">
        <v>2</v>
      </c>
      <c r="O16" s="83">
        <v>9</v>
      </c>
      <c r="P16" s="83">
        <v>16</v>
      </c>
      <c r="Q16" s="83">
        <v>23</v>
      </c>
      <c r="R16" s="83">
        <v>30</v>
      </c>
      <c r="S16" s="100" t="s">
        <v>81</v>
      </c>
      <c r="T16" s="101" t="s">
        <v>82</v>
      </c>
      <c r="U16" s="99">
        <v>6</v>
      </c>
      <c r="V16" s="83">
        <v>13</v>
      </c>
      <c r="W16" s="83">
        <v>20</v>
      </c>
      <c r="X16" s="83">
        <v>27</v>
      </c>
      <c r="Y16" s="100" t="s">
        <v>81</v>
      </c>
      <c r="Z16" s="101" t="s">
        <v>82</v>
      </c>
      <c r="AA16" s="99">
        <v>4</v>
      </c>
      <c r="AB16" s="83">
        <v>11</v>
      </c>
      <c r="AC16" s="83">
        <v>18</v>
      </c>
      <c r="AD16" s="83">
        <v>25</v>
      </c>
      <c r="AE16" s="100" t="s">
        <v>108</v>
      </c>
      <c r="AF16" s="101" t="s">
        <v>82</v>
      </c>
      <c r="AG16" s="99">
        <v>8</v>
      </c>
      <c r="AH16" s="83">
        <v>15</v>
      </c>
      <c r="AI16" s="83">
        <v>22</v>
      </c>
      <c r="AJ16" s="83">
        <v>29</v>
      </c>
      <c r="AK16" s="100" t="s">
        <v>83</v>
      </c>
      <c r="AL16" s="101" t="s">
        <v>82</v>
      </c>
      <c r="AM16" s="99">
        <v>6</v>
      </c>
      <c r="AN16" s="83">
        <v>13</v>
      </c>
      <c r="AO16" s="83">
        <v>20</v>
      </c>
      <c r="AP16" s="83">
        <v>27</v>
      </c>
      <c r="AQ16" s="100" t="s">
        <v>83</v>
      </c>
      <c r="AR16" s="101" t="s">
        <v>82</v>
      </c>
      <c r="AS16" s="83">
        <v>3</v>
      </c>
      <c r="AT16" s="83">
        <v>10</v>
      </c>
      <c r="AU16" s="83">
        <v>17</v>
      </c>
      <c r="AV16" s="83">
        <v>24</v>
      </c>
      <c r="AW16" s="100" t="s">
        <v>83</v>
      </c>
      <c r="AX16" s="101" t="s">
        <v>82</v>
      </c>
      <c r="AY16" s="83">
        <v>7</v>
      </c>
      <c r="AZ16" s="83">
        <v>14</v>
      </c>
      <c r="BA16" s="83">
        <v>21</v>
      </c>
      <c r="BB16" s="83">
        <v>28</v>
      </c>
      <c r="BC16" s="100" t="s">
        <v>83</v>
      </c>
      <c r="BD16" s="101" t="s">
        <v>82</v>
      </c>
      <c r="BE16" s="83">
        <v>5</v>
      </c>
      <c r="BF16" s="83">
        <v>12</v>
      </c>
      <c r="BG16" s="83">
        <v>19</v>
      </c>
      <c r="BH16" s="83">
        <v>26</v>
      </c>
      <c r="BI16" s="100" t="s">
        <v>83</v>
      </c>
      <c r="BJ16" s="83">
        <v>2</v>
      </c>
      <c r="BK16" s="83">
        <v>9</v>
      </c>
      <c r="BL16" s="83">
        <v>16</v>
      </c>
      <c r="BM16" s="83">
        <v>23</v>
      </c>
      <c r="BN16" s="83">
        <v>30</v>
      </c>
      <c r="BO16" s="100" t="s">
        <v>83</v>
      </c>
      <c r="BP16" s="101" t="s">
        <v>82</v>
      </c>
      <c r="BQ16" s="83">
        <v>7</v>
      </c>
      <c r="BR16" s="83">
        <v>14</v>
      </c>
      <c r="BS16" s="83">
        <v>21</v>
      </c>
      <c r="BT16" s="83">
        <v>28</v>
      </c>
      <c r="BU16" s="100" t="s">
        <v>83</v>
      </c>
      <c r="BV16" s="101" t="s">
        <v>82</v>
      </c>
      <c r="BW16" s="179"/>
      <c r="BX16" s="44"/>
    </row>
    <row r="17" spans="1:76" ht="12.75">
      <c r="A17" s="183" t="s">
        <v>76</v>
      </c>
      <c r="B17" s="185" t="s">
        <v>73</v>
      </c>
      <c r="C17" s="124"/>
      <c r="D17" s="60" t="s">
        <v>112</v>
      </c>
      <c r="E17" s="60"/>
      <c r="F17" s="103">
        <v>1</v>
      </c>
      <c r="G17" s="104">
        <f>+F17</f>
        <v>1</v>
      </c>
      <c r="H17" s="86"/>
      <c r="I17" s="86"/>
      <c r="J17" s="86"/>
      <c r="K17" s="86"/>
      <c r="L17" s="117">
        <v>0</v>
      </c>
      <c r="M17" s="118">
        <f>+G17+L17</f>
        <v>1</v>
      </c>
      <c r="N17" s="54"/>
      <c r="O17" s="87"/>
      <c r="P17" s="87"/>
      <c r="Q17" s="88"/>
      <c r="R17" s="88"/>
      <c r="S17" s="117">
        <v>0</v>
      </c>
      <c r="T17" s="118">
        <f>+M17+S17</f>
        <v>1</v>
      </c>
      <c r="U17" s="88"/>
      <c r="V17" s="88"/>
      <c r="W17" s="54"/>
      <c r="X17" s="54"/>
      <c r="Y17" s="117">
        <v>0</v>
      </c>
      <c r="Z17" s="118">
        <f>+T17+Y17</f>
        <v>1</v>
      </c>
      <c r="AA17" s="54"/>
      <c r="AB17" s="54"/>
      <c r="AC17" s="54"/>
      <c r="AD17" s="62"/>
      <c r="AE17" s="117">
        <v>0</v>
      </c>
      <c r="AF17" s="118">
        <f>+Z17+AE17</f>
        <v>1</v>
      </c>
      <c r="AG17" s="58"/>
      <c r="AH17" s="58"/>
      <c r="AI17" s="58"/>
      <c r="AJ17" s="54"/>
      <c r="AK17" s="117">
        <v>0</v>
      </c>
      <c r="AL17" s="118">
        <f>+AF17+AK17</f>
        <v>1</v>
      </c>
      <c r="AM17" s="54"/>
      <c r="AN17" s="54"/>
      <c r="AO17" s="54"/>
      <c r="AP17" s="58"/>
      <c r="AQ17" s="117">
        <v>0</v>
      </c>
      <c r="AR17" s="118">
        <f>+AL17+AQ17</f>
        <v>1</v>
      </c>
      <c r="AS17" s="56"/>
      <c r="AT17" s="56"/>
      <c r="AU17" s="56"/>
      <c r="AV17" s="119"/>
      <c r="AW17" s="117">
        <v>0</v>
      </c>
      <c r="AX17" s="118">
        <f>+AR17+AW17</f>
        <v>1</v>
      </c>
      <c r="AY17" s="56"/>
      <c r="AZ17" s="56"/>
      <c r="BA17" s="56"/>
      <c r="BB17" s="119"/>
      <c r="BC17" s="117">
        <v>0</v>
      </c>
      <c r="BD17" s="118">
        <f>+AX17+BC17</f>
        <v>1</v>
      </c>
      <c r="BE17" s="56"/>
      <c r="BF17" s="86"/>
      <c r="BG17" s="86"/>
      <c r="BH17" s="86"/>
      <c r="BI17" s="117">
        <v>0</v>
      </c>
      <c r="BJ17" s="86"/>
      <c r="BK17" s="86"/>
      <c r="BL17" s="86"/>
      <c r="BM17" s="86"/>
      <c r="BN17" s="125"/>
      <c r="BO17" s="117">
        <v>0</v>
      </c>
      <c r="BP17" s="118">
        <f>+BD17+BI17+BO17</f>
        <v>1</v>
      </c>
      <c r="BQ17" s="86"/>
      <c r="BR17" s="86"/>
      <c r="BS17" s="86"/>
      <c r="BT17" s="86"/>
      <c r="BU17" s="117">
        <v>0</v>
      </c>
      <c r="BV17" s="118">
        <f>+BP17+BU17</f>
        <v>1</v>
      </c>
      <c r="BW17" s="102">
        <f aca="true" t="shared" si="0" ref="BW17">+BP17</f>
        <v>1</v>
      </c>
      <c r="BX17" s="50"/>
    </row>
    <row r="18" spans="1:76" ht="25.5">
      <c r="A18" s="184"/>
      <c r="B18" s="186"/>
      <c r="C18" s="170" t="s">
        <v>49</v>
      </c>
      <c r="D18" s="97" t="s">
        <v>50</v>
      </c>
      <c r="E18" s="97"/>
      <c r="F18" s="164"/>
      <c r="G18" s="146"/>
      <c r="H18" s="53"/>
      <c r="I18" s="53"/>
      <c r="J18" s="53"/>
      <c r="K18" s="53"/>
      <c r="L18" s="144">
        <v>1</v>
      </c>
      <c r="M18" s="147">
        <f>+L18</f>
        <v>1</v>
      </c>
      <c r="N18" s="61"/>
      <c r="O18" s="45"/>
      <c r="P18" s="45"/>
      <c r="Q18" s="46"/>
      <c r="R18" s="46"/>
      <c r="S18" s="144">
        <v>0</v>
      </c>
      <c r="T18" s="147">
        <f>+M18+S18</f>
        <v>1</v>
      </c>
      <c r="U18" s="46"/>
      <c r="V18" s="46"/>
      <c r="W18" s="61"/>
      <c r="X18" s="61"/>
      <c r="Y18" s="144">
        <v>0</v>
      </c>
      <c r="Z18" s="147">
        <f>+T18+Y18</f>
        <v>1</v>
      </c>
      <c r="AA18" s="61"/>
      <c r="AB18" s="61"/>
      <c r="AC18" s="61"/>
      <c r="AD18" s="62"/>
      <c r="AE18" s="144">
        <v>0</v>
      </c>
      <c r="AF18" s="147">
        <f>+Z18+AE18</f>
        <v>1</v>
      </c>
      <c r="AG18" s="62"/>
      <c r="AH18" s="62"/>
      <c r="AI18" s="62"/>
      <c r="AJ18" s="61"/>
      <c r="AK18" s="144">
        <v>0</v>
      </c>
      <c r="AL18" s="147">
        <f>+AF18+AK18</f>
        <v>1</v>
      </c>
      <c r="AM18" s="61"/>
      <c r="AN18" s="61"/>
      <c r="AO18" s="61"/>
      <c r="AP18" s="98"/>
      <c r="AQ18" s="144">
        <v>0</v>
      </c>
      <c r="AR18" s="147">
        <f>+AL18+AQ18</f>
        <v>1</v>
      </c>
      <c r="AS18" s="63"/>
      <c r="AT18" s="63"/>
      <c r="AU18" s="63"/>
      <c r="AV18" s="63"/>
      <c r="AW18" s="144">
        <v>0</v>
      </c>
      <c r="AX18" s="147">
        <f>+AR18+AW18</f>
        <v>1</v>
      </c>
      <c r="AY18" s="63"/>
      <c r="AZ18" s="63"/>
      <c r="BA18" s="63"/>
      <c r="BB18" s="63"/>
      <c r="BC18" s="144">
        <v>0</v>
      </c>
      <c r="BD18" s="146">
        <f>+AX18+BC18</f>
        <v>1</v>
      </c>
      <c r="BE18" s="63"/>
      <c r="BF18" s="86"/>
      <c r="BG18" s="86"/>
      <c r="BH18" s="86"/>
      <c r="BI18" s="144">
        <v>0</v>
      </c>
      <c r="BJ18" s="86"/>
      <c r="BK18" s="86"/>
      <c r="BL18" s="86"/>
      <c r="BM18" s="86"/>
      <c r="BN18" s="126"/>
      <c r="BO18" s="144">
        <v>0</v>
      </c>
      <c r="BP18" s="146">
        <f>+BD18+BI18+BO18</f>
        <v>1</v>
      </c>
      <c r="BQ18" s="86"/>
      <c r="BR18" s="86"/>
      <c r="BS18" s="86"/>
      <c r="BT18" s="86"/>
      <c r="BU18" s="144">
        <v>0</v>
      </c>
      <c r="BV18" s="146">
        <f>+BP18+BU18</f>
        <v>1</v>
      </c>
      <c r="BW18" s="165">
        <f>+BV18</f>
        <v>1</v>
      </c>
      <c r="BX18" s="50"/>
    </row>
    <row r="19" spans="1:76" ht="25.5">
      <c r="A19" s="184"/>
      <c r="B19" s="186"/>
      <c r="C19" s="171"/>
      <c r="D19" s="60" t="s">
        <v>51</v>
      </c>
      <c r="E19" s="60"/>
      <c r="F19" s="144"/>
      <c r="G19" s="147"/>
      <c r="H19" s="86"/>
      <c r="I19" s="86"/>
      <c r="J19" s="86"/>
      <c r="K19" s="86"/>
      <c r="L19" s="144"/>
      <c r="M19" s="147"/>
      <c r="N19" s="54"/>
      <c r="O19" s="87"/>
      <c r="P19" s="87"/>
      <c r="Q19" s="88"/>
      <c r="R19" s="88"/>
      <c r="S19" s="144">
        <v>0</v>
      </c>
      <c r="T19" s="147"/>
      <c r="U19" s="88"/>
      <c r="V19" s="88"/>
      <c r="W19" s="54"/>
      <c r="X19" s="54"/>
      <c r="Y19" s="144">
        <v>0</v>
      </c>
      <c r="Z19" s="147"/>
      <c r="AA19" s="54"/>
      <c r="AB19" s="54"/>
      <c r="AC19" s="54"/>
      <c r="AD19" s="58"/>
      <c r="AE19" s="144">
        <v>0</v>
      </c>
      <c r="AF19" s="147"/>
      <c r="AG19" s="58"/>
      <c r="AH19" s="58"/>
      <c r="AI19" s="58"/>
      <c r="AJ19" s="54"/>
      <c r="AK19" s="144">
        <v>0</v>
      </c>
      <c r="AL19" s="147"/>
      <c r="AM19" s="54"/>
      <c r="AN19" s="54"/>
      <c r="AO19" s="54"/>
      <c r="AP19" s="58"/>
      <c r="AQ19" s="144">
        <v>0</v>
      </c>
      <c r="AR19" s="147"/>
      <c r="AS19" s="56"/>
      <c r="AT19" s="56"/>
      <c r="AU19" s="56"/>
      <c r="AV19" s="56"/>
      <c r="AW19" s="144">
        <v>0</v>
      </c>
      <c r="AX19" s="147"/>
      <c r="AY19" s="56"/>
      <c r="AZ19" s="56"/>
      <c r="BA19" s="56"/>
      <c r="BB19" s="56"/>
      <c r="BC19" s="144">
        <v>0</v>
      </c>
      <c r="BD19" s="147"/>
      <c r="BE19" s="56"/>
      <c r="BF19" s="86"/>
      <c r="BG19" s="86"/>
      <c r="BH19" s="86"/>
      <c r="BI19" s="144">
        <v>0</v>
      </c>
      <c r="BJ19" s="86"/>
      <c r="BK19" s="86"/>
      <c r="BL19" s="86"/>
      <c r="BM19" s="86"/>
      <c r="BN19" s="127"/>
      <c r="BO19" s="144">
        <v>0</v>
      </c>
      <c r="BP19" s="147"/>
      <c r="BQ19" s="86"/>
      <c r="BR19" s="86"/>
      <c r="BS19" s="86"/>
      <c r="BT19" s="86"/>
      <c r="BU19" s="144">
        <v>0</v>
      </c>
      <c r="BV19" s="147">
        <f aca="true" t="shared" si="1" ref="BV19:BV28">+BI19+BO19+BU19</f>
        <v>0</v>
      </c>
      <c r="BW19" s="165"/>
      <c r="BX19" s="50"/>
    </row>
    <row r="20" spans="1:76" ht="25.5">
      <c r="A20" s="184"/>
      <c r="B20" s="186"/>
      <c r="C20" s="171"/>
      <c r="D20" s="60" t="s">
        <v>52</v>
      </c>
      <c r="E20" s="60"/>
      <c r="F20" s="144"/>
      <c r="G20" s="147"/>
      <c r="H20" s="86"/>
      <c r="I20" s="86"/>
      <c r="J20" s="86"/>
      <c r="K20" s="86"/>
      <c r="L20" s="144"/>
      <c r="M20" s="147"/>
      <c r="N20" s="54"/>
      <c r="O20" s="87"/>
      <c r="P20" s="87"/>
      <c r="Q20" s="88"/>
      <c r="R20" s="88"/>
      <c r="S20" s="144">
        <v>0</v>
      </c>
      <c r="T20" s="147"/>
      <c r="U20" s="88"/>
      <c r="V20" s="88"/>
      <c r="W20" s="54"/>
      <c r="X20" s="54"/>
      <c r="Y20" s="144">
        <v>0</v>
      </c>
      <c r="Z20" s="147"/>
      <c r="AA20" s="54"/>
      <c r="AB20" s="54"/>
      <c r="AC20" s="54"/>
      <c r="AD20" s="58"/>
      <c r="AE20" s="144">
        <v>0</v>
      </c>
      <c r="AF20" s="147"/>
      <c r="AG20" s="58"/>
      <c r="AH20" s="58"/>
      <c r="AI20" s="58"/>
      <c r="AJ20" s="54"/>
      <c r="AK20" s="144">
        <v>0</v>
      </c>
      <c r="AL20" s="147"/>
      <c r="AM20" s="54"/>
      <c r="AN20" s="54"/>
      <c r="AO20" s="54"/>
      <c r="AP20" s="58"/>
      <c r="AQ20" s="144">
        <v>0</v>
      </c>
      <c r="AR20" s="147"/>
      <c r="AS20" s="56"/>
      <c r="AT20" s="56"/>
      <c r="AU20" s="56"/>
      <c r="AV20" s="56"/>
      <c r="AW20" s="144">
        <v>0</v>
      </c>
      <c r="AX20" s="147"/>
      <c r="AY20" s="56"/>
      <c r="AZ20" s="56"/>
      <c r="BA20" s="56"/>
      <c r="BB20" s="56"/>
      <c r="BC20" s="144">
        <v>0</v>
      </c>
      <c r="BD20" s="147"/>
      <c r="BE20" s="56"/>
      <c r="BF20" s="86"/>
      <c r="BG20" s="86"/>
      <c r="BH20" s="86"/>
      <c r="BI20" s="144">
        <v>0</v>
      </c>
      <c r="BJ20" s="86"/>
      <c r="BK20" s="86"/>
      <c r="BL20" s="86"/>
      <c r="BM20" s="86"/>
      <c r="BN20" s="127"/>
      <c r="BO20" s="144">
        <v>0</v>
      </c>
      <c r="BP20" s="147"/>
      <c r="BQ20" s="86"/>
      <c r="BR20" s="86"/>
      <c r="BS20" s="86"/>
      <c r="BT20" s="86"/>
      <c r="BU20" s="144">
        <v>0</v>
      </c>
      <c r="BV20" s="147">
        <f t="shared" si="1"/>
        <v>0</v>
      </c>
      <c r="BW20" s="165"/>
      <c r="BX20" s="50"/>
    </row>
    <row r="21" spans="1:76" ht="25.5">
      <c r="A21" s="184"/>
      <c r="B21" s="186"/>
      <c r="C21" s="171"/>
      <c r="D21" s="60" t="s">
        <v>53</v>
      </c>
      <c r="E21" s="60"/>
      <c r="F21" s="144"/>
      <c r="G21" s="147"/>
      <c r="H21" s="86"/>
      <c r="I21" s="86"/>
      <c r="J21" s="86"/>
      <c r="K21" s="86"/>
      <c r="L21" s="144"/>
      <c r="M21" s="147"/>
      <c r="N21" s="54"/>
      <c r="O21" s="87"/>
      <c r="P21" s="87"/>
      <c r="Q21" s="88"/>
      <c r="R21" s="88"/>
      <c r="S21" s="144">
        <v>0</v>
      </c>
      <c r="T21" s="147"/>
      <c r="U21" s="88"/>
      <c r="V21" s="88"/>
      <c r="W21" s="54"/>
      <c r="X21" s="54"/>
      <c r="Y21" s="144">
        <v>0</v>
      </c>
      <c r="Z21" s="147"/>
      <c r="AA21" s="54"/>
      <c r="AB21" s="54"/>
      <c r="AC21" s="54"/>
      <c r="AD21" s="58"/>
      <c r="AE21" s="144">
        <v>0</v>
      </c>
      <c r="AF21" s="147"/>
      <c r="AG21" s="58"/>
      <c r="AH21" s="58"/>
      <c r="AI21" s="58"/>
      <c r="AJ21" s="54"/>
      <c r="AK21" s="144">
        <v>0</v>
      </c>
      <c r="AL21" s="147"/>
      <c r="AM21" s="54"/>
      <c r="AN21" s="54"/>
      <c r="AO21" s="54"/>
      <c r="AP21" s="58"/>
      <c r="AQ21" s="144">
        <v>0</v>
      </c>
      <c r="AR21" s="147"/>
      <c r="AS21" s="56"/>
      <c r="AT21" s="56"/>
      <c r="AU21" s="56"/>
      <c r="AV21" s="56"/>
      <c r="AW21" s="144">
        <v>0</v>
      </c>
      <c r="AX21" s="147"/>
      <c r="AY21" s="56"/>
      <c r="AZ21" s="56"/>
      <c r="BA21" s="56"/>
      <c r="BB21" s="56"/>
      <c r="BC21" s="144">
        <v>0</v>
      </c>
      <c r="BD21" s="147"/>
      <c r="BE21" s="56"/>
      <c r="BF21" s="86"/>
      <c r="BG21" s="86"/>
      <c r="BH21" s="86"/>
      <c r="BI21" s="144">
        <v>0</v>
      </c>
      <c r="BJ21" s="86"/>
      <c r="BK21" s="86"/>
      <c r="BL21" s="86"/>
      <c r="BM21" s="86"/>
      <c r="BN21" s="127"/>
      <c r="BO21" s="144">
        <v>0</v>
      </c>
      <c r="BP21" s="147"/>
      <c r="BQ21" s="86"/>
      <c r="BR21" s="86"/>
      <c r="BS21" s="86"/>
      <c r="BT21" s="86"/>
      <c r="BU21" s="144">
        <v>0</v>
      </c>
      <c r="BV21" s="147">
        <f t="shared" si="1"/>
        <v>0</v>
      </c>
      <c r="BW21" s="165"/>
      <c r="BX21" s="50"/>
    </row>
    <row r="22" spans="1:76" ht="25.5">
      <c r="A22" s="184"/>
      <c r="B22" s="186"/>
      <c r="C22" s="171"/>
      <c r="D22" s="60" t="s">
        <v>54</v>
      </c>
      <c r="E22" s="60"/>
      <c r="F22" s="144"/>
      <c r="G22" s="147"/>
      <c r="H22" s="108"/>
      <c r="I22" s="86"/>
      <c r="J22" s="86"/>
      <c r="K22" s="86"/>
      <c r="L22" s="144"/>
      <c r="M22" s="147"/>
      <c r="N22" s="54"/>
      <c r="O22" s="87"/>
      <c r="P22" s="87"/>
      <c r="Q22" s="88"/>
      <c r="R22" s="88"/>
      <c r="S22" s="144">
        <v>0</v>
      </c>
      <c r="T22" s="147"/>
      <c r="U22" s="88"/>
      <c r="V22" s="88"/>
      <c r="W22" s="54"/>
      <c r="X22" s="54"/>
      <c r="Y22" s="144">
        <v>0</v>
      </c>
      <c r="Z22" s="147"/>
      <c r="AA22" s="54"/>
      <c r="AB22" s="54"/>
      <c r="AC22" s="54"/>
      <c r="AD22" s="58"/>
      <c r="AE22" s="144">
        <v>0</v>
      </c>
      <c r="AF22" s="147"/>
      <c r="AG22" s="58"/>
      <c r="AH22" s="58"/>
      <c r="AI22" s="58"/>
      <c r="AJ22" s="54"/>
      <c r="AK22" s="144">
        <v>0</v>
      </c>
      <c r="AL22" s="147"/>
      <c r="AM22" s="54"/>
      <c r="AN22" s="54"/>
      <c r="AO22" s="54"/>
      <c r="AP22" s="58"/>
      <c r="AQ22" s="144">
        <v>0</v>
      </c>
      <c r="AR22" s="147"/>
      <c r="AS22" s="56"/>
      <c r="AT22" s="56"/>
      <c r="AU22" s="56"/>
      <c r="AV22" s="56"/>
      <c r="AW22" s="144">
        <v>0</v>
      </c>
      <c r="AX22" s="147"/>
      <c r="AY22" s="56"/>
      <c r="AZ22" s="56"/>
      <c r="BA22" s="56"/>
      <c r="BB22" s="56"/>
      <c r="BC22" s="144">
        <v>0</v>
      </c>
      <c r="BD22" s="147"/>
      <c r="BE22" s="56"/>
      <c r="BF22" s="86"/>
      <c r="BG22" s="86"/>
      <c r="BH22" s="86"/>
      <c r="BI22" s="144">
        <v>0</v>
      </c>
      <c r="BJ22" s="86"/>
      <c r="BK22" s="86"/>
      <c r="BL22" s="86"/>
      <c r="BM22" s="86"/>
      <c r="BN22" s="127"/>
      <c r="BO22" s="144">
        <v>0</v>
      </c>
      <c r="BP22" s="147"/>
      <c r="BQ22" s="86"/>
      <c r="BR22" s="86"/>
      <c r="BS22" s="86"/>
      <c r="BT22" s="86"/>
      <c r="BU22" s="144">
        <v>0</v>
      </c>
      <c r="BV22" s="147">
        <f t="shared" si="1"/>
        <v>0</v>
      </c>
      <c r="BW22" s="165"/>
      <c r="BX22" s="50"/>
    </row>
    <row r="23" spans="1:76" ht="25.5">
      <c r="A23" s="184"/>
      <c r="B23" s="186"/>
      <c r="C23" s="171"/>
      <c r="D23" s="60" t="s">
        <v>55</v>
      </c>
      <c r="E23" s="60"/>
      <c r="F23" s="144"/>
      <c r="G23" s="147"/>
      <c r="H23" s="108"/>
      <c r="I23" s="86"/>
      <c r="J23" s="86"/>
      <c r="K23" s="86"/>
      <c r="L23" s="144"/>
      <c r="M23" s="147"/>
      <c r="N23" s="54"/>
      <c r="O23" s="87"/>
      <c r="P23" s="87"/>
      <c r="Q23" s="88"/>
      <c r="R23" s="88"/>
      <c r="S23" s="144">
        <v>0</v>
      </c>
      <c r="T23" s="147"/>
      <c r="U23" s="88"/>
      <c r="V23" s="88"/>
      <c r="W23" s="54"/>
      <c r="X23" s="54"/>
      <c r="Y23" s="144">
        <v>0</v>
      </c>
      <c r="Z23" s="147"/>
      <c r="AA23" s="54"/>
      <c r="AB23" s="54"/>
      <c r="AC23" s="54"/>
      <c r="AD23" s="58"/>
      <c r="AE23" s="144">
        <v>0</v>
      </c>
      <c r="AF23" s="147"/>
      <c r="AG23" s="58"/>
      <c r="AH23" s="58"/>
      <c r="AI23" s="58"/>
      <c r="AJ23" s="54"/>
      <c r="AK23" s="144">
        <v>0</v>
      </c>
      <c r="AL23" s="147"/>
      <c r="AM23" s="54"/>
      <c r="AN23" s="54"/>
      <c r="AO23" s="54"/>
      <c r="AP23" s="58"/>
      <c r="AQ23" s="144">
        <v>0</v>
      </c>
      <c r="AR23" s="147"/>
      <c r="AS23" s="56"/>
      <c r="AT23" s="56"/>
      <c r="AU23" s="56"/>
      <c r="AV23" s="56"/>
      <c r="AW23" s="144">
        <v>0</v>
      </c>
      <c r="AX23" s="147"/>
      <c r="AY23" s="56"/>
      <c r="AZ23" s="56"/>
      <c r="BA23" s="56"/>
      <c r="BB23" s="56"/>
      <c r="BC23" s="144">
        <v>0</v>
      </c>
      <c r="BD23" s="147"/>
      <c r="BE23" s="56"/>
      <c r="BF23" s="86"/>
      <c r="BG23" s="86"/>
      <c r="BH23" s="86"/>
      <c r="BI23" s="144">
        <v>0</v>
      </c>
      <c r="BJ23" s="86"/>
      <c r="BK23" s="86"/>
      <c r="BL23" s="86"/>
      <c r="BM23" s="86"/>
      <c r="BN23" s="127"/>
      <c r="BO23" s="144">
        <v>0</v>
      </c>
      <c r="BP23" s="147"/>
      <c r="BQ23" s="86"/>
      <c r="BR23" s="86"/>
      <c r="BS23" s="86"/>
      <c r="BT23" s="86"/>
      <c r="BU23" s="144">
        <v>0</v>
      </c>
      <c r="BV23" s="147">
        <f t="shared" si="1"/>
        <v>0</v>
      </c>
      <c r="BW23" s="165"/>
      <c r="BX23" s="50"/>
    </row>
    <row r="24" spans="1:76" ht="38.25">
      <c r="A24" s="184"/>
      <c r="B24" s="186"/>
      <c r="C24" s="171"/>
      <c r="D24" s="60" t="s">
        <v>56</v>
      </c>
      <c r="E24" s="60"/>
      <c r="F24" s="144"/>
      <c r="G24" s="147"/>
      <c r="H24" s="108"/>
      <c r="I24" s="86"/>
      <c r="J24" s="86"/>
      <c r="K24" s="86"/>
      <c r="L24" s="144"/>
      <c r="M24" s="147"/>
      <c r="N24" s="54"/>
      <c r="O24" s="87"/>
      <c r="P24" s="87"/>
      <c r="Q24" s="88"/>
      <c r="R24" s="88"/>
      <c r="S24" s="144">
        <v>0</v>
      </c>
      <c r="T24" s="147"/>
      <c r="U24" s="88"/>
      <c r="V24" s="88"/>
      <c r="W24" s="54"/>
      <c r="X24" s="54"/>
      <c r="Y24" s="144">
        <v>0</v>
      </c>
      <c r="Z24" s="147"/>
      <c r="AA24" s="54"/>
      <c r="AB24" s="54"/>
      <c r="AC24" s="54"/>
      <c r="AD24" s="58"/>
      <c r="AE24" s="144">
        <v>0</v>
      </c>
      <c r="AF24" s="147"/>
      <c r="AG24" s="58"/>
      <c r="AH24" s="58"/>
      <c r="AI24" s="58"/>
      <c r="AJ24" s="54"/>
      <c r="AK24" s="144">
        <v>0</v>
      </c>
      <c r="AL24" s="147"/>
      <c r="AM24" s="54"/>
      <c r="AN24" s="54"/>
      <c r="AO24" s="54"/>
      <c r="AP24" s="58"/>
      <c r="AQ24" s="144">
        <v>0</v>
      </c>
      <c r="AR24" s="147"/>
      <c r="AS24" s="56"/>
      <c r="AT24" s="56"/>
      <c r="AU24" s="56"/>
      <c r="AV24" s="56"/>
      <c r="AW24" s="144">
        <v>0</v>
      </c>
      <c r="AX24" s="147"/>
      <c r="AY24" s="56"/>
      <c r="AZ24" s="56"/>
      <c r="BA24" s="56"/>
      <c r="BB24" s="56"/>
      <c r="BC24" s="144">
        <v>0</v>
      </c>
      <c r="BD24" s="147"/>
      <c r="BE24" s="56"/>
      <c r="BF24" s="86"/>
      <c r="BG24" s="86"/>
      <c r="BH24" s="86"/>
      <c r="BI24" s="144">
        <v>0</v>
      </c>
      <c r="BJ24" s="86"/>
      <c r="BK24" s="86"/>
      <c r="BL24" s="86"/>
      <c r="BM24" s="86"/>
      <c r="BN24" s="127"/>
      <c r="BO24" s="144">
        <v>0</v>
      </c>
      <c r="BP24" s="147"/>
      <c r="BQ24" s="86"/>
      <c r="BR24" s="86"/>
      <c r="BS24" s="86"/>
      <c r="BT24" s="86"/>
      <c r="BU24" s="144">
        <v>0</v>
      </c>
      <c r="BV24" s="147">
        <f t="shared" si="1"/>
        <v>0</v>
      </c>
      <c r="BW24" s="165"/>
      <c r="BX24" s="50"/>
    </row>
    <row r="25" spans="1:76" ht="12.75">
      <c r="A25" s="184"/>
      <c r="B25" s="186"/>
      <c r="C25" s="171"/>
      <c r="D25" s="60" t="s">
        <v>57</v>
      </c>
      <c r="E25" s="60"/>
      <c r="F25" s="144"/>
      <c r="G25" s="147"/>
      <c r="H25" s="108"/>
      <c r="I25" s="86"/>
      <c r="J25" s="86"/>
      <c r="K25" s="86"/>
      <c r="L25" s="144"/>
      <c r="M25" s="147"/>
      <c r="N25" s="54"/>
      <c r="O25" s="87"/>
      <c r="P25" s="87"/>
      <c r="Q25" s="88"/>
      <c r="R25" s="88"/>
      <c r="S25" s="144">
        <v>0</v>
      </c>
      <c r="T25" s="147"/>
      <c r="U25" s="88"/>
      <c r="V25" s="88"/>
      <c r="W25" s="54"/>
      <c r="X25" s="54"/>
      <c r="Y25" s="144">
        <v>0</v>
      </c>
      <c r="Z25" s="147"/>
      <c r="AA25" s="54"/>
      <c r="AB25" s="54"/>
      <c r="AC25" s="54"/>
      <c r="AD25" s="58"/>
      <c r="AE25" s="144">
        <v>0</v>
      </c>
      <c r="AF25" s="147"/>
      <c r="AG25" s="58"/>
      <c r="AH25" s="58"/>
      <c r="AI25" s="58"/>
      <c r="AJ25" s="54"/>
      <c r="AK25" s="144">
        <v>0</v>
      </c>
      <c r="AL25" s="147"/>
      <c r="AM25" s="54"/>
      <c r="AN25" s="54"/>
      <c r="AO25" s="54"/>
      <c r="AP25" s="58"/>
      <c r="AQ25" s="144">
        <v>0</v>
      </c>
      <c r="AR25" s="147"/>
      <c r="AS25" s="56"/>
      <c r="AT25" s="56"/>
      <c r="AU25" s="56"/>
      <c r="AV25" s="56"/>
      <c r="AW25" s="144">
        <v>0</v>
      </c>
      <c r="AX25" s="147"/>
      <c r="AY25" s="56"/>
      <c r="AZ25" s="56"/>
      <c r="BA25" s="56"/>
      <c r="BB25" s="56"/>
      <c r="BC25" s="144">
        <v>0</v>
      </c>
      <c r="BD25" s="147"/>
      <c r="BE25" s="56"/>
      <c r="BF25" s="86"/>
      <c r="BG25" s="86"/>
      <c r="BH25" s="86"/>
      <c r="BI25" s="144">
        <v>0</v>
      </c>
      <c r="BJ25" s="86"/>
      <c r="BK25" s="86"/>
      <c r="BL25" s="86"/>
      <c r="BM25" s="86"/>
      <c r="BN25" s="127"/>
      <c r="BO25" s="144">
        <v>0</v>
      </c>
      <c r="BP25" s="147"/>
      <c r="BQ25" s="86"/>
      <c r="BR25" s="86"/>
      <c r="BS25" s="86"/>
      <c r="BT25" s="86"/>
      <c r="BU25" s="144">
        <v>0</v>
      </c>
      <c r="BV25" s="147">
        <f t="shared" si="1"/>
        <v>0</v>
      </c>
      <c r="BW25" s="165"/>
      <c r="BX25" s="50"/>
    </row>
    <row r="26" spans="1:76" ht="20.25" customHeight="1">
      <c r="A26" s="184"/>
      <c r="B26" s="186"/>
      <c r="C26" s="171"/>
      <c r="D26" s="60" t="s">
        <v>58</v>
      </c>
      <c r="E26" s="60"/>
      <c r="F26" s="144"/>
      <c r="G26" s="147"/>
      <c r="H26" s="108"/>
      <c r="I26" s="86"/>
      <c r="J26" s="86"/>
      <c r="K26" s="86"/>
      <c r="L26" s="144"/>
      <c r="M26" s="147"/>
      <c r="N26" s="54"/>
      <c r="O26" s="87"/>
      <c r="P26" s="87"/>
      <c r="Q26" s="88"/>
      <c r="R26" s="88"/>
      <c r="S26" s="144">
        <v>0</v>
      </c>
      <c r="T26" s="147"/>
      <c r="U26" s="88"/>
      <c r="V26" s="88"/>
      <c r="W26" s="54"/>
      <c r="X26" s="54"/>
      <c r="Y26" s="144">
        <v>0</v>
      </c>
      <c r="Z26" s="147"/>
      <c r="AA26" s="54"/>
      <c r="AB26" s="54"/>
      <c r="AC26" s="54"/>
      <c r="AD26" s="58"/>
      <c r="AE26" s="144">
        <v>0</v>
      </c>
      <c r="AF26" s="147"/>
      <c r="AG26" s="58"/>
      <c r="AH26" s="58"/>
      <c r="AI26" s="58"/>
      <c r="AJ26" s="54"/>
      <c r="AK26" s="144">
        <v>0</v>
      </c>
      <c r="AL26" s="147"/>
      <c r="AM26" s="54"/>
      <c r="AN26" s="54"/>
      <c r="AO26" s="54"/>
      <c r="AP26" s="58"/>
      <c r="AQ26" s="144">
        <v>0</v>
      </c>
      <c r="AR26" s="147"/>
      <c r="AS26" s="56"/>
      <c r="AT26" s="56"/>
      <c r="AU26" s="56"/>
      <c r="AV26" s="56"/>
      <c r="AW26" s="144">
        <v>0</v>
      </c>
      <c r="AX26" s="147"/>
      <c r="AY26" s="56"/>
      <c r="AZ26" s="56"/>
      <c r="BA26" s="56"/>
      <c r="BB26" s="56"/>
      <c r="BC26" s="144">
        <v>0</v>
      </c>
      <c r="BD26" s="147"/>
      <c r="BE26" s="56"/>
      <c r="BF26" s="86"/>
      <c r="BG26" s="86"/>
      <c r="BH26" s="86"/>
      <c r="BI26" s="144">
        <v>0</v>
      </c>
      <c r="BJ26" s="86"/>
      <c r="BK26" s="86"/>
      <c r="BL26" s="86"/>
      <c r="BM26" s="86"/>
      <c r="BN26" s="127"/>
      <c r="BO26" s="144">
        <v>0</v>
      </c>
      <c r="BP26" s="147"/>
      <c r="BQ26" s="86"/>
      <c r="BR26" s="86"/>
      <c r="BS26" s="86"/>
      <c r="BT26" s="86"/>
      <c r="BU26" s="144">
        <v>0</v>
      </c>
      <c r="BV26" s="147">
        <f t="shared" si="1"/>
        <v>0</v>
      </c>
      <c r="BW26" s="165"/>
      <c r="BX26" s="50"/>
    </row>
    <row r="27" spans="1:76" ht="25.5">
      <c r="A27" s="184"/>
      <c r="B27" s="186"/>
      <c r="C27" s="171"/>
      <c r="D27" s="60" t="s">
        <v>59</v>
      </c>
      <c r="E27" s="60"/>
      <c r="F27" s="144"/>
      <c r="G27" s="147"/>
      <c r="H27" s="108"/>
      <c r="I27" s="86"/>
      <c r="J27" s="86"/>
      <c r="K27" s="86"/>
      <c r="L27" s="144"/>
      <c r="M27" s="147"/>
      <c r="N27" s="54"/>
      <c r="O27" s="87"/>
      <c r="P27" s="87"/>
      <c r="Q27" s="88"/>
      <c r="R27" s="88"/>
      <c r="S27" s="144">
        <v>0</v>
      </c>
      <c r="T27" s="147"/>
      <c r="U27" s="88"/>
      <c r="V27" s="88"/>
      <c r="W27" s="54"/>
      <c r="X27" s="54"/>
      <c r="Y27" s="144">
        <v>0</v>
      </c>
      <c r="Z27" s="147"/>
      <c r="AA27" s="54"/>
      <c r="AB27" s="54"/>
      <c r="AC27" s="54"/>
      <c r="AD27" s="58"/>
      <c r="AE27" s="144">
        <v>0</v>
      </c>
      <c r="AF27" s="147"/>
      <c r="AG27" s="58"/>
      <c r="AH27" s="58"/>
      <c r="AI27" s="58"/>
      <c r="AJ27" s="54"/>
      <c r="AK27" s="144">
        <v>0</v>
      </c>
      <c r="AL27" s="147"/>
      <c r="AM27" s="54"/>
      <c r="AN27" s="54"/>
      <c r="AO27" s="54"/>
      <c r="AP27" s="58"/>
      <c r="AQ27" s="144">
        <v>0</v>
      </c>
      <c r="AR27" s="147"/>
      <c r="AS27" s="56"/>
      <c r="AT27" s="56"/>
      <c r="AU27" s="56"/>
      <c r="AV27" s="56"/>
      <c r="AW27" s="144">
        <v>0</v>
      </c>
      <c r="AX27" s="147"/>
      <c r="AY27" s="56"/>
      <c r="AZ27" s="56"/>
      <c r="BA27" s="56"/>
      <c r="BB27" s="56"/>
      <c r="BC27" s="144">
        <v>0</v>
      </c>
      <c r="BD27" s="147"/>
      <c r="BE27" s="56"/>
      <c r="BF27" s="86"/>
      <c r="BG27" s="86"/>
      <c r="BH27" s="86"/>
      <c r="BI27" s="144">
        <v>0</v>
      </c>
      <c r="BJ27" s="86"/>
      <c r="BK27" s="86"/>
      <c r="BL27" s="86"/>
      <c r="BM27" s="86"/>
      <c r="BN27" s="127"/>
      <c r="BO27" s="144">
        <v>0</v>
      </c>
      <c r="BP27" s="147"/>
      <c r="BQ27" s="86"/>
      <c r="BR27" s="86"/>
      <c r="BS27" s="86"/>
      <c r="BT27" s="86"/>
      <c r="BU27" s="144">
        <v>0</v>
      </c>
      <c r="BV27" s="147">
        <f t="shared" si="1"/>
        <v>0</v>
      </c>
      <c r="BW27" s="165"/>
      <c r="BX27" s="50"/>
    </row>
    <row r="28" spans="1:76" ht="25.5">
      <c r="A28" s="184"/>
      <c r="B28" s="186"/>
      <c r="C28" s="171"/>
      <c r="D28" s="60" t="s">
        <v>60</v>
      </c>
      <c r="E28" s="60"/>
      <c r="F28" s="145"/>
      <c r="G28" s="148"/>
      <c r="H28" s="108"/>
      <c r="I28" s="86"/>
      <c r="J28" s="86"/>
      <c r="K28" s="86"/>
      <c r="L28" s="145"/>
      <c r="M28" s="148"/>
      <c r="N28" s="54"/>
      <c r="O28" s="87"/>
      <c r="P28" s="87"/>
      <c r="Q28" s="88"/>
      <c r="R28" s="88"/>
      <c r="S28" s="145">
        <v>0</v>
      </c>
      <c r="T28" s="148"/>
      <c r="U28" s="88"/>
      <c r="V28" s="88"/>
      <c r="W28" s="54"/>
      <c r="X28" s="54"/>
      <c r="Y28" s="145">
        <v>0</v>
      </c>
      <c r="Z28" s="148"/>
      <c r="AA28" s="54"/>
      <c r="AB28" s="54"/>
      <c r="AC28" s="54"/>
      <c r="AD28" s="58"/>
      <c r="AE28" s="145">
        <v>0</v>
      </c>
      <c r="AF28" s="148"/>
      <c r="AG28" s="58"/>
      <c r="AH28" s="58"/>
      <c r="AI28" s="58"/>
      <c r="AJ28" s="54"/>
      <c r="AK28" s="145">
        <v>0</v>
      </c>
      <c r="AL28" s="148"/>
      <c r="AM28" s="54"/>
      <c r="AN28" s="54"/>
      <c r="AO28" s="54"/>
      <c r="AP28" s="58"/>
      <c r="AQ28" s="145">
        <v>0</v>
      </c>
      <c r="AR28" s="148"/>
      <c r="AS28" s="56"/>
      <c r="AT28" s="56"/>
      <c r="AU28" s="56"/>
      <c r="AV28" s="56"/>
      <c r="AW28" s="145">
        <v>0</v>
      </c>
      <c r="AX28" s="148"/>
      <c r="AY28" s="56"/>
      <c r="AZ28" s="56"/>
      <c r="BA28" s="56"/>
      <c r="BB28" s="56"/>
      <c r="BC28" s="145">
        <v>0</v>
      </c>
      <c r="BD28" s="148"/>
      <c r="BE28" s="56"/>
      <c r="BF28" s="86"/>
      <c r="BG28" s="86"/>
      <c r="BH28" s="86"/>
      <c r="BI28" s="145">
        <v>0</v>
      </c>
      <c r="BJ28" s="86"/>
      <c r="BK28" s="86"/>
      <c r="BL28" s="86"/>
      <c r="BM28" s="86"/>
      <c r="BN28" s="53"/>
      <c r="BO28" s="145">
        <v>0</v>
      </c>
      <c r="BP28" s="148"/>
      <c r="BQ28" s="86"/>
      <c r="BR28" s="86"/>
      <c r="BS28" s="86"/>
      <c r="BT28" s="86"/>
      <c r="BU28" s="145">
        <v>0</v>
      </c>
      <c r="BV28" s="148">
        <f t="shared" si="1"/>
        <v>0</v>
      </c>
      <c r="BW28" s="166"/>
      <c r="BX28" s="50"/>
    </row>
    <row r="29" spans="1:76" ht="25.5">
      <c r="A29" s="184"/>
      <c r="B29" s="186"/>
      <c r="C29" s="171"/>
      <c r="D29" s="89" t="s">
        <v>65</v>
      </c>
      <c r="E29" s="89"/>
      <c r="F29" s="57">
        <v>0</v>
      </c>
      <c r="G29" s="66">
        <f aca="true" t="shared" si="2" ref="G29:G37">+F29</f>
        <v>0</v>
      </c>
      <c r="H29" s="109"/>
      <c r="I29" s="109"/>
      <c r="J29" s="86"/>
      <c r="K29" s="86"/>
      <c r="L29" s="57">
        <v>0.2</v>
      </c>
      <c r="M29" s="66">
        <f aca="true" t="shared" si="3" ref="M29:M30">+L29</f>
        <v>0.2</v>
      </c>
      <c r="N29" s="87"/>
      <c r="O29" s="86"/>
      <c r="P29" s="86"/>
      <c r="Q29" s="86"/>
      <c r="R29" s="86"/>
      <c r="S29" s="57">
        <v>0.12</v>
      </c>
      <c r="T29" s="66">
        <f>+M29+S29</f>
        <v>0.32</v>
      </c>
      <c r="U29" s="90"/>
      <c r="V29" s="54"/>
      <c r="W29" s="54"/>
      <c r="X29" s="54"/>
      <c r="Y29" s="57">
        <v>0</v>
      </c>
      <c r="Z29" s="66">
        <f aca="true" t="shared" si="4" ref="Z29:Z40">+T29+Y29</f>
        <v>0.32</v>
      </c>
      <c r="AA29" s="86"/>
      <c r="AB29" s="86"/>
      <c r="AC29" s="86"/>
      <c r="AD29" s="58"/>
      <c r="AE29" s="57">
        <v>0.05</v>
      </c>
      <c r="AF29" s="66">
        <f aca="true" t="shared" si="5" ref="AF29:AF40">+Z29+AE29</f>
        <v>0.37</v>
      </c>
      <c r="AG29" s="58"/>
      <c r="AH29" s="58"/>
      <c r="AI29" s="58"/>
      <c r="AJ29" s="54"/>
      <c r="AK29" s="115"/>
      <c r="AL29" s="66">
        <f aca="true" t="shared" si="6" ref="AL29:AL40">+AF29+AK29</f>
        <v>0.37</v>
      </c>
      <c r="AM29" s="54"/>
      <c r="AN29" s="54"/>
      <c r="AO29" s="54"/>
      <c r="AP29" s="58"/>
      <c r="AQ29" s="84">
        <v>0</v>
      </c>
      <c r="AR29" s="55">
        <f aca="true" t="shared" si="7" ref="AR29:AR40">+AL29+AQ29</f>
        <v>0.37</v>
      </c>
      <c r="AS29" s="56"/>
      <c r="AT29" s="56"/>
      <c r="AU29" s="56"/>
      <c r="AV29" s="56"/>
      <c r="AW29" s="57">
        <v>0</v>
      </c>
      <c r="AX29" s="59">
        <f aca="true" t="shared" si="8" ref="AX29:AX40">+AR29+AW29</f>
        <v>0.37</v>
      </c>
      <c r="AY29" s="56"/>
      <c r="AZ29" s="56"/>
      <c r="BA29" s="56"/>
      <c r="BB29" s="56"/>
      <c r="BC29" s="57">
        <v>0</v>
      </c>
      <c r="BD29" s="59">
        <f aca="true" t="shared" si="9" ref="BD29:BD40">+AX29+BC29</f>
        <v>0.37</v>
      </c>
      <c r="BE29" s="56"/>
      <c r="BF29" s="121"/>
      <c r="BG29" s="121"/>
      <c r="BH29" s="121"/>
      <c r="BI29" s="57">
        <v>0</v>
      </c>
      <c r="BJ29" s="121"/>
      <c r="BK29" s="121"/>
      <c r="BL29" s="121"/>
      <c r="BM29" s="121"/>
      <c r="BN29" s="121"/>
      <c r="BO29" s="57">
        <v>0.25</v>
      </c>
      <c r="BP29" s="59">
        <f>+BD29+BI29+BO29</f>
        <v>0.62</v>
      </c>
      <c r="BQ29" s="121"/>
      <c r="BR29" s="121"/>
      <c r="BS29" s="121"/>
      <c r="BT29" s="121"/>
      <c r="BU29" s="57">
        <v>0.18</v>
      </c>
      <c r="BV29" s="59">
        <f>+BP29+BU29</f>
        <v>0.8</v>
      </c>
      <c r="BW29" s="102">
        <f>+BV29</f>
        <v>0.8</v>
      </c>
      <c r="BX29" s="50"/>
    </row>
    <row r="30" spans="1:76" ht="25.5">
      <c r="A30" s="184"/>
      <c r="B30" s="187"/>
      <c r="C30" s="171"/>
      <c r="D30" s="89" t="s">
        <v>66</v>
      </c>
      <c r="E30" s="89"/>
      <c r="F30" s="57">
        <v>0</v>
      </c>
      <c r="G30" s="66">
        <f t="shared" si="2"/>
        <v>0</v>
      </c>
      <c r="H30" s="109"/>
      <c r="I30" s="109"/>
      <c r="J30" s="86"/>
      <c r="K30" s="86"/>
      <c r="L30" s="57">
        <v>0.15</v>
      </c>
      <c r="M30" s="66">
        <f t="shared" si="3"/>
        <v>0.15</v>
      </c>
      <c r="N30" s="87"/>
      <c r="O30" s="86"/>
      <c r="P30" s="86"/>
      <c r="Q30" s="86"/>
      <c r="R30" s="86"/>
      <c r="S30" s="57">
        <v>0.12</v>
      </c>
      <c r="T30" s="66">
        <f aca="true" t="shared" si="10" ref="T30:T40">+M30+S30</f>
        <v>0.27</v>
      </c>
      <c r="U30" s="54"/>
      <c r="V30" s="54"/>
      <c r="W30" s="54"/>
      <c r="X30" s="54"/>
      <c r="Y30" s="57">
        <v>0</v>
      </c>
      <c r="Z30" s="66">
        <f t="shared" si="4"/>
        <v>0.27</v>
      </c>
      <c r="AA30" s="86"/>
      <c r="AB30" s="86"/>
      <c r="AC30" s="86"/>
      <c r="AD30" s="58"/>
      <c r="AE30" s="57">
        <v>0.05</v>
      </c>
      <c r="AF30" s="66">
        <f t="shared" si="5"/>
        <v>0.32</v>
      </c>
      <c r="AG30" s="58"/>
      <c r="AH30" s="58"/>
      <c r="AI30" s="58"/>
      <c r="AJ30" s="54"/>
      <c r="AK30" s="116"/>
      <c r="AL30" s="66">
        <f t="shared" si="6"/>
        <v>0.32</v>
      </c>
      <c r="AM30" s="54"/>
      <c r="AN30" s="54"/>
      <c r="AO30" s="54"/>
      <c r="AP30" s="58"/>
      <c r="AQ30" s="110">
        <v>0</v>
      </c>
      <c r="AR30" s="111">
        <f t="shared" si="7"/>
        <v>0.32</v>
      </c>
      <c r="AS30" s="67"/>
      <c r="AT30" s="58"/>
      <c r="AU30" s="67"/>
      <c r="AV30" s="58"/>
      <c r="AW30" s="103">
        <v>0</v>
      </c>
      <c r="AX30" s="66">
        <f t="shared" si="8"/>
        <v>0.32</v>
      </c>
      <c r="AY30" s="67"/>
      <c r="AZ30" s="58"/>
      <c r="BA30" s="67"/>
      <c r="BB30" s="58"/>
      <c r="BC30" s="103">
        <v>0</v>
      </c>
      <c r="BD30" s="66">
        <f t="shared" si="9"/>
        <v>0.32</v>
      </c>
      <c r="BE30" s="67"/>
      <c r="BF30" s="68"/>
      <c r="BG30" s="122"/>
      <c r="BH30" s="68"/>
      <c r="BI30" s="103">
        <v>0</v>
      </c>
      <c r="BJ30" s="68"/>
      <c r="BK30" s="68"/>
      <c r="BL30" s="122"/>
      <c r="BM30" s="68"/>
      <c r="BN30" s="68"/>
      <c r="BO30" s="103">
        <v>0.25</v>
      </c>
      <c r="BP30" s="66">
        <f aca="true" t="shared" si="11" ref="BP30:BP40">+BD30+BI30+BO30</f>
        <v>0.5700000000000001</v>
      </c>
      <c r="BQ30" s="68"/>
      <c r="BR30" s="68"/>
      <c r="BS30" s="122"/>
      <c r="BT30" s="68"/>
      <c r="BU30" s="103">
        <v>0.23</v>
      </c>
      <c r="BV30" s="66">
        <f aca="true" t="shared" si="12" ref="BV30:BV40">+BP30+BU30</f>
        <v>0.8</v>
      </c>
      <c r="BW30" s="102">
        <f aca="true" t="shared" si="13" ref="BW30:BW40">+BV30</f>
        <v>0.8</v>
      </c>
      <c r="BX30" s="50"/>
    </row>
    <row r="31" spans="1:76" ht="38.25">
      <c r="A31" s="180" t="s">
        <v>77</v>
      </c>
      <c r="B31" s="188" t="s">
        <v>69</v>
      </c>
      <c r="C31" s="89" t="s">
        <v>44</v>
      </c>
      <c r="D31" s="89" t="s">
        <v>67</v>
      </c>
      <c r="E31" s="89"/>
      <c r="F31" s="57">
        <v>0</v>
      </c>
      <c r="G31" s="66">
        <f t="shared" si="2"/>
        <v>0</v>
      </c>
      <c r="H31" s="86"/>
      <c r="I31" s="86"/>
      <c r="J31" s="86"/>
      <c r="K31" s="86"/>
      <c r="L31" s="57">
        <v>0.15</v>
      </c>
      <c r="M31" s="66">
        <f aca="true" t="shared" si="14" ref="M31:M37">+L31</f>
        <v>0.15</v>
      </c>
      <c r="N31" s="87"/>
      <c r="O31" s="86"/>
      <c r="P31" s="86"/>
      <c r="Q31" s="86"/>
      <c r="R31" s="86"/>
      <c r="S31" s="91">
        <v>0.05</v>
      </c>
      <c r="T31" s="66">
        <f t="shared" si="10"/>
        <v>0.2</v>
      </c>
      <c r="U31" s="54"/>
      <c r="V31" s="54"/>
      <c r="W31" s="54"/>
      <c r="X31" s="54"/>
      <c r="Y31" s="91">
        <v>0</v>
      </c>
      <c r="Z31" s="92">
        <f t="shared" si="4"/>
        <v>0.2</v>
      </c>
      <c r="AA31" s="54"/>
      <c r="AB31" s="54"/>
      <c r="AC31" s="86"/>
      <c r="AD31" s="58"/>
      <c r="AE31" s="57">
        <v>0.1</v>
      </c>
      <c r="AF31" s="92">
        <f t="shared" si="5"/>
        <v>0.30000000000000004</v>
      </c>
      <c r="AG31" s="58"/>
      <c r="AH31" s="58"/>
      <c r="AI31" s="58"/>
      <c r="AJ31" s="86"/>
      <c r="AK31" s="57">
        <v>0.05</v>
      </c>
      <c r="AL31" s="92">
        <f t="shared" si="6"/>
        <v>0.35000000000000003</v>
      </c>
      <c r="AM31" s="86"/>
      <c r="AN31" s="86"/>
      <c r="AO31" s="86"/>
      <c r="AP31" s="58"/>
      <c r="AQ31" s="70">
        <v>0.0448</v>
      </c>
      <c r="AR31" s="92">
        <f t="shared" si="7"/>
        <v>0.39480000000000004</v>
      </c>
      <c r="AS31" s="58"/>
      <c r="AT31" s="63"/>
      <c r="AU31" s="58"/>
      <c r="AV31" s="63"/>
      <c r="AW31" s="57">
        <v>0</v>
      </c>
      <c r="AX31" s="64">
        <f t="shared" si="8"/>
        <v>0.39480000000000004</v>
      </c>
      <c r="AY31" s="58"/>
      <c r="AZ31" s="63"/>
      <c r="BA31" s="58"/>
      <c r="BB31" s="63"/>
      <c r="BC31" s="57">
        <v>0</v>
      </c>
      <c r="BD31" s="64">
        <f t="shared" si="9"/>
        <v>0.39480000000000004</v>
      </c>
      <c r="BE31" s="58"/>
      <c r="BF31" s="123"/>
      <c r="BG31" s="68"/>
      <c r="BH31" s="123"/>
      <c r="BI31" s="57">
        <v>0.02</v>
      </c>
      <c r="BJ31" s="123"/>
      <c r="BK31" s="123"/>
      <c r="BL31" s="68"/>
      <c r="BM31" s="123"/>
      <c r="BN31" s="123"/>
      <c r="BO31" s="57">
        <v>0.05</v>
      </c>
      <c r="BP31" s="64">
        <f t="shared" si="11"/>
        <v>0.46480000000000005</v>
      </c>
      <c r="BQ31" s="123"/>
      <c r="BR31" s="123"/>
      <c r="BS31" s="68"/>
      <c r="BT31" s="123"/>
      <c r="BU31" s="57">
        <v>0.34</v>
      </c>
      <c r="BV31" s="64">
        <f t="shared" si="12"/>
        <v>0.8048000000000001</v>
      </c>
      <c r="BW31" s="102">
        <f t="shared" si="13"/>
        <v>0.8048000000000001</v>
      </c>
      <c r="BX31" s="50"/>
    </row>
    <row r="32" spans="1:76" ht="38.25" customHeight="1">
      <c r="A32" s="181"/>
      <c r="B32" s="188"/>
      <c r="C32" s="93" t="s">
        <v>46</v>
      </c>
      <c r="D32" s="89" t="s">
        <v>62</v>
      </c>
      <c r="E32" s="89"/>
      <c r="F32" s="57">
        <v>0</v>
      </c>
      <c r="G32" s="66">
        <f t="shared" si="2"/>
        <v>0</v>
      </c>
      <c r="H32" s="109"/>
      <c r="I32" s="109"/>
      <c r="J32" s="86"/>
      <c r="K32" s="86"/>
      <c r="L32" s="57">
        <v>0.2</v>
      </c>
      <c r="M32" s="66">
        <f t="shared" si="14"/>
        <v>0.2</v>
      </c>
      <c r="N32" s="87"/>
      <c r="O32" s="86"/>
      <c r="P32" s="86"/>
      <c r="Q32" s="86"/>
      <c r="R32" s="86"/>
      <c r="S32" s="91">
        <v>0.05</v>
      </c>
      <c r="T32" s="66">
        <f t="shared" si="10"/>
        <v>0.25</v>
      </c>
      <c r="U32" s="54"/>
      <c r="V32" s="54"/>
      <c r="W32" s="54"/>
      <c r="X32" s="54"/>
      <c r="Y32" s="91">
        <v>0</v>
      </c>
      <c r="Z32" s="92">
        <f t="shared" si="4"/>
        <v>0.25</v>
      </c>
      <c r="AA32" s="54"/>
      <c r="AB32" s="54"/>
      <c r="AC32" s="86"/>
      <c r="AD32" s="58"/>
      <c r="AE32" s="57">
        <v>0.15</v>
      </c>
      <c r="AF32" s="92">
        <f t="shared" si="5"/>
        <v>0.4</v>
      </c>
      <c r="AG32" s="58"/>
      <c r="AH32" s="58"/>
      <c r="AI32" s="58"/>
      <c r="AJ32" s="86"/>
      <c r="AK32" s="57">
        <v>0.05</v>
      </c>
      <c r="AL32" s="92">
        <f t="shared" si="6"/>
        <v>0.45</v>
      </c>
      <c r="AM32" s="68"/>
      <c r="AN32" s="68"/>
      <c r="AO32" s="68"/>
      <c r="AP32" s="58"/>
      <c r="AQ32" s="84">
        <v>0</v>
      </c>
      <c r="AR32" s="65">
        <f t="shared" si="7"/>
        <v>0.45</v>
      </c>
      <c r="AS32" s="56"/>
      <c r="AT32" s="56"/>
      <c r="AU32" s="56"/>
      <c r="AV32" s="56"/>
      <c r="AW32" s="57">
        <v>0</v>
      </c>
      <c r="AX32" s="66">
        <f t="shared" si="8"/>
        <v>0.45</v>
      </c>
      <c r="AY32" s="56"/>
      <c r="AZ32" s="56"/>
      <c r="BA32" s="56"/>
      <c r="BB32" s="56"/>
      <c r="BC32" s="57">
        <v>0</v>
      </c>
      <c r="BD32" s="66">
        <f t="shared" si="9"/>
        <v>0.45</v>
      </c>
      <c r="BE32" s="56"/>
      <c r="BF32" s="121"/>
      <c r="BG32" s="121"/>
      <c r="BH32" s="121"/>
      <c r="BI32" s="57">
        <v>0.02</v>
      </c>
      <c r="BJ32" s="121"/>
      <c r="BK32" s="121"/>
      <c r="BL32" s="121"/>
      <c r="BM32" s="121"/>
      <c r="BN32" s="121"/>
      <c r="BO32" s="57">
        <v>0.05</v>
      </c>
      <c r="BP32" s="66">
        <f t="shared" si="11"/>
        <v>0.52</v>
      </c>
      <c r="BQ32" s="121"/>
      <c r="BR32" s="121"/>
      <c r="BS32" s="121"/>
      <c r="BT32" s="121"/>
      <c r="BU32" s="57">
        <v>0.28</v>
      </c>
      <c r="BV32" s="66">
        <f t="shared" si="12"/>
        <v>0.8</v>
      </c>
      <c r="BW32" s="102">
        <f t="shared" si="13"/>
        <v>0.8</v>
      </c>
      <c r="BX32" s="50"/>
    </row>
    <row r="33" spans="1:76" ht="38.25">
      <c r="A33" s="182"/>
      <c r="B33" s="188"/>
      <c r="C33" s="93"/>
      <c r="D33" s="89" t="s">
        <v>63</v>
      </c>
      <c r="E33" s="89"/>
      <c r="F33" s="57">
        <v>0</v>
      </c>
      <c r="G33" s="66">
        <f t="shared" si="2"/>
        <v>0</v>
      </c>
      <c r="H33" s="109"/>
      <c r="I33" s="109"/>
      <c r="J33" s="109"/>
      <c r="K33" s="86"/>
      <c r="L33" s="57">
        <v>0.2</v>
      </c>
      <c r="M33" s="66">
        <f t="shared" si="14"/>
        <v>0.2</v>
      </c>
      <c r="N33" s="94"/>
      <c r="O33" s="86"/>
      <c r="P33" s="86"/>
      <c r="Q33" s="86"/>
      <c r="R33" s="86"/>
      <c r="S33" s="91">
        <v>0.05</v>
      </c>
      <c r="T33" s="66">
        <f t="shared" si="10"/>
        <v>0.25</v>
      </c>
      <c r="U33" s="68"/>
      <c r="V33" s="68"/>
      <c r="W33" s="68"/>
      <c r="X33" s="68"/>
      <c r="Y33" s="91">
        <v>0</v>
      </c>
      <c r="Z33" s="92">
        <f t="shared" si="4"/>
        <v>0.25</v>
      </c>
      <c r="AA33" s="86"/>
      <c r="AB33" s="86"/>
      <c r="AC33" s="86"/>
      <c r="AD33" s="58"/>
      <c r="AE33" s="57">
        <v>0.15</v>
      </c>
      <c r="AF33" s="92">
        <f t="shared" si="5"/>
        <v>0.4</v>
      </c>
      <c r="AG33" s="58"/>
      <c r="AH33" s="58"/>
      <c r="AI33" s="58"/>
      <c r="AJ33" s="86"/>
      <c r="AK33" s="57">
        <v>0</v>
      </c>
      <c r="AL33" s="92">
        <f t="shared" si="6"/>
        <v>0.4</v>
      </c>
      <c r="AM33" s="68"/>
      <c r="AN33" s="68"/>
      <c r="AO33" s="68"/>
      <c r="AP33" s="58"/>
      <c r="AQ33" s="84">
        <v>0</v>
      </c>
      <c r="AR33" s="65">
        <f t="shared" si="7"/>
        <v>0.4</v>
      </c>
      <c r="AS33" s="67"/>
      <c r="AT33" s="67"/>
      <c r="AU33" s="67"/>
      <c r="AV33" s="67"/>
      <c r="AW33" s="57">
        <v>0</v>
      </c>
      <c r="AX33" s="66">
        <f t="shared" si="8"/>
        <v>0.4</v>
      </c>
      <c r="AY33" s="67"/>
      <c r="AZ33" s="67"/>
      <c r="BA33" s="67"/>
      <c r="BB33" s="67"/>
      <c r="BC33" s="57">
        <v>0</v>
      </c>
      <c r="BD33" s="66">
        <f t="shared" si="9"/>
        <v>0.4</v>
      </c>
      <c r="BE33" s="67"/>
      <c r="BF33" s="122"/>
      <c r="BG33" s="122"/>
      <c r="BH33" s="122"/>
      <c r="BI33" s="57">
        <v>0</v>
      </c>
      <c r="BJ33" s="122"/>
      <c r="BK33" s="122"/>
      <c r="BL33" s="122"/>
      <c r="BM33" s="122"/>
      <c r="BN33" s="122"/>
      <c r="BO33" s="57">
        <v>0.3</v>
      </c>
      <c r="BP33" s="66">
        <f t="shared" si="11"/>
        <v>0.7</v>
      </c>
      <c r="BQ33" s="122"/>
      <c r="BR33" s="122"/>
      <c r="BS33" s="122"/>
      <c r="BT33" s="122"/>
      <c r="BU33" s="57">
        <v>0.1</v>
      </c>
      <c r="BV33" s="66">
        <f t="shared" si="12"/>
        <v>0.7999999999999999</v>
      </c>
      <c r="BW33" s="102">
        <f t="shared" si="13"/>
        <v>0.7999999999999999</v>
      </c>
      <c r="BX33" s="50"/>
    </row>
    <row r="34" spans="1:76" ht="63.75">
      <c r="A34" s="180" t="s">
        <v>114</v>
      </c>
      <c r="B34" s="171" t="s">
        <v>70</v>
      </c>
      <c r="C34" s="60" t="s">
        <v>38</v>
      </c>
      <c r="D34" s="60" t="s">
        <v>61</v>
      </c>
      <c r="E34" s="60"/>
      <c r="F34" s="70">
        <v>0</v>
      </c>
      <c r="G34" s="95">
        <f t="shared" si="2"/>
        <v>0</v>
      </c>
      <c r="H34" s="86"/>
      <c r="I34" s="86"/>
      <c r="J34" s="86"/>
      <c r="K34" s="86"/>
      <c r="L34" s="70">
        <v>0.0392</v>
      </c>
      <c r="M34" s="95">
        <f t="shared" si="14"/>
        <v>0.0392</v>
      </c>
      <c r="N34" s="68"/>
      <c r="O34" s="68"/>
      <c r="P34" s="68"/>
      <c r="Q34" s="68"/>
      <c r="R34" s="68"/>
      <c r="S34" s="70">
        <v>0</v>
      </c>
      <c r="T34" s="66">
        <f t="shared" si="10"/>
        <v>0.0392</v>
      </c>
      <c r="U34" s="68"/>
      <c r="V34" s="68"/>
      <c r="W34" s="68"/>
      <c r="X34" s="68"/>
      <c r="Y34" s="70">
        <v>0</v>
      </c>
      <c r="Z34" s="95">
        <f t="shared" si="4"/>
        <v>0.0392</v>
      </c>
      <c r="AA34" s="68"/>
      <c r="AB34" s="68"/>
      <c r="AC34" s="68"/>
      <c r="AD34" s="58"/>
      <c r="AE34" s="57">
        <v>0</v>
      </c>
      <c r="AF34" s="95">
        <f t="shared" si="5"/>
        <v>0.0392</v>
      </c>
      <c r="AG34" s="58"/>
      <c r="AH34" s="58"/>
      <c r="AI34" s="58"/>
      <c r="AJ34" s="68"/>
      <c r="AK34" s="57">
        <v>0</v>
      </c>
      <c r="AL34" s="95">
        <f t="shared" si="6"/>
        <v>0.0392</v>
      </c>
      <c r="AM34" s="86"/>
      <c r="AN34" s="86"/>
      <c r="AO34" s="86"/>
      <c r="AP34" s="58"/>
      <c r="AQ34" s="85">
        <v>0.0448</v>
      </c>
      <c r="AR34" s="69">
        <f t="shared" si="7"/>
        <v>0.08399999999999999</v>
      </c>
      <c r="AS34" s="63"/>
      <c r="AT34" s="63"/>
      <c r="AU34" s="63"/>
      <c r="AV34" s="63"/>
      <c r="AW34" s="57">
        <v>0</v>
      </c>
      <c r="AX34" s="95">
        <f t="shared" si="8"/>
        <v>0.08399999999999999</v>
      </c>
      <c r="AY34" s="63"/>
      <c r="AZ34" s="63"/>
      <c r="BA34" s="63"/>
      <c r="BB34" s="63"/>
      <c r="BC34" s="57">
        <v>0</v>
      </c>
      <c r="BD34" s="95">
        <f t="shared" si="9"/>
        <v>0.08399999999999999</v>
      </c>
      <c r="BE34" s="63"/>
      <c r="BF34" s="123"/>
      <c r="BG34" s="123"/>
      <c r="BH34" s="123"/>
      <c r="BI34" s="128">
        <v>0.0349</v>
      </c>
      <c r="BJ34" s="123"/>
      <c r="BK34" s="123"/>
      <c r="BL34" s="123"/>
      <c r="BM34" s="123"/>
      <c r="BN34" s="123"/>
      <c r="BO34" s="128">
        <v>0.0716</v>
      </c>
      <c r="BP34" s="95">
        <f t="shared" si="11"/>
        <v>0.1905</v>
      </c>
      <c r="BQ34" s="123"/>
      <c r="BR34" s="123"/>
      <c r="BS34" s="123"/>
      <c r="BT34" s="123"/>
      <c r="BU34" s="128">
        <v>0.2225</v>
      </c>
      <c r="BV34" s="95">
        <f t="shared" si="12"/>
        <v>0.41300000000000003</v>
      </c>
      <c r="BW34" s="113">
        <f t="shared" si="13"/>
        <v>0.41300000000000003</v>
      </c>
      <c r="BX34" s="50"/>
    </row>
    <row r="35" spans="1:76" ht="51">
      <c r="A35" s="181"/>
      <c r="B35" s="171"/>
      <c r="C35" s="60" t="s">
        <v>38</v>
      </c>
      <c r="D35" s="60" t="s">
        <v>115</v>
      </c>
      <c r="E35" s="60"/>
      <c r="F35" s="70">
        <v>0</v>
      </c>
      <c r="G35" s="66">
        <f t="shared" si="2"/>
        <v>0</v>
      </c>
      <c r="H35" s="81"/>
      <c r="I35" s="81"/>
      <c r="J35" s="81"/>
      <c r="K35" s="81"/>
      <c r="L35" s="70">
        <v>0</v>
      </c>
      <c r="M35" s="66">
        <f t="shared" si="14"/>
        <v>0</v>
      </c>
      <c r="N35" s="86"/>
      <c r="O35" s="86"/>
      <c r="P35" s="86"/>
      <c r="Q35" s="86"/>
      <c r="R35" s="86"/>
      <c r="S35" s="70">
        <v>0.1662</v>
      </c>
      <c r="T35" s="66">
        <f t="shared" si="10"/>
        <v>0.1662</v>
      </c>
      <c r="U35" s="86"/>
      <c r="V35" s="86"/>
      <c r="W35" s="86"/>
      <c r="X35" s="86"/>
      <c r="Y35" s="70">
        <v>0.621</v>
      </c>
      <c r="Z35" s="95">
        <f t="shared" si="4"/>
        <v>0.7872</v>
      </c>
      <c r="AA35" s="86"/>
      <c r="AB35" s="86"/>
      <c r="AC35" s="86"/>
      <c r="AD35" s="58"/>
      <c r="AE35" s="70">
        <v>0.2028</v>
      </c>
      <c r="AF35" s="95">
        <f t="shared" si="5"/>
        <v>0.99</v>
      </c>
      <c r="AG35" s="58"/>
      <c r="AH35" s="58"/>
      <c r="AI35" s="58"/>
      <c r="AJ35" s="86"/>
      <c r="AK35" s="57">
        <v>0.01</v>
      </c>
      <c r="AL35" s="95">
        <f t="shared" si="6"/>
        <v>1</v>
      </c>
      <c r="AM35" s="86"/>
      <c r="AN35" s="86"/>
      <c r="AO35" s="86"/>
      <c r="AP35" s="58"/>
      <c r="AQ35" s="84">
        <v>0</v>
      </c>
      <c r="AR35" s="69">
        <f t="shared" si="7"/>
        <v>1</v>
      </c>
      <c r="AS35" s="67"/>
      <c r="AT35" s="67"/>
      <c r="AU35" s="67"/>
      <c r="AV35" s="67"/>
      <c r="AW35" s="57">
        <v>0</v>
      </c>
      <c r="AX35" s="66">
        <f t="shared" si="8"/>
        <v>1</v>
      </c>
      <c r="AY35" s="67"/>
      <c r="AZ35" s="67"/>
      <c r="BA35" s="67"/>
      <c r="BB35" s="67"/>
      <c r="BC35" s="57">
        <v>0</v>
      </c>
      <c r="BD35" s="66">
        <f t="shared" si="9"/>
        <v>1</v>
      </c>
      <c r="BE35" s="67"/>
      <c r="BF35" s="86"/>
      <c r="BG35" s="86"/>
      <c r="BH35" s="86"/>
      <c r="BI35" s="57">
        <v>0</v>
      </c>
      <c r="BJ35" s="86"/>
      <c r="BK35" s="86"/>
      <c r="BL35" s="86"/>
      <c r="BM35" s="86"/>
      <c r="BN35" s="86"/>
      <c r="BO35" s="57">
        <v>0</v>
      </c>
      <c r="BP35" s="66">
        <f t="shared" si="11"/>
        <v>1</v>
      </c>
      <c r="BQ35" s="86"/>
      <c r="BR35" s="86"/>
      <c r="BS35" s="86"/>
      <c r="BT35" s="86"/>
      <c r="BU35" s="57">
        <v>0</v>
      </c>
      <c r="BV35" s="66">
        <f t="shared" si="12"/>
        <v>1</v>
      </c>
      <c r="BW35" s="102">
        <f t="shared" si="13"/>
        <v>1</v>
      </c>
      <c r="BX35" s="50"/>
    </row>
    <row r="36" spans="1:76" ht="36" customHeight="1">
      <c r="A36" s="181"/>
      <c r="B36" s="171" t="s">
        <v>71</v>
      </c>
      <c r="C36" s="189" t="s">
        <v>72</v>
      </c>
      <c r="D36" s="89" t="s">
        <v>64</v>
      </c>
      <c r="E36" s="120"/>
      <c r="F36" s="70">
        <v>0</v>
      </c>
      <c r="G36" s="66">
        <f t="shared" si="2"/>
        <v>0</v>
      </c>
      <c r="H36" s="81"/>
      <c r="I36" s="81"/>
      <c r="J36" s="86"/>
      <c r="K36" s="86"/>
      <c r="L36" s="70">
        <v>0.15</v>
      </c>
      <c r="M36" s="66">
        <f t="shared" si="14"/>
        <v>0.15</v>
      </c>
      <c r="N36" s="86"/>
      <c r="O36" s="86"/>
      <c r="P36" s="86"/>
      <c r="Q36" s="86"/>
      <c r="R36" s="86"/>
      <c r="S36" s="70">
        <v>0.05</v>
      </c>
      <c r="T36" s="66">
        <f t="shared" si="10"/>
        <v>0.2</v>
      </c>
      <c r="U36" s="86"/>
      <c r="V36" s="86"/>
      <c r="W36" s="86"/>
      <c r="X36" s="86"/>
      <c r="Y36" s="70">
        <v>0</v>
      </c>
      <c r="Z36" s="95">
        <f t="shared" si="4"/>
        <v>0.2</v>
      </c>
      <c r="AA36" s="86"/>
      <c r="AB36" s="86"/>
      <c r="AC36" s="86"/>
      <c r="AD36" s="58"/>
      <c r="AE36" s="70">
        <v>0.05</v>
      </c>
      <c r="AF36" s="95">
        <f t="shared" si="5"/>
        <v>0.25</v>
      </c>
      <c r="AG36" s="58"/>
      <c r="AH36" s="58"/>
      <c r="AI36" s="58"/>
      <c r="AJ36" s="86"/>
      <c r="AK36" s="70">
        <v>0</v>
      </c>
      <c r="AL36" s="95">
        <f t="shared" si="6"/>
        <v>0.25</v>
      </c>
      <c r="AM36" s="86"/>
      <c r="AN36" s="86"/>
      <c r="AO36" s="86"/>
      <c r="AP36" s="58"/>
      <c r="AQ36" s="84">
        <v>0</v>
      </c>
      <c r="AR36" s="69">
        <f t="shared" si="7"/>
        <v>0.25</v>
      </c>
      <c r="AS36" s="63"/>
      <c r="AT36" s="63"/>
      <c r="AU36" s="63"/>
      <c r="AV36" s="63"/>
      <c r="AW36" s="57">
        <v>0</v>
      </c>
      <c r="AX36" s="66">
        <f t="shared" si="8"/>
        <v>0.25</v>
      </c>
      <c r="AY36" s="63"/>
      <c r="AZ36" s="63"/>
      <c r="BA36" s="63"/>
      <c r="BB36" s="63"/>
      <c r="BC36" s="57">
        <v>0</v>
      </c>
      <c r="BD36" s="66">
        <f t="shared" si="9"/>
        <v>0.25</v>
      </c>
      <c r="BE36" s="63"/>
      <c r="BF36" s="123"/>
      <c r="BG36" s="123"/>
      <c r="BH36" s="123"/>
      <c r="BI36" s="57">
        <v>0.05</v>
      </c>
      <c r="BJ36" s="123"/>
      <c r="BK36" s="123"/>
      <c r="BL36" s="123"/>
      <c r="BM36" s="123"/>
      <c r="BN36" s="123"/>
      <c r="BO36" s="57">
        <v>0.15</v>
      </c>
      <c r="BP36" s="66">
        <f t="shared" si="11"/>
        <v>0.44999999999999996</v>
      </c>
      <c r="BQ36" s="123"/>
      <c r="BR36" s="123"/>
      <c r="BS36" s="123"/>
      <c r="BT36" s="123"/>
      <c r="BU36" s="57">
        <v>0.25</v>
      </c>
      <c r="BV36" s="66">
        <f t="shared" si="12"/>
        <v>0.7</v>
      </c>
      <c r="BW36" s="102">
        <f t="shared" si="13"/>
        <v>0.7</v>
      </c>
      <c r="BX36" s="50"/>
    </row>
    <row r="37" spans="1:76" ht="25.5">
      <c r="A37" s="181"/>
      <c r="B37" s="171"/>
      <c r="C37" s="189"/>
      <c r="D37" s="89" t="s">
        <v>74</v>
      </c>
      <c r="E37" s="89"/>
      <c r="F37" s="70">
        <v>0</v>
      </c>
      <c r="G37" s="66">
        <f t="shared" si="2"/>
        <v>0</v>
      </c>
      <c r="H37" s="81"/>
      <c r="I37" s="81"/>
      <c r="J37" s="96"/>
      <c r="K37" s="96"/>
      <c r="L37" s="70">
        <v>0</v>
      </c>
      <c r="M37" s="66">
        <f t="shared" si="14"/>
        <v>0</v>
      </c>
      <c r="N37" s="86"/>
      <c r="O37" s="86"/>
      <c r="P37" s="86"/>
      <c r="Q37" s="86"/>
      <c r="R37" s="86"/>
      <c r="S37" s="70">
        <v>0.1662</v>
      </c>
      <c r="T37" s="66">
        <f t="shared" si="10"/>
        <v>0.1662</v>
      </c>
      <c r="U37" s="86"/>
      <c r="V37" s="86"/>
      <c r="W37" s="86"/>
      <c r="X37" s="86"/>
      <c r="Y37" s="70">
        <v>0</v>
      </c>
      <c r="Z37" s="95">
        <f t="shared" si="4"/>
        <v>0.1662</v>
      </c>
      <c r="AA37" s="86"/>
      <c r="AB37" s="86"/>
      <c r="AC37" s="86"/>
      <c r="AD37" s="58"/>
      <c r="AE37" s="70">
        <v>0.05</v>
      </c>
      <c r="AF37" s="95">
        <f t="shared" si="5"/>
        <v>0.2162</v>
      </c>
      <c r="AG37" s="58"/>
      <c r="AH37" s="58"/>
      <c r="AI37" s="58"/>
      <c r="AJ37" s="86"/>
      <c r="AK37" s="70">
        <v>0.05</v>
      </c>
      <c r="AL37" s="95">
        <f t="shared" si="6"/>
        <v>0.2662</v>
      </c>
      <c r="AM37" s="86"/>
      <c r="AN37" s="86"/>
      <c r="AO37" s="86"/>
      <c r="AP37" s="58"/>
      <c r="AQ37" s="57">
        <v>0.1</v>
      </c>
      <c r="AR37" s="95">
        <f t="shared" si="7"/>
        <v>0.36619999999999997</v>
      </c>
      <c r="AS37" s="58"/>
      <c r="AT37" s="58"/>
      <c r="AU37" s="58"/>
      <c r="AV37" s="58"/>
      <c r="AW37" s="57">
        <v>0</v>
      </c>
      <c r="AX37" s="66">
        <f t="shared" si="8"/>
        <v>0.36619999999999997</v>
      </c>
      <c r="AY37" s="58"/>
      <c r="AZ37" s="58"/>
      <c r="BA37" s="58"/>
      <c r="BB37" s="58"/>
      <c r="BC37" s="57">
        <v>0</v>
      </c>
      <c r="BD37" s="66">
        <f t="shared" si="9"/>
        <v>0.36619999999999997</v>
      </c>
      <c r="BE37" s="58"/>
      <c r="BF37" s="68"/>
      <c r="BG37" s="68"/>
      <c r="BH37" s="68"/>
      <c r="BI37" s="57">
        <v>0.04</v>
      </c>
      <c r="BJ37" s="68"/>
      <c r="BK37" s="68"/>
      <c r="BL37" s="68"/>
      <c r="BM37" s="68"/>
      <c r="BN37" s="68"/>
      <c r="BO37" s="57">
        <v>0.02</v>
      </c>
      <c r="BP37" s="66">
        <f t="shared" si="11"/>
        <v>0.42619999999999997</v>
      </c>
      <c r="BQ37" s="68"/>
      <c r="BR37" s="68"/>
      <c r="BS37" s="68"/>
      <c r="BT37" s="68"/>
      <c r="BU37" s="57">
        <v>0.1</v>
      </c>
      <c r="BV37" s="66">
        <f t="shared" si="12"/>
        <v>0.5262</v>
      </c>
      <c r="BW37" s="102">
        <f t="shared" si="13"/>
        <v>0.5262</v>
      </c>
      <c r="BX37" s="50"/>
    </row>
    <row r="38" spans="1:76" ht="79.5" customHeight="1">
      <c r="A38" s="181"/>
      <c r="B38" s="106"/>
      <c r="C38" s="107"/>
      <c r="D38" s="89" t="s">
        <v>120</v>
      </c>
      <c r="E38" s="89"/>
      <c r="F38" s="70">
        <v>0</v>
      </c>
      <c r="G38" s="66">
        <f aca="true" t="shared" si="15" ref="G38:G40">+F38</f>
        <v>0</v>
      </c>
      <c r="H38" s="81"/>
      <c r="I38" s="81"/>
      <c r="J38" s="96"/>
      <c r="K38" s="96"/>
      <c r="L38" s="70">
        <v>0</v>
      </c>
      <c r="M38" s="66">
        <f aca="true" t="shared" si="16" ref="M38:M40">+L38</f>
        <v>0</v>
      </c>
      <c r="N38" s="81"/>
      <c r="O38" s="81"/>
      <c r="P38" s="96"/>
      <c r="Q38" s="96"/>
      <c r="R38" s="96"/>
      <c r="S38" s="70">
        <v>0</v>
      </c>
      <c r="T38" s="66">
        <f t="shared" si="10"/>
        <v>0</v>
      </c>
      <c r="U38" s="96"/>
      <c r="V38" s="96"/>
      <c r="W38" s="96"/>
      <c r="X38" s="96"/>
      <c r="Y38" s="70">
        <v>0</v>
      </c>
      <c r="Z38" s="95">
        <f t="shared" si="4"/>
        <v>0</v>
      </c>
      <c r="AA38" s="96"/>
      <c r="AB38" s="86"/>
      <c r="AC38" s="86"/>
      <c r="AD38" s="58"/>
      <c r="AE38" s="70">
        <v>0</v>
      </c>
      <c r="AF38" s="95">
        <f t="shared" si="5"/>
        <v>0</v>
      </c>
      <c r="AG38" s="58"/>
      <c r="AH38" s="58"/>
      <c r="AI38" s="58"/>
      <c r="AJ38" s="86"/>
      <c r="AK38" s="70">
        <v>0</v>
      </c>
      <c r="AL38" s="95">
        <f t="shared" si="6"/>
        <v>0</v>
      </c>
      <c r="AM38" s="86"/>
      <c r="AN38" s="86"/>
      <c r="AO38" s="86"/>
      <c r="AP38" s="58"/>
      <c r="AQ38" s="57">
        <v>0</v>
      </c>
      <c r="AR38" s="95">
        <f t="shared" si="7"/>
        <v>0</v>
      </c>
      <c r="AS38" s="58"/>
      <c r="AT38" s="58"/>
      <c r="AU38" s="58"/>
      <c r="AV38" s="58"/>
      <c r="AW38" s="57">
        <v>0</v>
      </c>
      <c r="AX38" s="66">
        <f t="shared" si="8"/>
        <v>0</v>
      </c>
      <c r="AY38" s="58"/>
      <c r="AZ38" s="58"/>
      <c r="BA38" s="58"/>
      <c r="BB38" s="58"/>
      <c r="BC38" s="57">
        <v>0</v>
      </c>
      <c r="BD38" s="66">
        <f t="shared" si="9"/>
        <v>0</v>
      </c>
      <c r="BE38" s="58"/>
      <c r="BF38" s="68"/>
      <c r="BG38" s="68"/>
      <c r="BH38" s="68"/>
      <c r="BI38" s="57">
        <v>0</v>
      </c>
      <c r="BJ38" s="68"/>
      <c r="BK38" s="68"/>
      <c r="BL38" s="68"/>
      <c r="BM38" s="68"/>
      <c r="BN38" s="68"/>
      <c r="BO38" s="57">
        <v>0</v>
      </c>
      <c r="BP38" s="66">
        <f t="shared" si="11"/>
        <v>0</v>
      </c>
      <c r="BQ38" s="68"/>
      <c r="BR38" s="68"/>
      <c r="BS38" s="68"/>
      <c r="BT38" s="68"/>
      <c r="BU38" s="57">
        <v>0.597</v>
      </c>
      <c r="BV38" s="66">
        <f t="shared" si="12"/>
        <v>0.597</v>
      </c>
      <c r="BW38" s="102">
        <f t="shared" si="13"/>
        <v>0.597</v>
      </c>
      <c r="BX38" s="50"/>
    </row>
    <row r="39" spans="1:76" ht="76.5">
      <c r="A39" s="181"/>
      <c r="B39" s="106"/>
      <c r="C39" s="107"/>
      <c r="D39" s="89" t="s">
        <v>121</v>
      </c>
      <c r="E39" s="89"/>
      <c r="F39" s="70">
        <v>0</v>
      </c>
      <c r="G39" s="66">
        <f t="shared" si="15"/>
        <v>0</v>
      </c>
      <c r="H39" s="81"/>
      <c r="I39" s="81"/>
      <c r="J39" s="96"/>
      <c r="K39" s="96"/>
      <c r="L39" s="70">
        <v>0</v>
      </c>
      <c r="M39" s="66">
        <f t="shared" si="16"/>
        <v>0</v>
      </c>
      <c r="N39" s="81"/>
      <c r="O39" s="81"/>
      <c r="P39" s="96"/>
      <c r="Q39" s="96"/>
      <c r="R39" s="96"/>
      <c r="S39" s="70">
        <v>0</v>
      </c>
      <c r="T39" s="66">
        <f t="shared" si="10"/>
        <v>0</v>
      </c>
      <c r="U39" s="96"/>
      <c r="V39" s="96"/>
      <c r="W39" s="96"/>
      <c r="X39" s="96"/>
      <c r="Y39" s="70">
        <v>0</v>
      </c>
      <c r="Z39" s="95">
        <f t="shared" si="4"/>
        <v>0</v>
      </c>
      <c r="AA39" s="96"/>
      <c r="AB39" s="86"/>
      <c r="AC39" s="86"/>
      <c r="AD39" s="58"/>
      <c r="AE39" s="70">
        <v>1</v>
      </c>
      <c r="AF39" s="95">
        <f t="shared" si="5"/>
        <v>1</v>
      </c>
      <c r="AG39" s="58"/>
      <c r="AH39" s="58"/>
      <c r="AI39" s="58"/>
      <c r="AJ39" s="86"/>
      <c r="AK39" s="70">
        <v>0</v>
      </c>
      <c r="AL39" s="95">
        <f t="shared" si="6"/>
        <v>1</v>
      </c>
      <c r="AM39" s="86"/>
      <c r="AN39" s="86"/>
      <c r="AO39" s="86"/>
      <c r="AP39" s="58"/>
      <c r="AQ39" s="57">
        <v>0</v>
      </c>
      <c r="AR39" s="95">
        <f t="shared" si="7"/>
        <v>1</v>
      </c>
      <c r="AS39" s="58"/>
      <c r="AT39" s="58"/>
      <c r="AU39" s="58"/>
      <c r="AV39" s="58"/>
      <c r="AW39" s="57">
        <v>0</v>
      </c>
      <c r="AX39" s="66">
        <f t="shared" si="8"/>
        <v>1</v>
      </c>
      <c r="AY39" s="58"/>
      <c r="AZ39" s="58"/>
      <c r="BA39" s="58"/>
      <c r="BB39" s="58"/>
      <c r="BC39" s="57">
        <v>0</v>
      </c>
      <c r="BD39" s="66">
        <f t="shared" si="9"/>
        <v>1</v>
      </c>
      <c r="BE39" s="58"/>
      <c r="BF39" s="86"/>
      <c r="BG39" s="86"/>
      <c r="BH39" s="86"/>
      <c r="BI39" s="57">
        <v>0</v>
      </c>
      <c r="BJ39" s="86"/>
      <c r="BK39" s="86"/>
      <c r="BL39" s="86"/>
      <c r="BM39" s="86"/>
      <c r="BN39" s="86"/>
      <c r="BO39" s="57">
        <v>0</v>
      </c>
      <c r="BP39" s="66">
        <f t="shared" si="11"/>
        <v>1</v>
      </c>
      <c r="BQ39" s="86"/>
      <c r="BR39" s="86"/>
      <c r="BS39" s="86"/>
      <c r="BT39" s="86"/>
      <c r="BU39" s="57">
        <v>0</v>
      </c>
      <c r="BV39" s="66">
        <f t="shared" si="12"/>
        <v>1</v>
      </c>
      <c r="BW39" s="102">
        <f t="shared" si="13"/>
        <v>1</v>
      </c>
      <c r="BX39" s="50"/>
    </row>
    <row r="40" spans="1:76" ht="90" thickBot="1">
      <c r="A40" s="182"/>
      <c r="B40" s="106"/>
      <c r="C40" s="107"/>
      <c r="D40" s="89" t="s">
        <v>122</v>
      </c>
      <c r="E40" s="89"/>
      <c r="F40" s="70">
        <v>0</v>
      </c>
      <c r="G40" s="66">
        <f t="shared" si="15"/>
        <v>0</v>
      </c>
      <c r="H40" s="81"/>
      <c r="I40" s="81"/>
      <c r="J40" s="96"/>
      <c r="K40" s="96"/>
      <c r="L40" s="70">
        <v>0</v>
      </c>
      <c r="M40" s="66">
        <f t="shared" si="16"/>
        <v>0</v>
      </c>
      <c r="N40" s="81"/>
      <c r="O40" s="81"/>
      <c r="P40" s="96"/>
      <c r="Q40" s="96"/>
      <c r="R40" s="96"/>
      <c r="S40" s="70">
        <v>0</v>
      </c>
      <c r="T40" s="66">
        <f t="shared" si="10"/>
        <v>0</v>
      </c>
      <c r="U40" s="96"/>
      <c r="V40" s="96"/>
      <c r="W40" s="96"/>
      <c r="X40" s="96"/>
      <c r="Y40" s="70">
        <v>0</v>
      </c>
      <c r="Z40" s="95">
        <f t="shared" si="4"/>
        <v>0</v>
      </c>
      <c r="AA40" s="96"/>
      <c r="AB40" s="86"/>
      <c r="AC40" s="86"/>
      <c r="AD40" s="58"/>
      <c r="AE40" s="70">
        <v>0.15</v>
      </c>
      <c r="AF40" s="95">
        <f t="shared" si="5"/>
        <v>0.15</v>
      </c>
      <c r="AG40" s="58"/>
      <c r="AH40" s="58"/>
      <c r="AI40" s="58"/>
      <c r="AJ40" s="86"/>
      <c r="AK40" s="70">
        <v>0</v>
      </c>
      <c r="AL40" s="95">
        <f t="shared" si="6"/>
        <v>0.15</v>
      </c>
      <c r="AM40" s="86"/>
      <c r="AN40" s="86"/>
      <c r="AO40" s="86"/>
      <c r="AP40" s="58"/>
      <c r="AQ40" s="57">
        <v>0</v>
      </c>
      <c r="AR40" s="95">
        <f t="shared" si="7"/>
        <v>0.15</v>
      </c>
      <c r="AS40" s="58"/>
      <c r="AT40" s="58"/>
      <c r="AU40" s="58"/>
      <c r="AV40" s="58"/>
      <c r="AW40" s="57">
        <v>0</v>
      </c>
      <c r="AX40" s="66">
        <f t="shared" si="8"/>
        <v>0.15</v>
      </c>
      <c r="AY40" s="58"/>
      <c r="AZ40" s="58"/>
      <c r="BA40" s="58"/>
      <c r="BB40" s="58"/>
      <c r="BC40" s="57">
        <v>0</v>
      </c>
      <c r="BD40" s="66">
        <f t="shared" si="9"/>
        <v>0.15</v>
      </c>
      <c r="BE40" s="58"/>
      <c r="BF40" s="68"/>
      <c r="BG40" s="68"/>
      <c r="BH40" s="68"/>
      <c r="BI40" s="57">
        <v>0.04</v>
      </c>
      <c r="BJ40" s="68"/>
      <c r="BK40" s="68"/>
      <c r="BL40" s="68"/>
      <c r="BM40" s="68"/>
      <c r="BN40" s="68"/>
      <c r="BO40" s="57">
        <v>0</v>
      </c>
      <c r="BP40" s="66">
        <f t="shared" si="11"/>
        <v>0.19</v>
      </c>
      <c r="BQ40" s="68"/>
      <c r="BR40" s="68"/>
      <c r="BS40" s="68"/>
      <c r="BT40" s="68"/>
      <c r="BU40" s="57">
        <v>0.7</v>
      </c>
      <c r="BV40" s="66">
        <f t="shared" si="12"/>
        <v>0.8899999999999999</v>
      </c>
      <c r="BW40" s="102">
        <f t="shared" si="13"/>
        <v>0.8899999999999999</v>
      </c>
      <c r="BX40" s="50"/>
    </row>
    <row r="41" spans="2:76" ht="27.75" customHeight="1" thickBot="1">
      <c r="B41" s="161" t="s">
        <v>88</v>
      </c>
      <c r="C41" s="162"/>
      <c r="D41" s="163"/>
      <c r="E41" s="71"/>
      <c r="F41" s="112">
        <f>AVERAGE(F17:F40)</f>
        <v>0.07692307692307693</v>
      </c>
      <c r="G41" s="112">
        <f>AVERAGE(G17:G40)</f>
        <v>0.07692307692307693</v>
      </c>
      <c r="L41" s="112">
        <f>AVERAGE(L17:L40)</f>
        <v>0.1492285714285714</v>
      </c>
      <c r="M41" s="112">
        <f>AVERAGE(M17:M40)</f>
        <v>0.22065714285714289</v>
      </c>
      <c r="S41" s="112">
        <f>AVERAGE(S17:S40)</f>
        <v>0.032183333333333335</v>
      </c>
      <c r="T41" s="112">
        <f>AVERAGE(T17:T40)</f>
        <v>0.2758285714285714</v>
      </c>
      <c r="Y41" s="112">
        <f>AVERAGE(Y17:Y40)</f>
        <v>0.025875</v>
      </c>
      <c r="Z41" s="112">
        <f>AVERAGE(Z17:Z40)</f>
        <v>0.32018571428571435</v>
      </c>
      <c r="AE41" s="112">
        <f>AVERAGE(AE17:AE40)</f>
        <v>0.08136666666666666</v>
      </c>
      <c r="AF41" s="112">
        <f>AVERAGE(AF17:AF40)</f>
        <v>0.4596714285714286</v>
      </c>
      <c r="AK41" s="112">
        <f>AVERAGE(AK17:AK40)</f>
        <v>0.007272727272727273</v>
      </c>
      <c r="AL41" s="112">
        <f>AVERAGE(AL17:AL40)</f>
        <v>0.47109999999999996</v>
      </c>
      <c r="AQ41" s="112">
        <f>AVERAGE(AQ17:AQ40)</f>
        <v>0.007899999999999999</v>
      </c>
      <c r="AR41" s="112">
        <f>AVERAGE(AR17:AR40)</f>
        <v>0.48464285714285715</v>
      </c>
      <c r="AW41" s="112">
        <f>AVERAGE(AW17:AW40)</f>
        <v>0</v>
      </c>
      <c r="AX41" s="112">
        <f>AVERAGE(AX17:AX40)</f>
        <v>0.48464285714285715</v>
      </c>
      <c r="BC41" s="112">
        <f>AVERAGE(BC17:BC40)</f>
        <v>0</v>
      </c>
      <c r="BD41" s="112">
        <f>AVERAGE(BD17:BD40)</f>
        <v>0.48464285714285715</v>
      </c>
      <c r="BI41" s="112">
        <f>AVERAGE(BI17:BI40)</f>
        <v>0.0085375</v>
      </c>
      <c r="BJ41" s="112"/>
      <c r="BK41" s="112"/>
      <c r="BL41" s="112"/>
      <c r="BM41" s="112"/>
      <c r="BN41" s="112"/>
      <c r="BO41" s="112">
        <f>AVERAGE(BO17:BO40)</f>
        <v>0.047566666666666674</v>
      </c>
      <c r="BP41" s="112">
        <f>AVERAGE(BP17:BP40)</f>
        <v>0.5808214285714286</v>
      </c>
      <c r="BQ41" s="112"/>
      <c r="BR41" s="112"/>
      <c r="BS41" s="112"/>
      <c r="BT41" s="112"/>
      <c r="BU41" s="112">
        <f>AVERAGE(BU17:BU40)</f>
        <v>0.12497916666666668</v>
      </c>
      <c r="BV41" s="112">
        <f>AVERAGE(BV17:BV40)</f>
        <v>0.4637916666666666</v>
      </c>
      <c r="BW41" s="112">
        <f>AVERAGE(BW17:BW40)</f>
        <v>0.7950714285714284</v>
      </c>
      <c r="BX41" s="44"/>
    </row>
    <row r="42" ht="13.5" thickBot="1"/>
    <row r="43" spans="2:7" ht="13.5" thickBot="1">
      <c r="B43" s="159" t="s">
        <v>89</v>
      </c>
      <c r="C43" s="160"/>
      <c r="D43" s="72" t="s">
        <v>92</v>
      </c>
      <c r="E43" s="73"/>
      <c r="F43" s="73"/>
      <c r="G43" s="73"/>
    </row>
    <row r="44" spans="2:7" ht="13.5" thickBot="1">
      <c r="B44" s="159" t="s">
        <v>93</v>
      </c>
      <c r="C44" s="160"/>
      <c r="D44" s="72">
        <v>178</v>
      </c>
      <c r="E44" s="73"/>
      <c r="F44" s="73"/>
      <c r="G44" s="73"/>
    </row>
    <row r="45" spans="2:7" ht="13.5" thickBot="1">
      <c r="B45" s="74" t="s">
        <v>86</v>
      </c>
      <c r="C45" s="47"/>
      <c r="D45" s="72"/>
      <c r="E45" s="73"/>
      <c r="F45" s="73"/>
      <c r="G45" s="73"/>
    </row>
    <row r="46" spans="2:7" ht="13.5" thickBot="1">
      <c r="B46" s="74" t="s">
        <v>87</v>
      </c>
      <c r="C46" s="47"/>
      <c r="D46" s="105"/>
      <c r="E46" s="73"/>
      <c r="F46" s="73"/>
      <c r="G46" s="73"/>
    </row>
    <row r="47" spans="2:7" ht="13.5" thickBot="1">
      <c r="B47" s="74" t="s">
        <v>90</v>
      </c>
      <c r="C47" s="47"/>
      <c r="D47" s="72"/>
      <c r="E47" s="73"/>
      <c r="F47" s="73"/>
      <c r="G47" s="73"/>
    </row>
    <row r="48" spans="2:4" ht="13.5" thickBot="1">
      <c r="B48" s="74" t="s">
        <v>94</v>
      </c>
      <c r="C48" s="48"/>
      <c r="D48" s="49"/>
    </row>
    <row r="49" ht="13.5" thickBot="1"/>
    <row r="50" spans="2:4" ht="12.75">
      <c r="B50" s="157" t="s">
        <v>95</v>
      </c>
      <c r="C50" s="158"/>
      <c r="D50" s="129">
        <f>+F41</f>
        <v>0.07692307692307693</v>
      </c>
    </row>
    <row r="51" spans="2:4" ht="12.75">
      <c r="B51" s="149" t="s">
        <v>96</v>
      </c>
      <c r="C51" s="150"/>
      <c r="D51" s="130">
        <f>+L41</f>
        <v>0.1492285714285714</v>
      </c>
    </row>
    <row r="52" spans="2:4" ht="12.75">
      <c r="B52" s="149" t="s">
        <v>97</v>
      </c>
      <c r="C52" s="150"/>
      <c r="D52" s="130">
        <f>+S41</f>
        <v>0.032183333333333335</v>
      </c>
    </row>
    <row r="53" spans="2:4" ht="12.75">
      <c r="B53" s="149" t="s">
        <v>98</v>
      </c>
      <c r="C53" s="150"/>
      <c r="D53" s="130">
        <f>+Y41</f>
        <v>0.025875</v>
      </c>
    </row>
    <row r="54" spans="2:4" ht="12.75">
      <c r="B54" s="149" t="s">
        <v>99</v>
      </c>
      <c r="C54" s="150"/>
      <c r="D54" s="130">
        <f>+AE41</f>
        <v>0.08136666666666666</v>
      </c>
    </row>
    <row r="55" spans="2:4" ht="12.75">
      <c r="B55" s="149" t="s">
        <v>100</v>
      </c>
      <c r="C55" s="150"/>
      <c r="D55" s="130">
        <f>+AK41</f>
        <v>0.007272727272727273</v>
      </c>
    </row>
    <row r="56" spans="2:4" ht="12.75">
      <c r="B56" s="149" t="s">
        <v>101</v>
      </c>
      <c r="C56" s="150"/>
      <c r="D56" s="130">
        <f>+AQ41</f>
        <v>0.007899999999999999</v>
      </c>
    </row>
    <row r="57" spans="2:4" ht="12.75">
      <c r="B57" s="149" t="s">
        <v>109</v>
      </c>
      <c r="C57" s="150"/>
      <c r="D57" s="131">
        <f>+AQ42</f>
        <v>0</v>
      </c>
    </row>
    <row r="58" spans="2:4" ht="12.75">
      <c r="B58" s="149" t="s">
        <v>117</v>
      </c>
      <c r="C58" s="150"/>
      <c r="D58" s="131">
        <f>+AQ43</f>
        <v>0</v>
      </c>
    </row>
    <row r="59" spans="2:4" ht="12.75">
      <c r="B59" s="149" t="s">
        <v>118</v>
      </c>
      <c r="C59" s="150"/>
      <c r="D59" s="131">
        <f>+BI41</f>
        <v>0.0085375</v>
      </c>
    </row>
    <row r="60" spans="2:4" ht="12.75">
      <c r="B60" s="149" t="s">
        <v>119</v>
      </c>
      <c r="C60" s="150"/>
      <c r="D60" s="131">
        <f>+BO41</f>
        <v>0.047566666666666674</v>
      </c>
    </row>
    <row r="61" spans="2:4" ht="13.5" thickBot="1">
      <c r="B61" s="149" t="s">
        <v>124</v>
      </c>
      <c r="C61" s="150"/>
      <c r="D61" s="133">
        <f>+BU41</f>
        <v>0.12497916666666668</v>
      </c>
    </row>
    <row r="62" spans="2:4" ht="13.5" thickBot="1">
      <c r="B62" s="155" t="s">
        <v>102</v>
      </c>
      <c r="C62" s="156"/>
      <c r="D62" s="114">
        <f>+BW41</f>
        <v>0.7950714285714284</v>
      </c>
    </row>
    <row r="63" ht="12.75">
      <c r="D63" s="132"/>
    </row>
    <row r="64" ht="12.75">
      <c r="D64" s="132"/>
    </row>
    <row r="76" spans="2:3" ht="12.75">
      <c r="B76" s="42" t="s">
        <v>78</v>
      </c>
      <c r="C76" s="42" t="s">
        <v>79</v>
      </c>
    </row>
    <row r="77" ht="12.75">
      <c r="D77" s="42">
        <v>6</v>
      </c>
    </row>
    <row r="78" ht="12.75">
      <c r="C78" s="42">
        <f>100/6</f>
        <v>16.666666666666668</v>
      </c>
    </row>
    <row r="81" ht="12.75">
      <c r="B81" s="42" t="s">
        <v>80</v>
      </c>
    </row>
    <row r="82" spans="3:4" ht="12.75">
      <c r="C82" s="42">
        <f>C78*6</f>
        <v>100</v>
      </c>
      <c r="D82" s="42">
        <f>C78</f>
        <v>16.666666666666668</v>
      </c>
    </row>
    <row r="83" spans="3:4" ht="12.75">
      <c r="C83" s="42">
        <v>79</v>
      </c>
      <c r="D83" s="42">
        <f>C83*D82/C82</f>
        <v>13.166666666666668</v>
      </c>
    </row>
    <row r="87" spans="3:4" ht="12.75">
      <c r="C87" s="42">
        <v>100</v>
      </c>
      <c r="D87" s="42">
        <f>D82*7</f>
        <v>116.66666666666667</v>
      </c>
    </row>
    <row r="88" spans="3:4" ht="12.75">
      <c r="C88" s="50">
        <f>AX41</f>
        <v>0.48464285714285715</v>
      </c>
      <c r="D88" s="42">
        <f>C88*D87/C87</f>
        <v>0.5654166666666667</v>
      </c>
    </row>
    <row r="91" spans="2:3" ht="12.75">
      <c r="B91" s="42" t="s">
        <v>18</v>
      </c>
      <c r="C91" s="42">
        <v>28</v>
      </c>
    </row>
    <row r="92" spans="2:3" ht="12.75">
      <c r="B92" s="42" t="s">
        <v>47</v>
      </c>
      <c r="C92" s="42">
        <v>31</v>
      </c>
    </row>
    <row r="93" spans="2:3" ht="12.75">
      <c r="B93" s="42" t="s">
        <v>1</v>
      </c>
      <c r="C93" s="42">
        <v>30</v>
      </c>
    </row>
    <row r="94" spans="2:3" ht="12.75">
      <c r="B94" s="42" t="s">
        <v>2</v>
      </c>
      <c r="C94" s="42">
        <v>31</v>
      </c>
    </row>
    <row r="95" spans="2:3" ht="12.75">
      <c r="B95" s="42" t="s">
        <v>3</v>
      </c>
      <c r="C95" s="42">
        <v>30</v>
      </c>
    </row>
    <row r="96" spans="2:3" ht="12.75">
      <c r="B96" s="42" t="s">
        <v>4</v>
      </c>
      <c r="C96" s="42">
        <v>28</v>
      </c>
    </row>
    <row r="97" spans="2:3" ht="12.75">
      <c r="B97" s="42" t="s">
        <v>84</v>
      </c>
      <c r="C97" s="42">
        <v>31</v>
      </c>
    </row>
    <row r="98" spans="2:3" ht="12.75">
      <c r="B98" s="42" t="s">
        <v>91</v>
      </c>
      <c r="C98" s="42">
        <v>30</v>
      </c>
    </row>
  </sheetData>
  <sheetProtection deleteColumns="0" deleteRows="0"/>
  <mergeCells count="67">
    <mergeCell ref="AQ18:AQ28"/>
    <mergeCell ref="AR18:AR28"/>
    <mergeCell ref="AK18:AK28"/>
    <mergeCell ref="AL18:AL28"/>
    <mergeCell ref="A34:A40"/>
    <mergeCell ref="A17:A30"/>
    <mergeCell ref="B17:B30"/>
    <mergeCell ref="A31:A33"/>
    <mergeCell ref="B31:B33"/>
    <mergeCell ref="B34:B35"/>
    <mergeCell ref="C36:C37"/>
    <mergeCell ref="B36:B37"/>
    <mergeCell ref="AW18:AW28"/>
    <mergeCell ref="AX18:AX28"/>
    <mergeCell ref="BW18:BW28"/>
    <mergeCell ref="A7:A10"/>
    <mergeCell ref="U15:X15"/>
    <mergeCell ref="H15:K15"/>
    <mergeCell ref="B15:B16"/>
    <mergeCell ref="C15:C16"/>
    <mergeCell ref="C18:C30"/>
    <mergeCell ref="D15:D16"/>
    <mergeCell ref="A14:A16"/>
    <mergeCell ref="B14:BW14"/>
    <mergeCell ref="AS15:AV15"/>
    <mergeCell ref="BW15:BW16"/>
    <mergeCell ref="S18:S28"/>
    <mergeCell ref="AM15:AP15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B44:C44"/>
    <mergeCell ref="B41:D41"/>
    <mergeCell ref="L18:L28"/>
    <mergeCell ref="M18:M28"/>
    <mergeCell ref="F18:F28"/>
    <mergeCell ref="G18:G28"/>
    <mergeCell ref="B62:C62"/>
    <mergeCell ref="B50:C50"/>
    <mergeCell ref="B51:C51"/>
    <mergeCell ref="B52:C52"/>
    <mergeCell ref="B53:C53"/>
    <mergeCell ref="B54:C54"/>
    <mergeCell ref="B57:C57"/>
    <mergeCell ref="B59:C59"/>
    <mergeCell ref="B60:C60"/>
    <mergeCell ref="BQ15:BT15"/>
    <mergeCell ref="BU18:BU28"/>
    <mergeCell ref="BV18:BV28"/>
    <mergeCell ref="B61:C61"/>
    <mergeCell ref="BI18:BI28"/>
    <mergeCell ref="BP18:BP28"/>
    <mergeCell ref="AY15:BB15"/>
    <mergeCell ref="BC18:BC28"/>
    <mergeCell ref="BD18:BD28"/>
    <mergeCell ref="BE15:BH15"/>
    <mergeCell ref="BO18:BO28"/>
    <mergeCell ref="BJ15:BN15"/>
    <mergeCell ref="B58:C58"/>
    <mergeCell ref="B55:C55"/>
    <mergeCell ref="B56:C56"/>
    <mergeCell ref="B43:C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90" t="s">
        <v>36</v>
      </c>
      <c r="C2" s="191"/>
      <c r="D2" s="191"/>
      <c r="E2" s="191"/>
      <c r="F2" s="191"/>
      <c r="G2" s="191"/>
      <c r="H2" s="191"/>
      <c r="I2" s="191"/>
      <c r="J2" s="192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93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94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94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95" t="s">
        <v>40</v>
      </c>
      <c r="C12" s="196"/>
      <c r="D12" s="33"/>
      <c r="E12" s="33"/>
      <c r="F12" s="29"/>
      <c r="G12" s="33"/>
      <c r="H12" s="36"/>
      <c r="I12" s="36"/>
      <c r="J12" s="37"/>
    </row>
    <row r="13" spans="2:10" ht="36.75" customHeight="1">
      <c r="B13" s="195" t="s">
        <v>41</v>
      </c>
      <c r="C13" s="196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97" t="s">
        <v>42</v>
      </c>
      <c r="C14" s="198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2021-08-05T20:27:58Z</dcterms:modified>
  <cp:category/>
  <cp:version/>
  <cp:contentType/>
  <cp:contentStatus/>
</cp:coreProperties>
</file>