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328"/>
  <workbookPr defaultThemeVersion="166925"/>
  <bookViews>
    <workbookView xWindow="1260" yWindow="900" windowWidth="20340" windowHeight="12600" activeTab="0"/>
  </bookViews>
  <sheets>
    <sheet name="Hoja1"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<sst xmlns="http://schemas.openxmlformats.org/spreadsheetml/2006/main" count="53" uniqueCount="53">
  <si>
    <t>CRONOGRAMA DE TRABAJO PROPUESTO POR KRESTON RM S.A.</t>
  </si>
  <si>
    <t xml:space="preserve">Determinación de los principales riesgos para el enfoque de la auditoria.                                                                                                                                                                                                                </t>
  </si>
  <si>
    <t>Realización de pruebas de diseño e implementación con base en la información obtenida de las entrevistas.</t>
  </si>
  <si>
    <t xml:space="preserve">- Realización de pruebas de diseño e implementación de los controles vigentes dentro de cada proceso                                     </t>
  </si>
  <si>
    <t>Documentar y analizar los componentes jurídicos y financieros de los convenios con base en la información que se encuentra en el SIDEXU y la información física que nos es suministrada de los 357 convenios realizados entre el año 2012 y el año 2015</t>
  </si>
  <si>
    <t>Recalculo de los giros por beneficio institucional realizados a la Universidad durante los años 2012 a 2018</t>
  </si>
  <si>
    <t>2. Informe parcial de la gestión administrativa y financiera del IDEXUD así como los giros del beneficio institucional correspondiente a los años 2016 a 2018</t>
  </si>
  <si>
    <t>1. Propuesta de reorganización y mejoramiento del IDEXUD desde los puntos de vista normativo, organizacional, administrativo y financiero                                                                                                                                                                                
 2. Informe de sostenibilidad financiera                                                                                                                                                                     
3. Estructura de costos y punto de equilibrio del IDEXUD</t>
  </si>
  <si>
    <t>Revisión y modificaciones cronograma, plan de trabajo</t>
  </si>
  <si>
    <t>Gestión de la Dirección (entrevista con el responsable del proceso)</t>
  </si>
  <si>
    <t>Gestión de Servicios (entrevista con el responsable del proceso)</t>
  </si>
  <si>
    <t>Gestión de Responsabilidad Social Universitaria y Planeación Estratégica (entrevista con el responsable del proceso)</t>
  </si>
  <si>
    <t>Gestión de Licitaciones e Invitación Directa (entrevista con el responsable del proceso)</t>
  </si>
  <si>
    <t>Gestión Administrativa (entrevista con el responsable del proceso)</t>
  </si>
  <si>
    <t>Gestión y Desarrollo del Talento Humano (entrevista con el responsable del proceso)</t>
  </si>
  <si>
    <t>Gestión de los Sistemas de Información y las Telecomunicaciones (entrevista con el responsable del proceso)</t>
  </si>
  <si>
    <t>Gestión Legal (entrevista con el responsable del proceso)</t>
  </si>
  <si>
    <t>Comunicaciones (entrevista con el responsable del proceso)</t>
  </si>
  <si>
    <t>Gestión de la Calidad (entrevista con el responsable del proceso)</t>
  </si>
  <si>
    <t>Gestión de Recursos Financieros (entrevista con el responsable del proceso)</t>
  </si>
  <si>
    <t>1. Informe parcial de la gestión administrativa y financiera del IDEXUD así como los giros del beneficio institucional correspondiente a los años 2012 a 2015</t>
  </si>
  <si>
    <t>Fecha Inicio Programada</t>
  </si>
  <si>
    <t>Fecha Final Programada</t>
  </si>
  <si>
    <t>Fecha Inicio Real</t>
  </si>
  <si>
    <t>Fecha Final Real</t>
  </si>
  <si>
    <t>06/11/2020</t>
  </si>
  <si>
    <t>29/05/2020</t>
  </si>
  <si>
    <t>Fase 1 Entendimiento de las operaciones</t>
  </si>
  <si>
    <t>Fse 2 Evaluación de procesos, controles y régimen de contratación</t>
  </si>
  <si>
    <t>Fase 3 Verificación de soportes de convenios y de gestión financiera y administrativa</t>
  </si>
  <si>
    <t>Informes a entregar</t>
  </si>
  <si>
    <t>7/12/2020</t>
  </si>
  <si>
    <t>Días suspensión contrato</t>
  </si>
  <si>
    <t>Días demora inicio</t>
  </si>
  <si>
    <t>Días demora fin</t>
  </si>
  <si>
    <t xml:space="preserve">-Revisión del cumplimiento del manual de contratación establecido por la Universidad Distrital Francisco José de Caldas                                                                                                      </t>
  </si>
  <si>
    <t>- Verificación de la aplicación de procesos y controles a través de pruebas de eficacia operativa a cada una de las áreas que conforman el Instituto</t>
  </si>
  <si>
    <t>Documentar los componentes jurídicos y financieros de los convenios con base en la información que se encuentra en el SIDEXUD y la información física que nos es suministrada de los 188 convenios realizados entre el año 2016 y el año 2018</t>
  </si>
  <si>
    <t xml:space="preserve">Análisis de la composición y antigüedad de los saldos de cuentas contables correspondiente a los años 2012 a 2018  </t>
  </si>
  <si>
    <t>ACTIVIDADES GENERAL  (Cláusula 2 Contrato 1855)</t>
  </si>
  <si>
    <t>ACTIVIDAD ESPECÍFICA</t>
  </si>
  <si>
    <t>2.6 Formular una propuesta de reorganización normativa, administrativa y financiera del
IDEXUD que le permita a la alta dirección de la Universidad Distrital, tomar las
decisiones que permitan proyectar su consolidación académica y social e implementar los
controles mínimos requeridos para su adecuado funcionamiento administrativo y
financiero.</t>
  </si>
  <si>
    <t xml:space="preserve">2.1 Realizar mediante una auditoria administrativa y financiera a la gestión del IDEXUD, de tal manera que permita verificar la pertinencia de sus formas organizativas, la consistencia y aplicación de los procesos y procedimientos en función de los objetivos institucionales, para cuyo cumplimiento el Instituto fue creado por la Universidad y si el IDEXUD está en capacidad de soportar eficaz y eficientemente el desarrollo de los
convenios y contratos y demás proyectos de extensión.
</t>
  </si>
  <si>
    <t>2.7 Establecer de los 545 convenios y/o contratos auditados, cuales por su condición financiera, técnica y administrativa requieren de una auditoría técnica a futuro.</t>
  </si>
  <si>
    <t>2.5 Realizar una auditoría financiera, administrativa y jurídica de los convenios y/o contratos interadministrativos suscritos desde el año 2012 hasta el 2018, los cuales son 545.</t>
  </si>
  <si>
    <t xml:space="preserve">
2.4 Elaborar el análisis del cumplimiento de las disposiciones normativas que rigen la celebración de contratos y convenios, la formulación de proyectos de extensión y de los Programas de Educación Continúa promovidos por el IDEXUD, así como los contratos de prestación de servicios u órdenes de compras suscritos en desarrollo de los mismos, especialmente las estipuladas en el Acuerdo 004 de 2013 y demás normas relacionadas establecidas por la Universidad.</t>
  </si>
  <si>
    <t xml:space="preserve">.
2.3 Efectuar un análisis de sostenibilidad financiera del Instituto (punto de equilibrio) contemplando los diferentes conceptos de gastos que tiene establecidos el Instituto para su normal funcionamiento (arriendos, servicios públicos, personal, suministros, etc.), y una verificación de los giros que por beneficio institucional deben realizarse a la Universidad desde enero de 2012 a diciembre de 2018. 
</t>
  </si>
  <si>
    <t>2.2 Comprobar si el recaudo de los ingresos y la aplicación de los recursos en el marco de la ejecución de los contratos o convenios suscritos por el Instituto, se han llevado a cabo de acuerdo con los términos establecidos en los mismos, con las programaciones definidas en función del cumplimiento de los objetivos, actividades, alcances y productos planteados en los respectivos proyectos y con el beneficio institucional que, por norma deben generar a la Universidad. En esta evaluación se validarán los soportes contables y
administrativos correspondientes</t>
  </si>
  <si>
    <t>% ejecución al 06-11-2020</t>
  </si>
  <si>
    <t>Contrato No. 1855</t>
  </si>
  <si>
    <t>Cronograma Auditoria Integral Idexud</t>
  </si>
  <si>
    <t>% Ejecución Actividad general</t>
  </si>
  <si>
    <t>% Ejecución Actividad especifíca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</si>
</sst>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0">
    <font>
      <sz val="11"/>
      <color theme="1"/>
      <name val="Calibri"/>
      <family val="2"/>
      <scheme val="minor"/>
    </font>
    <font>
      <sz val="10"/>
      <name val="Arial"/>
      <family val="2"/>
    </font>
    <font>
      <sz val="11"/>
      <name val="Times New Roman"/>
      <family val="1"/>
    </font>
    <font>
      <b/>
      <sz val="11"/>
      <name val="Times New Roman"/>
      <family val="1"/>
    </font>
    <font>
      <sz val="10"/>
      <name val="Times New Roman"/>
      <family val="1"/>
    </font>
    <font>
      <sz val="11"/>
      <color theme="0"/>
      <name val="Calibri"/>
      <family val="2"/>
      <scheme val="minor"/>
    </font>
    <font>
      <b/>
      <sz val="10"/>
      <name val="Times New Roman"/>
      <family val="1"/>
    </font>
    <font>
      <sz val="12"/>
      <color theme="1"/>
      <name val="Times New Roman"/>
      <family val="1"/>
    </font>
    <font>
      <b/>
      <sz val="8"/>
      <color theme="0"/>
      <name val="Times New Roman"/>
      <family val="1"/>
    </font>
    <font>
      <b/>
      <sz val="25"/>
      <color rgb="FFFF0000"/>
      <name val="Times New Roman"/>
      <family val="1"/>
    </font>
  </fonts>
  <fills count="6">
    <fill>
      <patternFill/>
    </fill>
    <fill>
      <patternFill patternType="gray125"/>
    </fill>
    <fill>
      <patternFill patternType="solid">
        <fgColor theme="0"/>
        <bgColor indexed="64"/>
      </patternFill>
    </fill>
    <fill>
      <patternFill patternType="solid">
        <fgColor theme="8" tint="0.5999900102615356"/>
        <bgColor indexed="64"/>
      </patternFill>
    </fill>
    <fill>
      <patternFill patternType="solid">
        <fgColor rgb="FF002060"/>
        <bgColor indexed="64"/>
      </patternFill>
    </fill>
    <fill>
      <patternFill patternType="solid">
        <fgColor rgb="FFFFFF00"/>
        <bgColor indexed="64"/>
      </patternFill>
    </fill>
  </fills>
  <borders count="23">
    <border>
      <left/>
      <right/>
      <top/>
      <bottom/>
      <diagonal/>
    </border>
    <border>
      <left style="hair"/>
      <right style="hair"/>
      <top style="hair"/>
      <bottom style="hair"/>
    </border>
    <border>
      <left style="hair"/>
      <right/>
      <top style="hair"/>
      <bottom style="hair"/>
    </border>
    <border>
      <left style="hair"/>
      <right/>
      <top/>
      <bottom style="hair"/>
    </border>
    <border>
      <left style="hair"/>
      <right/>
      <top style="medium"/>
      <bottom style="hair"/>
    </border>
    <border>
      <left style="hair"/>
      <right/>
      <top style="hair"/>
      <bottom style="medium"/>
    </border>
    <border>
      <left/>
      <right/>
      <top style="medium"/>
      <bottom/>
    </border>
    <border>
      <left/>
      <right/>
      <top/>
      <bottom style="medium"/>
    </border>
    <border>
      <left/>
      <right/>
      <top style="medium"/>
      <bottom style="hair"/>
    </border>
    <border>
      <left/>
      <right style="hair"/>
      <top/>
      <bottom/>
    </border>
    <border>
      <left/>
      <right style="hair"/>
      <top/>
      <bottom style="medium"/>
    </border>
    <border>
      <left style="hair"/>
      <right/>
      <top/>
      <bottom/>
    </border>
    <border>
      <left/>
      <right style="hair"/>
      <top style="hair"/>
      <bottom/>
    </border>
    <border>
      <left style="hair"/>
      <right style="hair"/>
      <top style="medium"/>
      <bottom style="hair"/>
    </border>
    <border>
      <left style="hair"/>
      <right style="hair"/>
      <top/>
      <bottom style="hair"/>
    </border>
    <border>
      <left style="hair"/>
      <right style="hair"/>
      <top style="hair"/>
      <bottom style="medium"/>
    </border>
    <border>
      <left style="hair"/>
      <right style="hair"/>
      <top/>
      <bottom/>
    </border>
    <border>
      <left style="medium"/>
      <right/>
      <top/>
      <bottom/>
    </border>
    <border>
      <left style="medium"/>
      <right style="medium"/>
      <top/>
      <bottom style="medium"/>
    </border>
    <border>
      <left style="medium"/>
      <right style="medium"/>
      <top/>
      <bottom/>
    </border>
    <border>
      <left style="hair"/>
      <right style="hair"/>
      <top style="hair"/>
      <bottom/>
    </border>
    <border>
      <left/>
      <right/>
      <top style="medium"/>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95">
    <xf numFmtId="0" fontId="0" fillId="0" borderId="0" xfId="0"/>
    <xf numFmtId="49" fontId="4" fillId="0" borderId="1" xfId="0" applyNumberFormat="1" applyFont="1" applyFill="1" applyBorder="1" applyAlignment="1">
      <alignment vertical="top" wrapText="1"/>
    </xf>
    <xf numFmtId="0" fontId="0" fillId="2" borderId="0" xfId="0" applyFill="1"/>
    <xf numFmtId="3" fontId="2" fillId="2" borderId="0" xfId="0" applyNumberFormat="1" applyFont="1" applyFill="1" applyAlignment="1">
      <alignment vertical="center" wrapText="1"/>
    </xf>
    <xf numFmtId="3" fontId="2" fillId="2" borderId="0" xfId="0" applyNumberFormat="1" applyFont="1" applyFill="1" applyAlignment="1">
      <alignment horizontal="justify" vertical="center"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49" fontId="4" fillId="2" borderId="2" xfId="0" applyNumberFormat="1" applyFont="1" applyFill="1" applyBorder="1" applyAlignment="1">
      <alignment vertical="top" wrapText="1"/>
    </xf>
    <xf numFmtId="49" fontId="4" fillId="2" borderId="3" xfId="0" applyNumberFormat="1" applyFont="1" applyFill="1" applyBorder="1" applyAlignment="1">
      <alignment vertical="top" wrapText="1"/>
    </xf>
    <xf numFmtId="0" fontId="4" fillId="2" borderId="4" xfId="0" applyFont="1" applyFill="1" applyBorder="1" applyAlignment="1">
      <alignment vertical="top" wrapText="1"/>
    </xf>
    <xf numFmtId="49" fontId="4" fillId="2" borderId="5" xfId="0" applyNumberFormat="1" applyFont="1" applyFill="1" applyBorder="1" applyAlignment="1">
      <alignment vertical="top" wrapText="1"/>
    </xf>
    <xf numFmtId="3" fontId="3" fillId="2" borderId="6" xfId="0" applyNumberFormat="1" applyFont="1" applyFill="1" applyBorder="1" applyAlignment="1">
      <alignment vertical="center" wrapText="1"/>
    </xf>
    <xf numFmtId="3" fontId="3" fillId="2" borderId="0" xfId="0" applyNumberFormat="1" applyFont="1" applyFill="1" applyBorder="1" applyAlignment="1">
      <alignment vertical="center" wrapText="1"/>
    </xf>
    <xf numFmtId="3" fontId="3" fillId="2" borderId="7" xfId="0" applyNumberFormat="1" applyFont="1" applyFill="1" applyBorder="1" applyAlignment="1">
      <alignment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top" wrapText="1"/>
    </xf>
    <xf numFmtId="0" fontId="4" fillId="2" borderId="12" xfId="0" applyFont="1" applyFill="1" applyBorder="1" applyAlignment="1">
      <alignment vertical="center" wrapText="1"/>
    </xf>
    <xf numFmtId="14" fontId="4" fillId="2" borderId="13" xfId="0" applyNumberFormat="1" applyFont="1" applyFill="1" applyBorder="1" applyAlignment="1">
      <alignment vertical="top" wrapText="1"/>
    </xf>
    <xf numFmtId="14" fontId="4" fillId="2" borderId="14" xfId="0" applyNumberFormat="1" applyFont="1" applyFill="1" applyBorder="1" applyAlignment="1">
      <alignment vertical="top" wrapText="1"/>
    </xf>
    <xf numFmtId="14" fontId="4" fillId="2" borderId="15" xfId="0" applyNumberFormat="1" applyFont="1" applyFill="1" applyBorder="1" applyAlignment="1">
      <alignment vertical="top" wrapText="1"/>
    </xf>
    <xf numFmtId="0" fontId="4" fillId="2" borderId="13" xfId="0" applyFont="1" applyFill="1" applyBorder="1" applyAlignment="1">
      <alignment vertical="top" wrapText="1"/>
    </xf>
    <xf numFmtId="0" fontId="4" fillId="2" borderId="14" xfId="0" applyFont="1" applyFill="1" applyBorder="1" applyAlignment="1">
      <alignment vertical="top" wrapText="1"/>
    </xf>
    <xf numFmtId="0" fontId="4" fillId="2" borderId="15" xfId="0" applyFont="1" applyFill="1" applyBorder="1" applyAlignment="1">
      <alignment vertical="top" wrapText="1"/>
    </xf>
    <xf numFmtId="164" fontId="4" fillId="2" borderId="13" xfId="20" applyFont="1" applyFill="1" applyBorder="1" applyAlignment="1">
      <alignment vertical="top" wrapText="1"/>
    </xf>
    <xf numFmtId="165" fontId="4" fillId="2" borderId="14" xfId="20" applyNumberFormat="1" applyFont="1" applyFill="1" applyBorder="1" applyAlignment="1">
      <alignment vertical="top" wrapText="1"/>
    </xf>
    <xf numFmtId="165" fontId="4" fillId="2" borderId="15" xfId="20" applyNumberFormat="1" applyFont="1" applyFill="1" applyBorder="1" applyAlignment="1">
      <alignment vertical="top" wrapText="1"/>
    </xf>
    <xf numFmtId="0" fontId="4" fillId="2" borderId="1" xfId="0" applyFont="1" applyFill="1" applyBorder="1" applyAlignment="1">
      <alignment vertical="top" wrapText="1"/>
    </xf>
    <xf numFmtId="0" fontId="6" fillId="3" borderId="3" xfId="0" applyFont="1" applyFill="1" applyBorder="1" applyAlignment="1">
      <alignment vertical="top" wrapText="1"/>
    </xf>
    <xf numFmtId="14" fontId="4" fillId="3" borderId="14" xfId="0" applyNumberFormat="1" applyFont="1" applyFill="1" applyBorder="1" applyAlignment="1">
      <alignment vertical="top" wrapText="1"/>
    </xf>
    <xf numFmtId="0" fontId="4" fillId="3" borderId="14" xfId="0" applyFont="1" applyFill="1" applyBorder="1" applyAlignment="1">
      <alignment vertical="top" wrapText="1"/>
    </xf>
    <xf numFmtId="164" fontId="4" fillId="3" borderId="14" xfId="20" applyFont="1" applyFill="1" applyBorder="1" applyAlignment="1">
      <alignment vertical="top" wrapText="1"/>
    </xf>
    <xf numFmtId="49" fontId="6" fillId="3" borderId="4" xfId="0" applyNumberFormat="1" applyFont="1" applyFill="1" applyBorder="1" applyAlignment="1">
      <alignment vertical="top" wrapText="1"/>
    </xf>
    <xf numFmtId="14" fontId="4" fillId="3" borderId="0" xfId="0" applyNumberFormat="1" applyFont="1" applyFill="1" applyBorder="1" applyAlignment="1">
      <alignment vertical="top" wrapText="1"/>
    </xf>
    <xf numFmtId="0" fontId="4" fillId="3" borderId="0" xfId="0" applyFont="1" applyFill="1" applyBorder="1" applyAlignment="1">
      <alignment vertical="top" wrapText="1"/>
    </xf>
    <xf numFmtId="165" fontId="4" fillId="3" borderId="0" xfId="20" applyNumberFormat="1" applyFont="1" applyFill="1" applyBorder="1" applyAlignment="1">
      <alignment vertical="top" wrapText="1"/>
    </xf>
    <xf numFmtId="49" fontId="4" fillId="3" borderId="8" xfId="0" applyNumberFormat="1" applyFont="1" applyFill="1" applyBorder="1" applyAlignment="1">
      <alignment vertical="top" wrapText="1"/>
    </xf>
    <xf numFmtId="14" fontId="4" fillId="2" borderId="1" xfId="0" applyNumberFormat="1" applyFont="1" applyFill="1" applyBorder="1" applyAlignment="1">
      <alignment vertical="top" wrapText="1"/>
    </xf>
    <xf numFmtId="14" fontId="4" fillId="2" borderId="1" xfId="0" applyNumberFormat="1" applyFont="1" applyFill="1" applyBorder="1" applyAlignment="1">
      <alignment horizontal="right" vertical="top" wrapText="1"/>
    </xf>
    <xf numFmtId="14" fontId="4" fillId="2" borderId="14" xfId="0" applyNumberFormat="1" applyFont="1" applyFill="1" applyBorder="1" applyAlignment="1">
      <alignment horizontal="right" vertical="top" wrapText="1"/>
    </xf>
    <xf numFmtId="14" fontId="4" fillId="2" borderId="15" xfId="0" applyNumberFormat="1" applyFont="1" applyFill="1" applyBorder="1" applyAlignment="1">
      <alignment horizontal="right" vertical="top" wrapText="1"/>
    </xf>
    <xf numFmtId="165" fontId="4" fillId="2" borderId="1" xfId="20" applyNumberFormat="1" applyFont="1" applyFill="1" applyBorder="1" applyAlignment="1">
      <alignment horizontal="right" vertical="top" wrapText="1"/>
    </xf>
    <xf numFmtId="165" fontId="4" fillId="2" borderId="14" xfId="20" applyNumberFormat="1" applyFont="1" applyFill="1" applyBorder="1" applyAlignment="1">
      <alignment horizontal="right" vertical="top" wrapText="1"/>
    </xf>
    <xf numFmtId="165" fontId="4" fillId="2" borderId="15" xfId="20" applyNumberFormat="1" applyFont="1" applyFill="1" applyBorder="1" applyAlignment="1">
      <alignment horizontal="right" vertical="top" wrapText="1"/>
    </xf>
    <xf numFmtId="165" fontId="4" fillId="2" borderId="1" xfId="20" applyNumberFormat="1" applyFont="1" applyFill="1" applyBorder="1" applyAlignment="1">
      <alignment vertical="top" wrapText="1"/>
    </xf>
    <xf numFmtId="49" fontId="6" fillId="3" borderId="11" xfId="0" applyNumberFormat="1" applyFont="1" applyFill="1" applyBorder="1" applyAlignment="1">
      <alignment vertical="top" wrapText="1"/>
    </xf>
    <xf numFmtId="49" fontId="4" fillId="3" borderId="0" xfId="0" applyNumberFormat="1" applyFont="1" applyFill="1" applyBorder="1" applyAlignment="1">
      <alignment vertical="top" wrapText="1"/>
    </xf>
    <xf numFmtId="9" fontId="4" fillId="2" borderId="13" xfId="21" applyFont="1" applyFill="1" applyBorder="1" applyAlignment="1">
      <alignment vertical="top" wrapText="1"/>
    </xf>
    <xf numFmtId="9" fontId="4" fillId="2" borderId="14" xfId="21" applyFont="1" applyFill="1" applyBorder="1" applyAlignment="1">
      <alignment vertical="top" wrapText="1"/>
    </xf>
    <xf numFmtId="9" fontId="2" fillId="2" borderId="0" xfId="21" applyFont="1" applyFill="1" applyAlignment="1">
      <alignment horizontal="justify" vertical="center" wrapText="1"/>
    </xf>
    <xf numFmtId="9" fontId="2" fillId="2" borderId="0" xfId="21" applyFont="1" applyFill="1" applyAlignment="1">
      <alignment vertical="center" wrapText="1"/>
    </xf>
    <xf numFmtId="9" fontId="4" fillId="3" borderId="14" xfId="21" applyFont="1" applyFill="1" applyBorder="1" applyAlignment="1">
      <alignment vertical="top" wrapText="1"/>
    </xf>
    <xf numFmtId="9" fontId="4" fillId="2" borderId="1" xfId="21" applyFont="1" applyFill="1" applyBorder="1" applyAlignment="1">
      <alignment vertical="top" wrapText="1"/>
    </xf>
    <xf numFmtId="9" fontId="4" fillId="2" borderId="15" xfId="21" applyFont="1" applyFill="1" applyBorder="1" applyAlignment="1">
      <alignment vertical="top" wrapText="1"/>
    </xf>
    <xf numFmtId="9" fontId="4" fillId="3" borderId="8" xfId="21" applyFont="1" applyFill="1" applyBorder="1" applyAlignment="1">
      <alignment vertical="top" wrapText="1"/>
    </xf>
    <xf numFmtId="9" fontId="4" fillId="2" borderId="1" xfId="21" applyFont="1" applyFill="1" applyBorder="1" applyAlignment="1">
      <alignment horizontal="right" vertical="top" wrapText="1"/>
    </xf>
    <xf numFmtId="9" fontId="4" fillId="2" borderId="14" xfId="21" applyFont="1" applyFill="1" applyBorder="1" applyAlignment="1">
      <alignment horizontal="right" vertical="top" wrapText="1"/>
    </xf>
    <xf numFmtId="9" fontId="4" fillId="2" borderId="15" xfId="21" applyFont="1" applyFill="1" applyBorder="1" applyAlignment="1">
      <alignment horizontal="right" vertical="top" wrapText="1"/>
    </xf>
    <xf numFmtId="9" fontId="4" fillId="3" borderId="0" xfId="21" applyFont="1" applyFill="1" applyBorder="1" applyAlignment="1">
      <alignment vertical="top" wrapText="1"/>
    </xf>
    <xf numFmtId="9" fontId="0" fillId="2" borderId="0" xfId="21" applyFont="1" applyFill="1"/>
    <xf numFmtId="9" fontId="4" fillId="2" borderId="1" xfId="21" applyFont="1" applyFill="1" applyBorder="1" applyAlignment="1">
      <alignment vertical="center" wrapText="1"/>
    </xf>
    <xf numFmtId="14" fontId="4" fillId="2" borderId="16" xfId="0" applyNumberFormat="1" applyFont="1" applyFill="1" applyBorder="1" applyAlignment="1">
      <alignment vertical="top" wrapText="1"/>
    </xf>
    <xf numFmtId="165" fontId="4" fillId="2" borderId="16" xfId="20" applyNumberFormat="1" applyFont="1" applyFill="1" applyBorder="1" applyAlignment="1">
      <alignment vertical="top" wrapText="1"/>
    </xf>
    <xf numFmtId="9" fontId="4" fillId="2" borderId="16" xfId="21" applyFont="1" applyFill="1" applyBorder="1" applyAlignment="1">
      <alignment vertical="center" wrapText="1"/>
    </xf>
    <xf numFmtId="9" fontId="4" fillId="2" borderId="16" xfId="21" applyFont="1" applyFill="1" applyBorder="1" applyAlignment="1">
      <alignment vertical="top" wrapText="1"/>
    </xf>
    <xf numFmtId="49" fontId="6" fillId="0" borderId="1" xfId="0" applyNumberFormat="1" applyFont="1" applyFill="1" applyBorder="1" applyAlignment="1">
      <alignment vertical="top" wrapText="1"/>
    </xf>
    <xf numFmtId="9" fontId="4" fillId="0" borderId="1" xfId="21" applyFont="1" applyFill="1" applyBorder="1" applyAlignment="1">
      <alignment vertical="top" wrapText="1"/>
    </xf>
    <xf numFmtId="9" fontId="4" fillId="2" borderId="1" xfId="21" applyFont="1" applyFill="1" applyBorder="1" applyAlignment="1">
      <alignment horizontal="center" vertical="center" wrapText="1"/>
    </xf>
    <xf numFmtId="0" fontId="5" fillId="4" borderId="0" xfId="0" applyFont="1" applyFill="1"/>
    <xf numFmtId="3" fontId="8" fillId="4" borderId="17" xfId="0" applyNumberFormat="1" applyFont="1" applyFill="1" applyBorder="1" applyAlignment="1">
      <alignment horizontal="center" vertical="center" wrapText="1"/>
    </xf>
    <xf numFmtId="9" fontId="8" fillId="4" borderId="17" xfId="21" applyFont="1" applyFill="1" applyBorder="1" applyAlignment="1">
      <alignment horizontal="center" vertical="center" wrapText="1"/>
    </xf>
    <xf numFmtId="3" fontId="8" fillId="4" borderId="18" xfId="0" applyNumberFormat="1" applyFont="1" applyFill="1" applyBorder="1" applyAlignment="1">
      <alignment horizontal="center" vertical="center" wrapText="1"/>
    </xf>
    <xf numFmtId="9" fontId="8" fillId="4" borderId="17" xfId="21" applyFont="1" applyFill="1" applyBorder="1" applyAlignment="1">
      <alignment horizontal="right" vertical="center" wrapText="1"/>
    </xf>
    <xf numFmtId="3" fontId="8" fillId="4" borderId="17" xfId="0" applyNumberFormat="1" applyFont="1" applyFill="1" applyBorder="1" applyAlignment="1">
      <alignment horizontal="right" vertical="center" wrapText="1"/>
    </xf>
    <xf numFmtId="3" fontId="8" fillId="4" borderId="19"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9" fontId="2" fillId="2" borderId="0" xfId="21" applyFont="1" applyFill="1" applyBorder="1" applyAlignment="1">
      <alignment vertical="center" wrapText="1"/>
    </xf>
    <xf numFmtId="3" fontId="3" fillId="2" borderId="6"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9" fontId="4" fillId="2" borderId="20" xfId="21" applyFont="1" applyFill="1" applyBorder="1" applyAlignment="1">
      <alignment horizontal="center" vertical="center" wrapText="1"/>
    </xf>
    <xf numFmtId="9" fontId="4" fillId="2" borderId="16" xfId="21" applyFont="1" applyFill="1" applyBorder="1" applyAlignment="1">
      <alignment horizontal="center" vertical="center" wrapText="1"/>
    </xf>
    <xf numFmtId="9" fontId="4" fillId="2" borderId="14" xfId="21"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7" fillId="5" borderId="0" xfId="0" applyFont="1" applyFill="1"/>
    <xf numFmtId="9" fontId="9" fillId="5" borderId="0" xfId="21" applyFont="1" applyFill="1"/>
  </cellXfs>
  <cellStyles count="8">
    <cellStyle name="Normal" xfId="0"/>
    <cellStyle name="Percent" xfId="15"/>
    <cellStyle name="Currency" xfId="16"/>
    <cellStyle name="Currency [0]" xfId="17"/>
    <cellStyle name="Comma" xfId="18"/>
    <cellStyle name="Comma [0]" xfId="19"/>
    <cellStyle name="Millares" xfId="20"/>
    <cellStyle name="Porcentaj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1362075" cy="504825"/>
    <xdr:pic>
      <xdr:nvPicPr>
        <xdr:cNvPr id="7" name="Imagen 6"/>
        <xdr:cNvPicPr preferRelativeResize="1">
          <a:picLocks noChangeAspect="1"/>
        </xdr:cNvPicPr>
      </xdr:nvPicPr>
      <xdr:blipFill>
        <a:blip r:embed="rId1"/>
        <a:stretch>
          <a:fillRect/>
        </a:stretch>
      </xdr:blipFill>
      <xdr:spPr>
        <a:xfrm>
          <a:off x="180975" y="228600"/>
          <a:ext cx="1362075" cy="504825"/>
        </a:xfrm>
        <a:prstGeom prst="rect">
          <a:avLst/>
        </a:prstGeom>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zoomScale="90" zoomScaleNormal="90" workbookViewId="0" topLeftCell="B7">
      <pane xSplit="3" ySplit="4" topLeftCell="K38" activePane="bottomRight" state="frozen"/>
      <selection pane="topLeft" activeCell="B7" sqref="B7"/>
      <selection pane="topRight" activeCell="E7" sqref="E7"/>
      <selection pane="bottomLeft" activeCell="B10" sqref="B10"/>
      <selection pane="bottomRight" activeCell="L1" sqref="L1"/>
    </sheetView>
  </sheetViews>
  <sheetFormatPr defaultColWidth="11.421875" defaultRowHeight="15"/>
  <cols>
    <col min="1" max="1" width="2.7109375" style="2" customWidth="1"/>
    <col min="2" max="2" width="84.7109375" style="2" customWidth="1"/>
    <col min="3" max="3" width="18.57421875" style="2" customWidth="1"/>
    <col min="4" max="4" width="47.7109375" style="2" customWidth="1"/>
    <col min="5" max="5" width="17.28125" style="2" customWidth="1"/>
    <col min="6" max="11" width="13.140625" style="2" customWidth="1"/>
    <col min="12" max="12" width="13.140625" style="65" customWidth="1"/>
    <col min="13" max="16384" width="11.421875" style="2" customWidth="1"/>
  </cols>
  <sheetData>
    <row r="1" spans="2:12" s="3" customFormat="1" ht="15.75" thickBot="1">
      <c r="B1" s="4"/>
      <c r="C1" s="4"/>
      <c r="D1" s="4"/>
      <c r="E1" s="4"/>
      <c r="F1" s="4"/>
      <c r="G1" s="4"/>
      <c r="H1" s="4"/>
      <c r="I1" s="4"/>
      <c r="J1" s="4"/>
      <c r="K1" s="4"/>
      <c r="L1" s="55"/>
    </row>
    <row r="2" spans="2:12" s="3" customFormat="1" ht="15" customHeight="1">
      <c r="B2" s="11"/>
      <c r="C2" s="11"/>
      <c r="D2" s="83" t="s">
        <v>0</v>
      </c>
      <c r="E2" s="83"/>
      <c r="F2" s="83"/>
      <c r="G2" s="83"/>
      <c r="H2" s="83"/>
      <c r="I2" s="83"/>
      <c r="J2" s="83"/>
      <c r="K2" s="83"/>
      <c r="L2" s="56"/>
    </row>
    <row r="3" spans="2:12" s="3" customFormat="1" ht="15">
      <c r="B3" s="12"/>
      <c r="C3" s="12"/>
      <c r="D3" s="84"/>
      <c r="E3" s="84"/>
      <c r="F3" s="84"/>
      <c r="G3" s="84"/>
      <c r="H3" s="84"/>
      <c r="I3" s="84"/>
      <c r="J3" s="84"/>
      <c r="K3" s="84"/>
      <c r="L3" s="56"/>
    </row>
    <row r="4" spans="2:12" s="3" customFormat="1" ht="15.75" thickBot="1">
      <c r="B4" s="13"/>
      <c r="C4" s="13"/>
      <c r="D4" s="85"/>
      <c r="E4" s="85"/>
      <c r="F4" s="85"/>
      <c r="G4" s="85"/>
      <c r="H4" s="85"/>
      <c r="I4" s="85"/>
      <c r="J4" s="85"/>
      <c r="K4" s="85"/>
      <c r="L4" s="56"/>
    </row>
    <row r="5" spans="2:12" s="3" customFormat="1" ht="15">
      <c r="B5" s="90"/>
      <c r="C5" s="90"/>
      <c r="D5" s="90"/>
      <c r="E5" s="90"/>
      <c r="F5" s="90"/>
      <c r="G5" s="90"/>
      <c r="H5" s="90"/>
      <c r="I5" s="90"/>
      <c r="J5" s="90"/>
      <c r="K5" s="90"/>
      <c r="L5" s="56"/>
    </row>
    <row r="6" spans="2:12" s="3" customFormat="1" ht="15">
      <c r="B6" s="91"/>
      <c r="C6" s="91"/>
      <c r="D6" s="91"/>
      <c r="E6" s="91"/>
      <c r="F6" s="91"/>
      <c r="G6" s="91"/>
      <c r="H6" s="91"/>
      <c r="I6" s="91"/>
      <c r="J6" s="91"/>
      <c r="K6" s="91"/>
      <c r="L6" s="56"/>
    </row>
    <row r="7" spans="2:12" s="3" customFormat="1" ht="15">
      <c r="B7" s="81" t="s">
        <v>50</v>
      </c>
      <c r="C7" s="81"/>
      <c r="D7" s="81"/>
      <c r="E7" s="81"/>
      <c r="F7" s="81"/>
      <c r="G7" s="81"/>
      <c r="H7" s="81"/>
      <c r="I7" s="81"/>
      <c r="J7" s="81"/>
      <c r="K7" s="81"/>
      <c r="L7" s="82"/>
    </row>
    <row r="8" spans="2:12" s="3" customFormat="1" ht="15">
      <c r="B8" s="92" t="s">
        <v>49</v>
      </c>
      <c r="C8" s="92"/>
      <c r="D8" s="92"/>
      <c r="E8" s="92"/>
      <c r="F8" s="92"/>
      <c r="G8" s="92"/>
      <c r="H8" s="92"/>
      <c r="I8" s="92"/>
      <c r="J8" s="92"/>
      <c r="K8" s="92"/>
      <c r="L8" s="82"/>
    </row>
    <row r="9" spans="1:12" ht="15">
      <c r="A9" s="74"/>
      <c r="B9" s="75"/>
      <c r="C9" s="78"/>
      <c r="D9" s="79"/>
      <c r="E9" s="79"/>
      <c r="F9" s="79"/>
      <c r="G9" s="79"/>
      <c r="H9" s="79"/>
      <c r="I9" s="79"/>
      <c r="J9" s="79"/>
      <c r="K9" s="79"/>
      <c r="L9" s="80"/>
    </row>
    <row r="10" spans="1:12" ht="32.25" thickBot="1">
      <c r="A10" s="74"/>
      <c r="B10" s="75" t="s">
        <v>39</v>
      </c>
      <c r="C10" s="76" t="s">
        <v>51</v>
      </c>
      <c r="D10" s="75" t="s">
        <v>40</v>
      </c>
      <c r="E10" s="75" t="s">
        <v>21</v>
      </c>
      <c r="F10" s="75" t="s">
        <v>22</v>
      </c>
      <c r="G10" s="75" t="s">
        <v>23</v>
      </c>
      <c r="H10" s="75" t="s">
        <v>24</v>
      </c>
      <c r="I10" s="75" t="s">
        <v>32</v>
      </c>
      <c r="J10" s="75" t="s">
        <v>33</v>
      </c>
      <c r="K10" s="75" t="s">
        <v>34</v>
      </c>
      <c r="L10" s="77" t="s">
        <v>52</v>
      </c>
    </row>
    <row r="11" spans="2:12" ht="15">
      <c r="B11" s="14"/>
      <c r="C11" s="53"/>
      <c r="D11" s="9" t="s">
        <v>8</v>
      </c>
      <c r="E11" s="24">
        <v>43859</v>
      </c>
      <c r="F11" s="24">
        <v>43859</v>
      </c>
      <c r="G11" s="24">
        <v>43859</v>
      </c>
      <c r="H11" s="24">
        <v>43859</v>
      </c>
      <c r="I11" s="27">
        <f>25+31+15+21</f>
        <v>92</v>
      </c>
      <c r="J11" s="30">
        <f>+E11-G11</f>
        <v>0</v>
      </c>
      <c r="K11" s="30">
        <f>+F11-H11</f>
        <v>0</v>
      </c>
      <c r="L11" s="53">
        <v>1</v>
      </c>
    </row>
    <row r="12" spans="2:12" ht="15">
      <c r="B12" s="15"/>
      <c r="C12" s="57"/>
      <c r="D12" s="34" t="s">
        <v>27</v>
      </c>
      <c r="E12" s="35"/>
      <c r="F12" s="35"/>
      <c r="G12" s="35"/>
      <c r="H12" s="35"/>
      <c r="I12" s="36"/>
      <c r="J12" s="37"/>
      <c r="K12" s="37"/>
      <c r="L12" s="57"/>
    </row>
    <row r="13" spans="2:12" ht="25.5" customHeight="1">
      <c r="B13" s="86" t="s">
        <v>42</v>
      </c>
      <c r="C13" s="87">
        <v>0.5</v>
      </c>
      <c r="D13" s="6" t="s">
        <v>9</v>
      </c>
      <c r="E13" s="25">
        <v>43864</v>
      </c>
      <c r="F13" s="25">
        <v>43875</v>
      </c>
      <c r="G13" s="25">
        <v>43864</v>
      </c>
      <c r="H13" s="25">
        <v>43875</v>
      </c>
      <c r="I13" s="28">
        <v>92</v>
      </c>
      <c r="J13" s="31">
        <f>+E13-G13</f>
        <v>0</v>
      </c>
      <c r="K13" s="31">
        <f>+F13-H13</f>
        <v>0</v>
      </c>
      <c r="L13" s="54">
        <v>1</v>
      </c>
    </row>
    <row r="14" spans="2:12" ht="25.5">
      <c r="B14" s="86"/>
      <c r="C14" s="88"/>
      <c r="D14" s="5" t="s">
        <v>10</v>
      </c>
      <c r="E14" s="25">
        <v>43864</v>
      </c>
      <c r="F14" s="25">
        <v>43875</v>
      </c>
      <c r="G14" s="25">
        <v>43864</v>
      </c>
      <c r="H14" s="25">
        <v>43875</v>
      </c>
      <c r="I14" s="28">
        <v>92</v>
      </c>
      <c r="J14" s="31">
        <f aca="true" t="shared" si="0" ref="J14:J23">+E14-G14</f>
        <v>0</v>
      </c>
      <c r="K14" s="31">
        <f aca="true" t="shared" si="1" ref="K14:K23">+F14-H14</f>
        <v>0</v>
      </c>
      <c r="L14" s="54">
        <v>1</v>
      </c>
    </row>
    <row r="15" spans="2:12" ht="32.25" customHeight="1">
      <c r="B15" s="86"/>
      <c r="C15" s="89"/>
      <c r="D15" s="5" t="s">
        <v>11</v>
      </c>
      <c r="E15" s="25">
        <v>43864</v>
      </c>
      <c r="F15" s="25">
        <v>43875</v>
      </c>
      <c r="G15" s="25">
        <v>43864</v>
      </c>
      <c r="H15" s="25">
        <v>43875</v>
      </c>
      <c r="I15" s="28">
        <v>92</v>
      </c>
      <c r="J15" s="31">
        <f t="shared" si="0"/>
        <v>0</v>
      </c>
      <c r="K15" s="31">
        <f t="shared" si="1"/>
        <v>0</v>
      </c>
      <c r="L15" s="54">
        <v>1</v>
      </c>
    </row>
    <row r="16" spans="2:12" ht="25.5">
      <c r="B16" s="20"/>
      <c r="C16" s="58"/>
      <c r="D16" s="5" t="s">
        <v>12</v>
      </c>
      <c r="E16" s="25">
        <v>43864</v>
      </c>
      <c r="F16" s="25">
        <v>43875</v>
      </c>
      <c r="G16" s="25">
        <v>43864</v>
      </c>
      <c r="H16" s="25">
        <v>43875</v>
      </c>
      <c r="I16" s="28">
        <v>92</v>
      </c>
      <c r="J16" s="31">
        <f t="shared" si="0"/>
        <v>0</v>
      </c>
      <c r="K16" s="31">
        <f t="shared" si="1"/>
        <v>0</v>
      </c>
      <c r="L16" s="54">
        <v>1</v>
      </c>
    </row>
    <row r="17" spans="2:12" ht="25.5">
      <c r="B17" s="20"/>
      <c r="C17" s="58"/>
      <c r="D17" s="5" t="s">
        <v>13</v>
      </c>
      <c r="E17" s="25">
        <v>43864</v>
      </c>
      <c r="F17" s="25">
        <v>43875</v>
      </c>
      <c r="G17" s="25">
        <v>43864</v>
      </c>
      <c r="H17" s="25">
        <v>43875</v>
      </c>
      <c r="I17" s="28">
        <v>92</v>
      </c>
      <c r="J17" s="31">
        <f t="shared" si="0"/>
        <v>0</v>
      </c>
      <c r="K17" s="31">
        <f t="shared" si="1"/>
        <v>0</v>
      </c>
      <c r="L17" s="54">
        <v>1</v>
      </c>
    </row>
    <row r="18" spans="2:12" ht="63.75">
      <c r="B18" s="20" t="s">
        <v>41</v>
      </c>
      <c r="C18" s="73">
        <v>0.5</v>
      </c>
      <c r="D18" s="5" t="s">
        <v>14</v>
      </c>
      <c r="E18" s="25">
        <v>43864</v>
      </c>
      <c r="F18" s="25">
        <v>43875</v>
      </c>
      <c r="G18" s="25">
        <v>43864</v>
      </c>
      <c r="H18" s="25">
        <v>43875</v>
      </c>
      <c r="I18" s="28">
        <v>92</v>
      </c>
      <c r="J18" s="31">
        <f t="shared" si="0"/>
        <v>0</v>
      </c>
      <c r="K18" s="31">
        <f t="shared" si="1"/>
        <v>0</v>
      </c>
      <c r="L18" s="54">
        <v>1</v>
      </c>
    </row>
    <row r="19" spans="2:12" ht="38.25">
      <c r="B19" s="20"/>
      <c r="C19" s="58"/>
      <c r="D19" s="5" t="s">
        <v>15</v>
      </c>
      <c r="E19" s="25">
        <v>43864</v>
      </c>
      <c r="F19" s="25">
        <v>43875</v>
      </c>
      <c r="G19" s="25">
        <v>43864</v>
      </c>
      <c r="H19" s="25">
        <v>43875</v>
      </c>
      <c r="I19" s="28">
        <v>92</v>
      </c>
      <c r="J19" s="31">
        <f t="shared" si="0"/>
        <v>0</v>
      </c>
      <c r="K19" s="31">
        <f t="shared" si="1"/>
        <v>0</v>
      </c>
      <c r="L19" s="54">
        <v>1</v>
      </c>
    </row>
    <row r="20" spans="2:12" ht="15">
      <c r="B20" s="20"/>
      <c r="C20" s="58"/>
      <c r="D20" s="5" t="s">
        <v>16</v>
      </c>
      <c r="E20" s="25">
        <v>43864</v>
      </c>
      <c r="F20" s="25">
        <v>43875</v>
      </c>
      <c r="G20" s="25">
        <v>43864</v>
      </c>
      <c r="H20" s="25">
        <v>43875</v>
      </c>
      <c r="I20" s="28">
        <v>92</v>
      </c>
      <c r="J20" s="31">
        <f t="shared" si="0"/>
        <v>0</v>
      </c>
      <c r="K20" s="31">
        <f t="shared" si="1"/>
        <v>0</v>
      </c>
      <c r="L20" s="54">
        <v>1</v>
      </c>
    </row>
    <row r="21" spans="2:12" ht="15">
      <c r="B21" s="20"/>
      <c r="C21" s="58"/>
      <c r="D21" s="5" t="s">
        <v>17</v>
      </c>
      <c r="E21" s="25">
        <v>43864</v>
      </c>
      <c r="F21" s="25">
        <v>43875</v>
      </c>
      <c r="G21" s="25">
        <v>43864</v>
      </c>
      <c r="H21" s="25">
        <v>43875</v>
      </c>
      <c r="I21" s="28">
        <v>92</v>
      </c>
      <c r="J21" s="31">
        <f t="shared" si="0"/>
        <v>0</v>
      </c>
      <c r="K21" s="31">
        <f t="shared" si="1"/>
        <v>0</v>
      </c>
      <c r="L21" s="54">
        <v>1</v>
      </c>
    </row>
    <row r="22" spans="2:12" ht="25.5">
      <c r="B22" s="20"/>
      <c r="C22" s="58"/>
      <c r="D22" s="5" t="s">
        <v>18</v>
      </c>
      <c r="E22" s="25">
        <v>43864</v>
      </c>
      <c r="F22" s="25">
        <v>43875</v>
      </c>
      <c r="G22" s="25">
        <v>43864</v>
      </c>
      <c r="H22" s="25">
        <v>43875</v>
      </c>
      <c r="I22" s="28">
        <v>92</v>
      </c>
      <c r="J22" s="31">
        <f t="shared" si="0"/>
        <v>0</v>
      </c>
      <c r="K22" s="31">
        <f t="shared" si="1"/>
        <v>0</v>
      </c>
      <c r="L22" s="54">
        <v>1</v>
      </c>
    </row>
    <row r="23" spans="2:12" ht="25.5">
      <c r="B23" s="20"/>
      <c r="C23" s="58"/>
      <c r="D23" s="5" t="s">
        <v>19</v>
      </c>
      <c r="E23" s="25">
        <v>43864</v>
      </c>
      <c r="F23" s="25">
        <v>43875</v>
      </c>
      <c r="G23" s="25">
        <v>43864</v>
      </c>
      <c r="H23" s="25">
        <v>43875</v>
      </c>
      <c r="I23" s="28">
        <v>92</v>
      </c>
      <c r="J23" s="31">
        <f t="shared" si="0"/>
        <v>0</v>
      </c>
      <c r="K23" s="31">
        <f t="shared" si="1"/>
        <v>0</v>
      </c>
      <c r="L23" s="54">
        <v>1</v>
      </c>
    </row>
    <row r="24" spans="2:12" ht="25.5">
      <c r="B24" s="20"/>
      <c r="C24" s="58"/>
      <c r="D24" s="7" t="s">
        <v>1</v>
      </c>
      <c r="E24" s="25">
        <v>43879</v>
      </c>
      <c r="F24" s="25">
        <v>44012</v>
      </c>
      <c r="G24" s="25">
        <v>43879</v>
      </c>
      <c r="H24" s="25">
        <v>44141</v>
      </c>
      <c r="I24" s="28">
        <v>92</v>
      </c>
      <c r="J24" s="31">
        <f aca="true" t="shared" si="2" ref="J24">+E24-G24</f>
        <v>0</v>
      </c>
      <c r="K24" s="31">
        <f>(F24-H24)+I24</f>
        <v>-37</v>
      </c>
      <c r="L24" s="54">
        <v>0.5</v>
      </c>
    </row>
    <row r="25" spans="2:12" ht="26.25" thickBot="1">
      <c r="B25" s="20"/>
      <c r="C25" s="59"/>
      <c r="D25" s="10" t="s">
        <v>2</v>
      </c>
      <c r="E25" s="26">
        <v>43879</v>
      </c>
      <c r="F25" s="26">
        <v>44012</v>
      </c>
      <c r="G25" s="26">
        <v>43879</v>
      </c>
      <c r="H25" s="26">
        <v>44141</v>
      </c>
      <c r="I25" s="29">
        <v>92</v>
      </c>
      <c r="J25" s="32">
        <f aca="true" t="shared" si="3" ref="J25">+E25-G25</f>
        <v>0</v>
      </c>
      <c r="K25" s="32">
        <f>(F25-H25)+I25</f>
        <v>-37</v>
      </c>
      <c r="L25" s="59">
        <v>0.5</v>
      </c>
    </row>
    <row r="26" spans="2:12" ht="25.5">
      <c r="B26" s="20"/>
      <c r="C26" s="60"/>
      <c r="D26" s="38" t="s">
        <v>28</v>
      </c>
      <c r="E26" s="39"/>
      <c r="F26" s="39"/>
      <c r="G26" s="39"/>
      <c r="H26" s="39"/>
      <c r="I26" s="40"/>
      <c r="J26" s="40"/>
      <c r="K26" s="41"/>
      <c r="L26" s="60"/>
    </row>
    <row r="27" spans="2:12" ht="38.25">
      <c r="B27" s="20"/>
      <c r="C27" s="61"/>
      <c r="D27" s="8" t="s">
        <v>35</v>
      </c>
      <c r="E27" s="43">
        <v>43864</v>
      </c>
      <c r="F27" s="44" t="s">
        <v>26</v>
      </c>
      <c r="G27" s="44">
        <v>43864</v>
      </c>
      <c r="H27" s="44" t="s">
        <v>31</v>
      </c>
      <c r="I27" s="47">
        <v>92</v>
      </c>
      <c r="J27" s="47">
        <f aca="true" t="shared" si="4" ref="J27:J28">+E27-G27</f>
        <v>0</v>
      </c>
      <c r="K27" s="47">
        <f>(F27-H27)+I27</f>
        <v>-100</v>
      </c>
      <c r="L27" s="61">
        <v>0.43</v>
      </c>
    </row>
    <row r="28" spans="2:12" ht="25.5">
      <c r="B28" s="20"/>
      <c r="C28" s="62"/>
      <c r="D28" s="7" t="s">
        <v>3</v>
      </c>
      <c r="E28" s="25">
        <v>43879</v>
      </c>
      <c r="F28" s="45">
        <v>44012</v>
      </c>
      <c r="G28" s="45">
        <v>43879</v>
      </c>
      <c r="H28" s="45">
        <v>44141</v>
      </c>
      <c r="I28" s="48">
        <v>92</v>
      </c>
      <c r="J28" s="48">
        <f t="shared" si="4"/>
        <v>0</v>
      </c>
      <c r="K28" s="48">
        <f>(F28-H28)+I28</f>
        <v>-37</v>
      </c>
      <c r="L28" s="62">
        <v>0.5</v>
      </c>
    </row>
    <row r="29" spans="2:12" ht="39" thickBot="1">
      <c r="B29" s="21"/>
      <c r="C29" s="63"/>
      <c r="D29" s="10" t="s">
        <v>36</v>
      </c>
      <c r="E29" s="26">
        <v>43879</v>
      </c>
      <c r="F29" s="46">
        <v>44012</v>
      </c>
      <c r="G29" s="46">
        <v>43879</v>
      </c>
      <c r="H29" s="46">
        <v>44141</v>
      </c>
      <c r="I29" s="49">
        <v>92</v>
      </c>
      <c r="J29" s="49">
        <f aca="true" t="shared" si="5" ref="J29">+E29-G29</f>
        <v>0</v>
      </c>
      <c r="K29" s="49">
        <f>(F29-H29)+I29</f>
        <v>-37</v>
      </c>
      <c r="L29" s="63">
        <v>0.5</v>
      </c>
    </row>
    <row r="30" spans="3:12" ht="26.25" thickBot="1">
      <c r="C30" s="60"/>
      <c r="D30" s="38" t="s">
        <v>29</v>
      </c>
      <c r="E30" s="42"/>
      <c r="F30" s="42"/>
      <c r="G30" s="42"/>
      <c r="H30" s="42"/>
      <c r="I30" s="42"/>
      <c r="J30" s="42"/>
      <c r="K30" s="42"/>
      <c r="L30" s="60"/>
    </row>
    <row r="31" spans="2:12" ht="89.25">
      <c r="B31" s="16" t="s">
        <v>47</v>
      </c>
      <c r="C31" s="72">
        <v>0.43</v>
      </c>
      <c r="D31" s="71"/>
      <c r="E31" s="1"/>
      <c r="F31" s="1"/>
      <c r="G31" s="1"/>
      <c r="H31" s="1"/>
      <c r="I31" s="1"/>
      <c r="J31" s="1"/>
      <c r="K31" s="1"/>
      <c r="L31" s="72"/>
    </row>
    <row r="32" spans="2:12" ht="72" customHeight="1">
      <c r="B32" s="23" t="s">
        <v>46</v>
      </c>
      <c r="C32" s="69">
        <v>0.65</v>
      </c>
      <c r="D32" s="22" t="s">
        <v>4</v>
      </c>
      <c r="E32" s="67">
        <v>43953</v>
      </c>
      <c r="F32" s="67">
        <v>44034</v>
      </c>
      <c r="G32" s="67">
        <v>44004</v>
      </c>
      <c r="H32" s="67">
        <v>44172</v>
      </c>
      <c r="I32" s="68">
        <v>92</v>
      </c>
      <c r="J32" s="68">
        <f>+E32-G32</f>
        <v>-51</v>
      </c>
      <c r="K32" s="68">
        <f>(F32-H32)+I32</f>
        <v>-46</v>
      </c>
      <c r="L32" s="70">
        <v>0.1289</v>
      </c>
    </row>
    <row r="33" spans="2:12" ht="76.5">
      <c r="B33" s="20" t="s">
        <v>45</v>
      </c>
      <c r="C33" s="66">
        <v>0.43</v>
      </c>
      <c r="D33" s="33" t="s">
        <v>37</v>
      </c>
      <c r="E33" s="43">
        <v>43864</v>
      </c>
      <c r="F33" s="43">
        <v>43951</v>
      </c>
      <c r="G33" s="43">
        <v>43895</v>
      </c>
      <c r="H33" s="43">
        <v>43964</v>
      </c>
      <c r="I33" s="50">
        <v>92</v>
      </c>
      <c r="J33" s="50">
        <f aca="true" t="shared" si="6" ref="J33:J34">+E33-G33</f>
        <v>-31</v>
      </c>
      <c r="K33" s="50">
        <f>(F33-H33)</f>
        <v>-13</v>
      </c>
      <c r="L33" s="58">
        <v>1</v>
      </c>
    </row>
    <row r="34" spans="2:12" ht="34.5" customHeight="1">
      <c r="B34" s="20" t="s">
        <v>44</v>
      </c>
      <c r="C34" s="54">
        <v>0.43</v>
      </c>
      <c r="D34" s="8" t="s">
        <v>38</v>
      </c>
      <c r="E34" s="25">
        <v>43864</v>
      </c>
      <c r="F34" s="25">
        <v>44012</v>
      </c>
      <c r="G34" s="25">
        <v>43879</v>
      </c>
      <c r="H34" s="25">
        <v>44141</v>
      </c>
      <c r="I34" s="31">
        <v>92</v>
      </c>
      <c r="J34" s="31">
        <f t="shared" si="6"/>
        <v>-15</v>
      </c>
      <c r="K34" s="31">
        <f>(F34-H34)+I34</f>
        <v>-37</v>
      </c>
      <c r="L34" s="54">
        <v>0.45</v>
      </c>
    </row>
    <row r="35" spans="2:12" ht="54.75" customHeight="1" thickBot="1">
      <c r="B35" s="21" t="s">
        <v>43</v>
      </c>
      <c r="C35" s="59">
        <v>0.43</v>
      </c>
      <c r="D35" s="10" t="s">
        <v>5</v>
      </c>
      <c r="E35" s="26">
        <v>43864</v>
      </c>
      <c r="F35" s="26">
        <v>44012</v>
      </c>
      <c r="G35" s="46">
        <v>43879</v>
      </c>
      <c r="H35" s="46" t="s">
        <v>25</v>
      </c>
      <c r="I35" s="32">
        <v>92</v>
      </c>
      <c r="J35" s="32">
        <f aca="true" t="shared" si="7" ref="J35">+E35-G35</f>
        <v>-15</v>
      </c>
      <c r="K35" s="32">
        <f>(F35-H35)</f>
        <v>-129</v>
      </c>
      <c r="L35" s="59">
        <v>0.43</v>
      </c>
    </row>
    <row r="36" spans="2:12" ht="15">
      <c r="B36" s="19"/>
      <c r="C36" s="64"/>
      <c r="D36" s="51" t="s">
        <v>30</v>
      </c>
      <c r="E36" s="52"/>
      <c r="F36" s="52"/>
      <c r="G36" s="52"/>
      <c r="H36" s="52"/>
      <c r="I36" s="52"/>
      <c r="J36" s="52"/>
      <c r="K36" s="52"/>
      <c r="L36" s="64"/>
    </row>
    <row r="37" spans="2:12" ht="38.25">
      <c r="B37" s="17"/>
      <c r="C37" s="54"/>
      <c r="D37" s="8" t="s">
        <v>20</v>
      </c>
      <c r="E37" s="25">
        <v>43953</v>
      </c>
      <c r="F37" s="25">
        <v>44039</v>
      </c>
      <c r="G37" s="25">
        <v>44004</v>
      </c>
      <c r="H37" s="25">
        <v>44180</v>
      </c>
      <c r="I37" s="31">
        <v>92</v>
      </c>
      <c r="J37" s="31">
        <f>+E37-G37</f>
        <v>-51</v>
      </c>
      <c r="K37" s="31">
        <f>(F37-H37)+I37</f>
        <v>-49</v>
      </c>
      <c r="L37" s="54">
        <v>0.45</v>
      </c>
    </row>
    <row r="38" spans="2:12" ht="38.25">
      <c r="B38" s="18"/>
      <c r="C38" s="58"/>
      <c r="D38" s="7" t="s">
        <v>6</v>
      </c>
      <c r="E38" s="43">
        <v>43864</v>
      </c>
      <c r="F38" s="43">
        <v>43966</v>
      </c>
      <c r="G38" s="43">
        <v>43895</v>
      </c>
      <c r="H38" s="43">
        <v>43967</v>
      </c>
      <c r="I38" s="50">
        <v>92</v>
      </c>
      <c r="J38" s="50">
        <f aca="true" t="shared" si="8" ref="J38:J39">+E38-G38</f>
        <v>-31</v>
      </c>
      <c r="K38" s="50">
        <f>(F38-H38)</f>
        <v>-1</v>
      </c>
      <c r="L38" s="58">
        <v>1</v>
      </c>
    </row>
    <row r="39" spans="2:12" ht="63.75">
      <c r="B39" s="18"/>
      <c r="C39" s="54"/>
      <c r="D39" s="7" t="s">
        <v>7</v>
      </c>
      <c r="E39" s="25">
        <v>43879</v>
      </c>
      <c r="F39" s="25">
        <v>44009</v>
      </c>
      <c r="G39" s="25">
        <v>43879</v>
      </c>
      <c r="H39" s="25">
        <v>44180</v>
      </c>
      <c r="I39" s="31">
        <v>92</v>
      </c>
      <c r="J39" s="31">
        <f t="shared" si="8"/>
        <v>0</v>
      </c>
      <c r="K39" s="31">
        <f>(F39-H39)+I39</f>
        <v>-79</v>
      </c>
      <c r="L39" s="54">
        <v>0.65</v>
      </c>
    </row>
    <row r="40" spans="2:3" ht="30.75">
      <c r="B40" s="93" t="s">
        <v>48</v>
      </c>
      <c r="C40" s="94">
        <f>+AVERAGE(C13:C39)</f>
        <v>0.4814285714285715</v>
      </c>
    </row>
    <row r="41" ht="15">
      <c r="C41" s="65"/>
    </row>
  </sheetData>
  <mergeCells count="6">
    <mergeCell ref="D2:K4"/>
    <mergeCell ref="B13:B15"/>
    <mergeCell ref="C13:C15"/>
    <mergeCell ref="B5:K5"/>
    <mergeCell ref="B6:K6"/>
    <mergeCell ref="B8:K8"/>
  </mergeCells>
  <printOptions/>
  <pageMargins left="0.7" right="0.7" top="0.75" bottom="0.75" header="0.3" footer="0.3"/>
  <pageSetup horizontalDpi="1200" verticalDpi="1200" orientation="portrait" r:id="rId2"/>
  <ignoredErrors>
    <ignoredError sqref="K38 K33:K3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usuario</cp:lastModifiedBy>
  <dcterms:created xsi:type="dcterms:W3CDTF">2020-10-14T22:06:59Z</dcterms:created>
  <dcterms:modified xsi:type="dcterms:W3CDTF">2020-11-13T19:59:46Z</dcterms:modified>
  <cp:category/>
  <cp:version/>
  <cp:contentType/>
  <cp:contentStatus/>
</cp:coreProperties>
</file>