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\Desktop\coordinación\HORARIOS\Horarios 2023-1\Concursos abreviados\"/>
    </mc:Choice>
  </mc:AlternateContent>
  <bookViews>
    <workbookView xWindow="-120" yWindow="-120" windowWidth="20730" windowHeight="11160"/>
  </bookViews>
  <sheets>
    <sheet name="CONCURSO 4120" sheetId="2" r:id="rId1"/>
    <sheet name="Hoja1" sheetId="3" r:id="rId2"/>
  </sheets>
  <definedNames>
    <definedName name="_xlnm.Print_Area" localSheetId="0">'CONCURSO 4120'!$A$1:$U$9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" i="3" l="1"/>
  <c r="K11" i="3"/>
  <c r="J11" i="3"/>
  <c r="I11" i="3"/>
  <c r="G11" i="3"/>
  <c r="F11" i="3"/>
  <c r="E11" i="3"/>
  <c r="D11" i="3"/>
  <c r="C11" i="3"/>
  <c r="H11" i="3"/>
  <c r="T9" i="3"/>
  <c r="T11" i="3" l="1"/>
  <c r="W11" i="3" s="1"/>
  <c r="P7" i="3"/>
  <c r="T7" i="3" s="1"/>
  <c r="W7" i="3" s="1"/>
  <c r="O7" i="3"/>
  <c r="R7" i="3"/>
  <c r="U9" i="3" l="1"/>
  <c r="S13" i="2"/>
  <c r="S11" i="2"/>
  <c r="S12" i="2"/>
  <c r="S14" i="2"/>
  <c r="S15" i="2"/>
  <c r="S10" i="2" l="1"/>
</calcChain>
</file>

<file path=xl/sharedStrings.xml><?xml version="1.0" encoding="utf-8"?>
<sst xmlns="http://schemas.openxmlformats.org/spreadsheetml/2006/main" count="61" uniqueCount="48">
  <si>
    <t xml:space="preserve">UNIVERSIDAD DISTRITAL FRANCISCO JOSÉ DE CALDAS </t>
  </si>
  <si>
    <t xml:space="preserve">FACULTAD TECNOLÓGICA </t>
  </si>
  <si>
    <t>PROGRAMA CURRICULAR TECNOLOGÍA EN CONSTRUCCIONES CIVILES E INGENIERÍA CIVIL</t>
  </si>
  <si>
    <t xml:space="preserve">NOMBRE </t>
  </si>
  <si>
    <t xml:space="preserve">CONCURSO </t>
  </si>
  <si>
    <t>TÍTULOS DE PREGRADO</t>
  </si>
  <si>
    <t>TÍTULOS DE POSGRADO</t>
  </si>
  <si>
    <t xml:space="preserve">EXPERIENCIA DOCENTE </t>
  </si>
  <si>
    <t>EXPERIENCIA PROFESIONAL</t>
  </si>
  <si>
    <t xml:space="preserve">EXPERIENCIA EN INVESTIGACIÓN </t>
  </si>
  <si>
    <t>PUBLICACIONES ACREDITADAS</t>
  </si>
  <si>
    <t>PRODUCCIÓN ARTÍSTICA</t>
  </si>
  <si>
    <t>CERTIFICACIÓN INTERNACIONAL (IDIOMA)</t>
  </si>
  <si>
    <t xml:space="preserve">ENTREVISTA </t>
  </si>
  <si>
    <t>PRUEBA DE DESEMPEÑO</t>
  </si>
  <si>
    <t xml:space="preserve">TOTAL </t>
  </si>
  <si>
    <t>OBSERVACIONES</t>
  </si>
  <si>
    <t>ESPECIALIZACIÓN</t>
  </si>
  <si>
    <t>MAESTRÍA</t>
  </si>
  <si>
    <t>DOCTORADO</t>
  </si>
  <si>
    <t>CLASE</t>
  </si>
  <si>
    <t>ENSAYO</t>
  </si>
  <si>
    <t>PLAN DE TRABAJO/CURSO</t>
  </si>
  <si>
    <t>MIÉRCOLES 15 DE MARZO DE 2023 A LAS 2:00 PM</t>
  </si>
  <si>
    <t>EVALUACÓN DE ENTREVISTA A ASPIRANTES DOCENTES CONCURSO 4120</t>
  </si>
  <si>
    <t>PERFIL CIENCIAS BÁSICAS</t>
  </si>
  <si>
    <t>LUZ YECENIA MÉNDEZ HERRERA</t>
  </si>
  <si>
    <t>JOHN RODRIGO HERNÁNDEZ MORA</t>
  </si>
  <si>
    <t>GERARDO PATIÑO CORTÉS</t>
  </si>
  <si>
    <t>LILIAN DANIELA SUÁREZ RIVEROS</t>
  </si>
  <si>
    <t>CARLOS CEFERINO ECHEVERRI ANGARITA</t>
  </si>
  <si>
    <t>No se presentó</t>
  </si>
  <si>
    <t>SERGIO ANDRÉS TORRES SUÁREZ</t>
  </si>
  <si>
    <t>Pregrado no coincide con el perfil</t>
  </si>
  <si>
    <t>Experiencia (meses)</t>
  </si>
  <si>
    <t>4 meses</t>
  </si>
  <si>
    <t>Puntaje</t>
  </si>
  <si>
    <t>1 año 2020/21</t>
  </si>
  <si>
    <t>5 meses 2016</t>
  </si>
  <si>
    <t>13 dias</t>
  </si>
  <si>
    <t>1 mes</t>
  </si>
  <si>
    <t>1.6 meses</t>
  </si>
  <si>
    <t>1 año</t>
  </si>
  <si>
    <t>11 meses</t>
  </si>
  <si>
    <t>6 días</t>
  </si>
  <si>
    <t>14 días</t>
  </si>
  <si>
    <t>37 horas</t>
  </si>
  <si>
    <t>Ganador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</si>
</sst>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4" xfId="0" quotePrefix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5</xdr:col>
      <xdr:colOff>732762</xdr:colOff>
      <xdr:row>36</xdr:row>
      <xdr:rowOff>75643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684EAF-080D-4E87-AC91-B71CAFF37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362200"/>
          <a:ext cx="5304762" cy="4457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13</xdr:col>
      <xdr:colOff>513619</xdr:colOff>
      <xdr:row>29</xdr:row>
      <xdr:rowOff>142476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7D32C8-2260-48BA-84E5-2E7153C97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15025" y="2362200"/>
          <a:ext cx="5847619" cy="3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zoomScaleNormal="100" workbookViewId="0">
      <selection activeCell="R18" sqref="R18"/>
    </sheetView>
  </sheetViews>
  <sheetFormatPr baseColWidth="10" defaultRowHeight="15" outlineLevelCol="1" x14ac:dyDescent="0.25"/>
  <cols>
    <col min="1" max="1" width="5.7109375" customWidth="1"/>
    <col min="2" max="2" width="26.140625" customWidth="1"/>
    <col min="3" max="3" width="31.5703125" bestFit="1" customWidth="1"/>
    <col min="4" max="4" width="30" customWidth="1" outlineLevel="1"/>
    <col min="5" max="5" width="11.42578125" customWidth="1" outlineLevel="1"/>
    <col min="6" max="6" width="16.28515625" customWidth="1" outlineLevel="1"/>
    <col min="7" max="7" width="11.42578125" customWidth="1" outlineLevel="1"/>
    <col min="8" max="8" width="13.7109375" customWidth="1" outlineLevel="1"/>
    <col min="9" max="9" width="13.140625" customWidth="1" outlineLevel="1"/>
    <col min="10" max="10" width="13.7109375" customWidth="1" outlineLevel="1"/>
    <col min="11" max="11" width="15.85546875" customWidth="1" outlineLevel="1"/>
    <col min="12" max="12" width="13.42578125" customWidth="1" outlineLevel="1"/>
    <col min="13" max="13" width="12.85546875" customWidth="1" outlineLevel="1"/>
    <col min="14" max="14" width="15.85546875" customWidth="1" outlineLevel="1"/>
    <col min="15" max="17" width="11.42578125" customWidth="1" outlineLevel="1"/>
    <col min="18" max="18" width="16.42578125" customWidth="1" outlineLevel="1"/>
    <col min="19" max="19" width="11.42578125" customWidth="1"/>
    <col min="20" max="20" width="31" bestFit="1" customWidth="1"/>
  </cols>
  <sheetData>
    <row r="2" spans="2:20" x14ac:dyDescent="0.25">
      <c r="C2" s="30" t="s">
        <v>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2:20" x14ac:dyDescent="0.25">
      <c r="C3" s="31" t="s">
        <v>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20" x14ac:dyDescent="0.25">
      <c r="C4" s="31" t="s">
        <v>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2:20" x14ac:dyDescent="0.25">
      <c r="C5" s="30" t="s">
        <v>24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2:20" ht="15.75" thickBot="1" x14ac:dyDescent="0.3"/>
    <row r="7" spans="2:20" ht="30" customHeight="1" x14ac:dyDescent="0.25">
      <c r="B7" s="34"/>
      <c r="C7" s="35" t="s">
        <v>3</v>
      </c>
      <c r="D7" s="26" t="s">
        <v>4</v>
      </c>
      <c r="E7" s="41" t="s">
        <v>5</v>
      </c>
      <c r="F7" s="26" t="s">
        <v>6</v>
      </c>
      <c r="G7" s="26"/>
      <c r="H7" s="26"/>
      <c r="I7" s="26" t="s">
        <v>7</v>
      </c>
      <c r="J7" s="26" t="s">
        <v>8</v>
      </c>
      <c r="K7" s="26" t="s">
        <v>9</v>
      </c>
      <c r="L7" s="26" t="s">
        <v>10</v>
      </c>
      <c r="M7" s="26" t="s">
        <v>11</v>
      </c>
      <c r="N7" s="26" t="s">
        <v>12</v>
      </c>
      <c r="O7" s="26" t="s">
        <v>13</v>
      </c>
      <c r="P7" s="26" t="s">
        <v>14</v>
      </c>
      <c r="Q7" s="26"/>
      <c r="R7" s="26"/>
      <c r="S7" s="26" t="s">
        <v>15</v>
      </c>
      <c r="T7" s="23" t="s">
        <v>16</v>
      </c>
    </row>
    <row r="8" spans="2:20" ht="27" customHeight="1" x14ac:dyDescent="0.25">
      <c r="B8" s="34"/>
      <c r="C8" s="36"/>
      <c r="D8" s="27"/>
      <c r="E8" s="42"/>
      <c r="F8" s="2" t="s">
        <v>17</v>
      </c>
      <c r="G8" s="2" t="s">
        <v>18</v>
      </c>
      <c r="H8" s="2" t="s">
        <v>19</v>
      </c>
      <c r="I8" s="27"/>
      <c r="J8" s="27"/>
      <c r="K8" s="27"/>
      <c r="L8" s="27"/>
      <c r="M8" s="27"/>
      <c r="N8" s="27"/>
      <c r="O8" s="27"/>
      <c r="P8" s="2" t="s">
        <v>20</v>
      </c>
      <c r="Q8" s="2" t="s">
        <v>21</v>
      </c>
      <c r="R8" s="2" t="s">
        <v>22</v>
      </c>
      <c r="S8" s="27"/>
      <c r="T8" s="24"/>
    </row>
    <row r="9" spans="2:20" ht="15.75" thickBot="1" x14ac:dyDescent="0.3">
      <c r="B9" s="34"/>
      <c r="C9" s="37"/>
      <c r="D9" s="38"/>
      <c r="E9" s="3">
        <v>10</v>
      </c>
      <c r="F9" s="4">
        <v>10</v>
      </c>
      <c r="G9" s="4">
        <v>15</v>
      </c>
      <c r="H9" s="4">
        <v>20</v>
      </c>
      <c r="I9" s="28">
        <v>35</v>
      </c>
      <c r="J9" s="29"/>
      <c r="K9" s="4">
        <v>10</v>
      </c>
      <c r="L9" s="4">
        <v>5</v>
      </c>
      <c r="M9" s="4">
        <v>0</v>
      </c>
      <c r="N9" s="4">
        <v>0</v>
      </c>
      <c r="O9" s="4">
        <v>20</v>
      </c>
      <c r="P9" s="4">
        <v>0</v>
      </c>
      <c r="Q9" s="4">
        <v>0</v>
      </c>
      <c r="R9" s="4">
        <v>0</v>
      </c>
      <c r="S9" s="4">
        <v>100</v>
      </c>
      <c r="T9" s="25"/>
    </row>
    <row r="10" spans="2:20" s="1" customFormat="1" ht="15.75" thickBot="1" x14ac:dyDescent="0.3">
      <c r="B10" s="43" t="s">
        <v>23</v>
      </c>
      <c r="C10" s="12" t="s">
        <v>26</v>
      </c>
      <c r="D10" s="13" t="s">
        <v>25</v>
      </c>
      <c r="E10" s="14"/>
      <c r="F10" s="15"/>
      <c r="G10" s="15"/>
      <c r="H10" s="15"/>
      <c r="I10" s="32"/>
      <c r="J10" s="33"/>
      <c r="K10" s="15"/>
      <c r="L10" s="16"/>
      <c r="M10" s="16"/>
      <c r="N10" s="15"/>
      <c r="O10" s="15"/>
      <c r="P10" s="15"/>
      <c r="Q10" s="15"/>
      <c r="R10" s="15"/>
      <c r="S10" s="17">
        <f t="shared" ref="S10:S15" si="0">R10+O10+L10+K10+J10+I10+H10+G10+F10+E10</f>
        <v>0</v>
      </c>
      <c r="T10" s="18" t="s">
        <v>31</v>
      </c>
    </row>
    <row r="11" spans="2:20" ht="15.75" thickBot="1" x14ac:dyDescent="0.3">
      <c r="B11" s="44"/>
      <c r="C11" s="10" t="s">
        <v>27</v>
      </c>
      <c r="D11" s="5" t="s">
        <v>25</v>
      </c>
      <c r="E11" s="6">
        <v>10</v>
      </c>
      <c r="F11" s="7">
        <v>10</v>
      </c>
      <c r="G11" s="7"/>
      <c r="H11" s="7"/>
      <c r="I11" s="39">
        <v>35</v>
      </c>
      <c r="J11" s="40"/>
      <c r="K11" s="7">
        <v>0</v>
      </c>
      <c r="L11" s="7">
        <v>0</v>
      </c>
      <c r="M11" s="7">
        <v>0</v>
      </c>
      <c r="N11" s="7">
        <v>0</v>
      </c>
      <c r="O11" s="7">
        <v>20</v>
      </c>
      <c r="P11" s="7"/>
      <c r="Q11" s="7"/>
      <c r="R11" s="7"/>
      <c r="S11" s="8">
        <f t="shared" si="0"/>
        <v>75</v>
      </c>
      <c r="T11" s="9" t="s">
        <v>47</v>
      </c>
    </row>
    <row r="12" spans="2:20" s="1" customFormat="1" ht="15.75" thickBot="1" x14ac:dyDescent="0.3">
      <c r="B12" s="44"/>
      <c r="C12" s="12" t="s">
        <v>28</v>
      </c>
      <c r="D12" s="13" t="s">
        <v>25</v>
      </c>
      <c r="E12" s="14"/>
      <c r="F12" s="15"/>
      <c r="G12" s="15"/>
      <c r="H12" s="15"/>
      <c r="I12" s="32"/>
      <c r="J12" s="33"/>
      <c r="K12" s="15"/>
      <c r="L12" s="15"/>
      <c r="M12" s="15"/>
      <c r="N12" s="15"/>
      <c r="O12" s="15">
        <v>20</v>
      </c>
      <c r="P12" s="15"/>
      <c r="Q12" s="15"/>
      <c r="R12" s="15"/>
      <c r="S12" s="17">
        <f t="shared" si="0"/>
        <v>20</v>
      </c>
      <c r="T12" s="18" t="s">
        <v>33</v>
      </c>
    </row>
    <row r="13" spans="2:20" s="1" customFormat="1" ht="15.75" thickBot="1" x14ac:dyDescent="0.3">
      <c r="B13" s="44"/>
      <c r="C13" s="10" t="s">
        <v>29</v>
      </c>
      <c r="D13" s="5" t="s">
        <v>25</v>
      </c>
      <c r="E13" s="11">
        <v>10</v>
      </c>
      <c r="F13" s="7"/>
      <c r="G13" s="7"/>
      <c r="H13" s="7"/>
      <c r="I13" s="39">
        <v>1</v>
      </c>
      <c r="J13" s="40"/>
      <c r="K13" s="7">
        <v>10</v>
      </c>
      <c r="L13" s="7">
        <v>5</v>
      </c>
      <c r="M13" s="7"/>
      <c r="N13" s="7"/>
      <c r="O13" s="7">
        <v>20</v>
      </c>
      <c r="P13" s="7"/>
      <c r="Q13" s="7"/>
      <c r="R13" s="7"/>
      <c r="S13" s="8">
        <f t="shared" si="0"/>
        <v>46</v>
      </c>
      <c r="T13" s="9"/>
    </row>
    <row r="14" spans="2:20" s="1" customFormat="1" ht="15.75" thickBot="1" x14ac:dyDescent="0.3">
      <c r="B14" s="44"/>
      <c r="C14" s="10" t="s">
        <v>32</v>
      </c>
      <c r="D14" s="5" t="s">
        <v>25</v>
      </c>
      <c r="E14" s="11">
        <v>10</v>
      </c>
      <c r="F14" s="7"/>
      <c r="G14" s="7">
        <v>15</v>
      </c>
      <c r="H14" s="7"/>
      <c r="I14" s="39">
        <v>23</v>
      </c>
      <c r="J14" s="40"/>
      <c r="K14" s="7"/>
      <c r="L14" s="7"/>
      <c r="M14" s="7"/>
      <c r="N14" s="7"/>
      <c r="O14" s="7">
        <v>20</v>
      </c>
      <c r="P14" s="7"/>
      <c r="Q14" s="7"/>
      <c r="R14" s="7"/>
      <c r="S14" s="8">
        <f t="shared" si="0"/>
        <v>68</v>
      </c>
      <c r="T14" s="9"/>
    </row>
    <row r="15" spans="2:20" ht="15.75" customHeight="1" thickBot="1" x14ac:dyDescent="0.3">
      <c r="B15" s="45"/>
      <c r="C15" s="12" t="s">
        <v>30</v>
      </c>
      <c r="D15" s="13" t="s">
        <v>25</v>
      </c>
      <c r="E15" s="14"/>
      <c r="F15" s="14"/>
      <c r="G15" s="14"/>
      <c r="H15" s="14"/>
      <c r="I15" s="32"/>
      <c r="J15" s="33"/>
      <c r="K15" s="14"/>
      <c r="L15" s="14"/>
      <c r="M15" s="14"/>
      <c r="N15" s="14"/>
      <c r="O15" s="14"/>
      <c r="P15" s="14"/>
      <c r="Q15" s="14"/>
      <c r="R15" s="14"/>
      <c r="S15" s="17">
        <f t="shared" si="0"/>
        <v>0</v>
      </c>
      <c r="T15" s="18" t="s">
        <v>31</v>
      </c>
    </row>
    <row r="17" spans="3:3" x14ac:dyDescent="0.25">
      <c r="C17" s="1"/>
    </row>
  </sheetData>
  <mergeCells count="27">
    <mergeCell ref="B7:B9"/>
    <mergeCell ref="C7:C9"/>
    <mergeCell ref="D7:D9"/>
    <mergeCell ref="I11:J11"/>
    <mergeCell ref="E7:E8"/>
    <mergeCell ref="F7:H7"/>
    <mergeCell ref="B10:B15"/>
    <mergeCell ref="I15:J15"/>
    <mergeCell ref="I12:J12"/>
    <mergeCell ref="I14:J14"/>
    <mergeCell ref="I13:J13"/>
    <mergeCell ref="C2:S2"/>
    <mergeCell ref="C3:S3"/>
    <mergeCell ref="C4:S4"/>
    <mergeCell ref="C5:S5"/>
    <mergeCell ref="I10:J10"/>
    <mergeCell ref="T7:T9"/>
    <mergeCell ref="I7:I8"/>
    <mergeCell ref="J7:J8"/>
    <mergeCell ref="K7:K8"/>
    <mergeCell ref="L7:L8"/>
    <mergeCell ref="M7:M8"/>
    <mergeCell ref="N7:N8"/>
    <mergeCell ref="O7:O8"/>
    <mergeCell ref="P7:R7"/>
    <mergeCell ref="S7:S8"/>
    <mergeCell ref="I9:J9"/>
  </mergeCells>
  <pageMargins left="0.7" right="0.7" top="0.75" bottom="0.75" header="0.3" footer="0.3"/>
  <pageSetup scale="27" orientation="portrait" r:id="rId1"/>
  <colBreaks count="1" manualBreakCount="1">
    <brk id="2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2"/>
  <sheetViews>
    <sheetView topLeftCell="I1" workbookViewId="0">
      <selection activeCell="X11" sqref="X11"/>
    </sheetView>
  </sheetViews>
  <sheetFormatPr baseColWidth="10" defaultRowHeight="15" x14ac:dyDescent="0.25"/>
  <cols>
    <col min="2" max="2" width="31.5703125" bestFit="1" customWidth="1"/>
    <col min="3" max="3" width="13" bestFit="1" customWidth="1"/>
    <col min="4" max="4" width="12.5703125" bestFit="1" customWidth="1"/>
    <col min="12" max="12" width="11.42578125" style="1"/>
    <col min="14" max="15" width="11.42578125" style="1"/>
    <col min="21" max="24" width="11.42578125" style="19"/>
  </cols>
  <sheetData>
    <row r="2" spans="2:24" ht="15.75" thickBot="1" x14ac:dyDescent="0.3">
      <c r="B2" t="s">
        <v>34</v>
      </c>
    </row>
    <row r="3" spans="2:24" x14ac:dyDescent="0.25">
      <c r="B3" s="35" t="s">
        <v>3</v>
      </c>
    </row>
    <row r="4" spans="2:24" x14ac:dyDescent="0.25">
      <c r="B4" s="36"/>
    </row>
    <row r="5" spans="2:24" ht="15.75" thickBot="1" x14ac:dyDescent="0.3">
      <c r="B5" s="37"/>
    </row>
    <row r="6" spans="2:24" ht="15.75" thickBot="1" x14ac:dyDescent="0.3">
      <c r="B6" s="12" t="s">
        <v>26</v>
      </c>
      <c r="U6" s="19" t="s">
        <v>36</v>
      </c>
    </row>
    <row r="7" spans="2:24" ht="15.75" thickBot="1" x14ac:dyDescent="0.3">
      <c r="B7" s="10" t="s">
        <v>27</v>
      </c>
      <c r="C7" s="20">
        <v>120</v>
      </c>
      <c r="D7" s="20">
        <v>216</v>
      </c>
      <c r="E7" s="20">
        <v>216</v>
      </c>
      <c r="F7" s="20">
        <v>216</v>
      </c>
      <c r="G7" s="20">
        <v>216</v>
      </c>
      <c r="H7" s="20">
        <v>216</v>
      </c>
      <c r="I7" s="20">
        <v>216</v>
      </c>
      <c r="J7" s="20">
        <v>168</v>
      </c>
      <c r="K7" s="20">
        <v>216</v>
      </c>
      <c r="L7" s="20">
        <v>96</v>
      </c>
      <c r="M7" s="20">
        <v>128</v>
      </c>
      <c r="N7" s="20">
        <v>440</v>
      </c>
      <c r="O7" s="20">
        <f>224+160+112+176+272</f>
        <v>944</v>
      </c>
      <c r="P7" s="19">
        <f>SUM(C7:N7)+O7</f>
        <v>3408</v>
      </c>
      <c r="Q7" s="19" t="s">
        <v>35</v>
      </c>
      <c r="R7" s="19">
        <f>170*4</f>
        <v>680</v>
      </c>
      <c r="S7" s="19">
        <v>88</v>
      </c>
      <c r="T7" s="19">
        <f>P7+R7+S7</f>
        <v>4176</v>
      </c>
      <c r="U7" s="19">
        <v>35</v>
      </c>
      <c r="W7" s="19">
        <f>T7/8</f>
        <v>522</v>
      </c>
      <c r="X7" s="19">
        <v>35</v>
      </c>
    </row>
    <row r="8" spans="2:24" ht="15.75" thickBot="1" x14ac:dyDescent="0.3">
      <c r="B8" s="12" t="s">
        <v>28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2:24" ht="15.75" thickBot="1" x14ac:dyDescent="0.3">
      <c r="B9" s="10" t="s">
        <v>29</v>
      </c>
      <c r="C9" s="19" t="s">
        <v>46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>
        <f>SUM(C9:S9)</f>
        <v>0</v>
      </c>
      <c r="U9" s="19">
        <f>(T9*U7)/T7</f>
        <v>0</v>
      </c>
      <c r="V9" s="19">
        <v>1</v>
      </c>
      <c r="X9" s="19">
        <v>1</v>
      </c>
    </row>
    <row r="10" spans="2:24" x14ac:dyDescent="0.25">
      <c r="B10" s="46" t="s">
        <v>32</v>
      </c>
      <c r="C10" s="19" t="s">
        <v>37</v>
      </c>
      <c r="D10" s="19" t="s">
        <v>38</v>
      </c>
      <c r="E10" s="19" t="s">
        <v>40</v>
      </c>
      <c r="F10" s="19" t="s">
        <v>39</v>
      </c>
      <c r="G10" s="19" t="s">
        <v>41</v>
      </c>
      <c r="H10" s="19" t="s">
        <v>42</v>
      </c>
      <c r="I10" s="19" t="s">
        <v>43</v>
      </c>
      <c r="J10" s="19" t="s">
        <v>44</v>
      </c>
      <c r="K10" s="19" t="s">
        <v>45</v>
      </c>
      <c r="L10" s="19"/>
      <c r="M10" s="19"/>
      <c r="N10" s="19"/>
      <c r="O10" s="19"/>
      <c r="P10" s="19"/>
      <c r="Q10" s="19"/>
      <c r="R10" s="19"/>
      <c r="S10" s="19"/>
      <c r="T10" s="19"/>
    </row>
    <row r="11" spans="2:24" s="1" customFormat="1" ht="15.75" thickBot="1" x14ac:dyDescent="0.3">
      <c r="B11" s="47"/>
      <c r="C11" s="19">
        <f>11*4.1*16</f>
        <v>721.59999999999991</v>
      </c>
      <c r="D11" s="19">
        <f>5*4.1*16</f>
        <v>328</v>
      </c>
      <c r="E11" s="19">
        <f>1*4.1*16</f>
        <v>65.599999999999994</v>
      </c>
      <c r="F11" s="21">
        <f>E11/2.1</f>
        <v>31.238095238095234</v>
      </c>
      <c r="G11" s="19">
        <f>1.6*4.1*16</f>
        <v>104.96</v>
      </c>
      <c r="H11" s="19">
        <f>C11</f>
        <v>721.59999999999991</v>
      </c>
      <c r="I11" s="19">
        <f>11*4.1*16</f>
        <v>721.59999999999991</v>
      </c>
      <c r="J11" s="19">
        <f>0.2*4.1*16</f>
        <v>13.12</v>
      </c>
      <c r="K11" s="19">
        <f>0.5*4.1*16</f>
        <v>32.799999999999997</v>
      </c>
      <c r="L11" s="19"/>
      <c r="M11" s="19"/>
      <c r="N11" s="19"/>
      <c r="O11" s="19"/>
      <c r="P11" s="19"/>
      <c r="Q11" s="19"/>
      <c r="R11" s="19"/>
      <c r="S11" s="19"/>
      <c r="T11" s="19">
        <f>SUM(C11:S11)</f>
        <v>2740.5180952380952</v>
      </c>
      <c r="U11" s="19"/>
      <c r="V11" s="19"/>
      <c r="W11" s="19">
        <f>T11/8</f>
        <v>342.56476190476189</v>
      </c>
      <c r="X11" s="22">
        <f>(T11*U7)/T7</f>
        <v>22.96890166028097</v>
      </c>
    </row>
    <row r="12" spans="2:24" ht="15.75" thickBot="1" x14ac:dyDescent="0.3">
      <c r="B12" s="12" t="s">
        <v>30</v>
      </c>
    </row>
  </sheetData>
  <mergeCells count="2">
    <mergeCell ref="B3:B5"/>
    <mergeCell ref="B10:B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CONCURSO 4120</vt:lpstr>
      <vt:lpstr>Hoja1</vt:lpstr>
      <vt:lpstr>'CONCURSO 4120'!Área_de_impresión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Rafael</cp:lastModifiedBy>
  <dcterms:created xsi:type="dcterms:W3CDTF">2021-04-28T14:34:13Z</dcterms:created>
  <dcterms:modified xsi:type="dcterms:W3CDTF">2023-03-16T16:26:33Z</dcterms:modified>
</cp:coreProperties>
</file>