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248"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 name="DRONES" sheetId="12" r:id="rId12"/>
  </sheets>
  <definedNames/>
  <calcPr fullCalcOnLoad="1"/>
</workbook>
</file>

<file path=xl/sharedStrings.xml><?xml version="1.0" encoding="utf-8"?>
<sst xmlns="http://schemas.openxmlformats.org/spreadsheetml/2006/main" count="854" uniqueCount="386">
  <si>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</si>
  <si>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</si>
  <si>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</si>
  <si>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</si>
  <si>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</si>
  <si>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</si>
  <si>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</si>
  <si>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</si>
  <si>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</si>
  <si>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</si>
  <si>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</si>
  <si>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</si>
  <si>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</si>
  <si>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</si>
  <si>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</si>
  <si>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</si>
  <si>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</si>
  <si>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</si>
  <si>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</si>
  <si>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</si>
  <si>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</si>
  <si>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</si>
  <si>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</si>
  <si>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</si>
  <si>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</si>
  <si>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</si>
  <si>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</si>
  <si>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</si>
  <si>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</si>
  <si>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</si>
  <si>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</si>
  <si>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</si>
  <si>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</si>
  <si>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 xml:space="preserve">Superior a 1% y hasta 2% </t>
  </si>
  <si>
    <t>Superior a 2% y hasta 3%</t>
  </si>
  <si>
    <t>Evaluación de Porcentaje sobre el valor de la pérdida</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</si>
  <si>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</si>
  <si>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</si>
  <si>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</si>
  <si>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</si>
  <si>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</si>
  <si>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</si>
  <si>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</si>
  <si>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</si>
  <si>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</si>
  <si>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</si>
  <si>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</si>
  <si>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</si>
  <si>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</si>
  <si>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</si>
  <si>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</si>
  <si>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</si>
  <si>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</si>
  <si>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</si>
  <si>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</si>
  <si>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</si>
  <si>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</si>
  <si>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</si>
  <si>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</si>
  <si>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</si>
  <si>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</si>
  <si>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</si>
  <si>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</si>
  <si>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</si>
  <si>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</si>
  <si>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</si>
  <si>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</si>
  <si>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</si>
  <si>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</si>
  <si>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</si>
  <si>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</si>
  <si>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</si>
  <si>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</si>
  <si>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</si>
  <si>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</si>
  <si>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</si>
  <si>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</si>
  <si>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</si>
  <si>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</si>
  <si>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</si>
  <si>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</si>
  <si>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</si>
  <si>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</si>
  <si>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</si>
  <si>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</si>
  <si>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</si>
  <si>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</si>
  <si>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</si>
  <si>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</si>
  <si>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</si>
  <si>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</si>
  <si>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</si>
  <si>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</si>
  <si>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</si>
  <si>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</si>
  <si>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</si>
  <si>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</si>
  <si>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</si>
  <si>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</si>
  <si>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</si>
  <si>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</si>
  <si>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</si>
  <si>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</si>
  <si>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</si>
  <si>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</si>
  <si>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</si>
  <si>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</si>
  <si>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</si>
  <si>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</si>
  <si>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</si>
  <si>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</si>
  <si>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</si>
  <si>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</si>
  <si>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</si>
  <si>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</si>
  <si>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</si>
  <si>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</si>
  <si>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</si>
  <si>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</si>
  <si>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</si>
  <si>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</si>
  <si>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</si>
  <si>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</si>
  <si>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</si>
  <si>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</si>
  <si>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</si>
  <si>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</si>
  <si>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</si>
  <si>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</si>
  <si>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</si>
  <si>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</si>
  <si>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</si>
  <si>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</si>
  <si>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</si>
  <si>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</si>
  <si>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</si>
  <si>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</si>
  <si>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</si>
  <si>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</si>
  <si>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</si>
  <si>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</si>
  <si>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</si>
  <si>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</si>
  <si>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</si>
  <si>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</si>
  <si>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</si>
  <si>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</si>
  <si>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</si>
  <si>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</si>
  <si>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</si>
  <si>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</si>
  <si>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</si>
  <si>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</si>
  <si>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</si>
  <si>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</si>
  <si>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</si>
  <si>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</si>
  <si>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</si>
  <si>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</si>
  <si>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</si>
  <si>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</si>
  <si>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</si>
  <si>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</si>
  <si>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</si>
  <si>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</si>
  <si>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</si>
  <si>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</si>
  <si>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</si>
  <si>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</si>
  <si>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</si>
  <si>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</si>
  <si>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</si>
  <si>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</si>
  <si>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</si>
  <si>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</si>
  <si>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</si>
  <si>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</si>
  <si>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</si>
  <si>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</si>
  <si>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</si>
  <si>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</si>
  <si>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</si>
  <si>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</si>
  <si>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</si>
  <si>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</si>
  <si>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</si>
  <si>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</si>
  <si>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</si>
  <si>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</si>
  <si>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</si>
  <si>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</si>
  <si>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</si>
  <si>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</si>
  <si>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</si>
  <si>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</si>
  <si>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</si>
  <si>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</si>
  <si>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</si>
  <si>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</si>
  <si>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</si>
  <si>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</si>
  <si>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</si>
  <si>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</si>
  <si>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</si>
  <si>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</si>
  <si>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</si>
  <si>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</si>
  <si>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</si>
  <si>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</si>
  <si>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</si>
  <si>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</si>
  <si>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</si>
  <si>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</si>
  <si>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</si>
  <si>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</si>
  <si>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</si>
  <si>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</si>
  <si>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</si>
  <si>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</si>
  <si>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</si>
  <si>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</si>
  <si>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</si>
  <si>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</si>
  <si>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</si>
  <si>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</si>
  <si>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</si>
  <si>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</si>
  <si>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</si>
  <si>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</si>
  <si>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</si>
  <si>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</si>
  <si>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</si>
  <si>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</si>
  <si>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</si>
  <si>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</si>
  <si>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</si>
  <si>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</si>
  <si>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</si>
  <si>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</si>
  <si>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</si>
  <si>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</si>
  <si>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</si>
  <si>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</si>
  <si>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</si>
  <si>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</si>
  <si>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</si>
  <si>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</si>
  <si>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</si>
  <si>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</si>
  <si>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</si>
  <si>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</si>
  <si>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</si>
  <si>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</si>
  <si>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</si>
  <si>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</si>
  <si>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</si>
  <si>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</si>
  <si>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</si>
  <si>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</si>
  <si>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</si>
  <si>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</si>
  <si>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</si>
  <si>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Superior a 0 y hasta $500.000</t>
  </si>
  <si>
    <t>Superior a $500.000 y hasta  $2.000.000.</t>
  </si>
  <si>
    <t>Superior a $2.000.000</t>
  </si>
  <si>
    <r>
      <t xml:space="preserve">Reparaciones sin previa autorización para cualquier bien asegurado. Sublimite de $100.000.000. </t>
    </r>
    <r>
      <rPr>
        <sz val="12"/>
        <rFont val="Arial"/>
        <family val="2"/>
      </rPr>
      <t xml:space="preserve"> Se califica con el mayor límite en pesos adicional al básico obligatorio y los demás de forma proporcional, aplicando una regla de tres simple.</t>
    </r>
  </si>
  <si>
    <t>Cobertura de asistencia domiciliaria. Sublimite $10.000.000.Se califica con el mayor límite en pesos adicional al básico obligatorio y los demás de forma proporcional, aplicando una regla de tres simple.</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</si>
  <si>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los demás en forma proporcional, utilizando una regla de tres</t>
    </r>
  </si>
  <si>
    <r>
      <t>Accidentes personales para el conductor .</t>
    </r>
    <r>
      <rPr>
        <sz val="11"/>
        <rFont val="Arial"/>
        <family val="2"/>
      </rPr>
      <t xml:space="preserve"> Se califica con el máximo puntaje el mayor límite ofrecido, los demás en forma proporcional, utilizando una regla de tres.</t>
    </r>
  </si>
  <si>
    <r>
      <rPr>
        <b/>
        <sz val="11"/>
        <color indexed="8"/>
        <rFont val="Arial"/>
        <family val="2"/>
      </rPr>
      <t>Cobertura para reclamaciones resultantes en la falla en el mantenimiento o la contratación de seguros:   excluye la estimación y tipificación de los riesgos.</t>
    </r>
    <r>
      <rPr>
        <sz val="11"/>
        <color indexed="8"/>
        <rFont val="Arial"/>
        <family val="2"/>
      </rPr>
      <t xml:space="preserve"> Se califica con el mayor límite en pesos adicional al básico obligatorio y los demás de forma proporcional, aplicando una regla de tres simple.</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</si>
  <si>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15 Puntos
Superioa a 10% y hasta 15%= 25 Puntos
Superior a 15% y hasta 20% = 40 Puntos</t>
    </r>
  </si>
  <si>
    <r>
      <t xml:space="preserve">Límite adicional de valor asegurado al básico exigido de, cualquier pérdida $3.500.000.000 y $7.000.000.000 en el agregado anual. </t>
    </r>
    <r>
      <rPr>
        <sz val="11"/>
        <rFont val="Arial"/>
        <family val="2"/>
      </rPr>
      <t xml:space="preserve">Se califica el límite adicional al básico obligatorio sin cobro de prima de acuerdo con lo siguiente: </t>
    </r>
  </si>
  <si>
    <r>
      <t xml:space="preserve">• Ofrecimiento de sublímite adicional al básico, de $2.000.000.000, </t>
    </r>
    <r>
      <rPr>
        <sz val="11"/>
        <rFont val="Arial"/>
        <family val="2"/>
      </rPr>
      <t>exigido para el amparo de Gastos de Defensa, sin cobro de prima.</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</si>
  <si>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</si>
  <si>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Extensión del amparo de amit y para toma por parte e movimientos subversivos y los actos de autoridad para repelerlos, incluyendo el incendio ocasionado por los mismos. </t>
    </r>
    <r>
      <rPr>
        <sz val="12"/>
        <rFont val="Arial"/>
        <family val="2"/>
      </rPr>
      <t>La aceptación de esta condición otorgará el puntaje ofrecido, la negación para aceptar esta condición no concederá puntaje.</t>
    </r>
  </si>
  <si>
    <t>Superior a 7%  y hasta 10%</t>
  </si>
  <si>
    <t>PUNTAJE TOTAL</t>
  </si>
  <si>
    <t>RAMO</t>
  </si>
  <si>
    <t>GRUPO DE PÓLIZAS</t>
  </si>
  <si>
    <t>Puntos</t>
  </si>
  <si>
    <r>
      <rPr>
        <b/>
        <sz val="16"/>
        <rFont val="Arial"/>
        <family val="2"/>
      </rPr>
      <t xml:space="preserve">GRUPO 1 </t>
    </r>
    <r>
      <rPr>
        <sz val="16"/>
        <rFont val="Arial"/>
        <family val="2"/>
      </rPr>
      <t>(Todo riesgo daño material, Manejo global, Responsabilidad civil extracontractual, Infidelidad y riesgos financieros, Responsabilidad civil servidores públicos, Automóviles y Transporte de Mercancías)</t>
    </r>
  </si>
  <si>
    <r>
      <rPr>
        <b/>
        <sz val="16"/>
        <rFont val="Arial"/>
        <family val="2"/>
      </rPr>
      <t>GRUPO 2</t>
    </r>
    <r>
      <rPr>
        <sz val="16"/>
        <rFont val="Arial"/>
        <family val="2"/>
      </rPr>
      <t xml:space="preserve"> (Accidentes Personales Estudiantiles)</t>
    </r>
  </si>
  <si>
    <r>
      <rPr>
        <b/>
        <sz val="16"/>
        <rFont val="Arial"/>
        <family val="2"/>
      </rPr>
      <t>GRUPO 3</t>
    </r>
    <r>
      <rPr>
        <sz val="16"/>
        <rFont val="Arial"/>
        <family val="2"/>
      </rPr>
      <t xml:space="preserve"> (Seguro para Drones)</t>
    </r>
  </si>
  <si>
    <r>
      <rPr>
        <b/>
        <sz val="16"/>
        <rFont val="Arial"/>
        <family val="2"/>
      </rPr>
      <t>GRUPO 4</t>
    </r>
    <r>
      <rPr>
        <sz val="16"/>
        <rFont val="Arial"/>
        <family val="2"/>
      </rPr>
      <t xml:space="preserve"> (SOAT)</t>
    </r>
  </si>
  <si>
    <t>INFORME DE EVALUACIÓN ELABORADO POR:</t>
  </si>
  <si>
    <t>UNIÓN TEMPORAL AON - MARSH - WILLIS</t>
  </si>
  <si>
    <t>UNIVERSIDAD DISTRITAL FRANCISCO JOSÉ DE CALDAS</t>
  </si>
  <si>
    <t>Consolidado Programa</t>
  </si>
  <si>
    <t>CONSOLIDADO GRUPO 1</t>
  </si>
  <si>
    <t>FACTORES</t>
  </si>
  <si>
    <t>PUNTAJE                PARCIAL</t>
  </si>
  <si>
    <t xml:space="preserve">PUNTAJE    TOTAL </t>
  </si>
  <si>
    <t>FACTOR ECONOMICO</t>
  </si>
  <si>
    <t>Manejo Global Entidades Públicas participación al 15%</t>
  </si>
  <si>
    <t>Responsabilidad Civil Extracontractual   participación al 10%</t>
  </si>
  <si>
    <t>Automóviles                                participación al 10%</t>
  </si>
  <si>
    <t>Transporte de Mercancías  Participación 5%</t>
  </si>
  <si>
    <t>Responsabilidad Civil Servidores Públicos participación al 25%</t>
  </si>
  <si>
    <t>Prima (Media Aritmética)</t>
  </si>
  <si>
    <t>Menores Deducibles</t>
  </si>
  <si>
    <t>FACTOR DE CALIDAD</t>
  </si>
  <si>
    <t>Cláusula y/o Condiciones Complementarias Calificables</t>
  </si>
  <si>
    <t>Apoyo a la industria Nacional - Ley 816 de 2003</t>
  </si>
  <si>
    <t>CONSOLIDADO GRUPO 2</t>
  </si>
  <si>
    <t xml:space="preserve">Menor prima por estudiante </t>
  </si>
  <si>
    <t xml:space="preserve">Folio </t>
  </si>
  <si>
    <t>CONSOLIDADO GRUPO 3</t>
  </si>
  <si>
    <t xml:space="preserve"> </t>
  </si>
  <si>
    <t>CONSOLIDADO GRUPO 4</t>
  </si>
  <si>
    <t xml:space="preserve">Evaluación  primas 300 puntos - RCSP y AU 600 Puntos </t>
  </si>
  <si>
    <t>GRUPO 1</t>
  </si>
  <si>
    <t xml:space="preserve">MEDIA ARITMÉTICA </t>
  </si>
  <si>
    <t>Tasa</t>
  </si>
  <si>
    <t>Prima Total ( incluye IVA )</t>
  </si>
  <si>
    <t>Todo Riesgo Daños Materiales</t>
  </si>
  <si>
    <t>TRDM</t>
  </si>
  <si>
    <t>Responsabilidad Civil Extracontractual</t>
  </si>
  <si>
    <t>RCE</t>
  </si>
  <si>
    <t>Manejo Global Entidades Estatales</t>
  </si>
  <si>
    <t>MANEJO</t>
  </si>
  <si>
    <t>Automóviles</t>
  </si>
  <si>
    <t>AU</t>
  </si>
  <si>
    <t>Transporte de Mercancías</t>
  </si>
  <si>
    <t>TR MCIAS</t>
  </si>
  <si>
    <t>Infidelidad y Riesgos Financieros</t>
  </si>
  <si>
    <t>IRF</t>
  </si>
  <si>
    <t>Responsabilidad Civil Servidores Públicos</t>
  </si>
  <si>
    <t>RCSP</t>
  </si>
  <si>
    <t>GRUPO 2</t>
  </si>
  <si>
    <t>Prima por estudiante por semestre</t>
  </si>
  <si>
    <t>GRUPO 3</t>
  </si>
  <si>
    <t>Seguro para DRONES (Casco y Responsabilidad Civil)</t>
  </si>
  <si>
    <t>GRUPO 4</t>
  </si>
  <si>
    <t>Prima Total (Incluye Contribución)</t>
  </si>
  <si>
    <t>SE OTORGA 3% SOBRE EL VALOR DE LA PERDIDA</t>
  </si>
  <si>
    <t>SE OTORGA 2 SMMLV</t>
  </si>
  <si>
    <t>SE OTORGA 4% SOBRE EL VALOR DE LA PERDIDA</t>
  </si>
  <si>
    <t>SE OTORGA 6% SOBRE EL VALOR DE LA PERDIDA</t>
  </si>
  <si>
    <t>SE OTORGA 4 SMMLV</t>
  </si>
  <si>
    <t>SE OTORGA 8% SOBRE EL VALOR DE LA PERDIDA</t>
  </si>
  <si>
    <t>SE OTORGA $200.000.000</t>
  </si>
  <si>
    <t>NO SE OTORGA</t>
  </si>
  <si>
    <t>UT AXA-PREVISORA-SBS</t>
  </si>
  <si>
    <t>Accidentes Personales Estudiantíles</t>
  </si>
  <si>
    <t>OFERENTES
ZURICH</t>
  </si>
  <si>
    <t>SE OTORGA $2.000.000</t>
  </si>
  <si>
    <t>SE OTORGA 10%</t>
  </si>
  <si>
    <t>TOTAL PUNTAJE DRONES</t>
  </si>
  <si>
    <t>SEGUROS MUNDIAL</t>
  </si>
  <si>
    <t>ASEGURADORA SOLIDARIA</t>
  </si>
  <si>
    <t>vrs</t>
  </si>
  <si>
    <t>Todo Riesgo Daño Material                                  participacion al 20%</t>
  </si>
  <si>
    <t>Infidelidad y Riesgos Financieros  participación al 15%</t>
  </si>
  <si>
    <t xml:space="preserve">Folio 1 </t>
  </si>
  <si>
    <t>Folio 1</t>
  </si>
  <si>
    <t>ZURICH COLOMBIA</t>
  </si>
  <si>
    <t>ASEGURADORA SOLIDARIA DE COLOMBIA ENTIDAD COOPERATIVA</t>
  </si>
  <si>
    <t>COMPAÑÍA MUNDIAL DE SEGUROS S.A.</t>
  </si>
  <si>
    <t xml:space="preserve">ZURICH COLOMBIA SEGUROS S.A. </t>
  </si>
  <si>
    <t xml:space="preserve">Folios 3 </t>
  </si>
  <si>
    <t>NO PRESENTÓ OFERTA</t>
  </si>
  <si>
    <t>JUAN DAVID GUTIERREZ RODRIGUEZ</t>
  </si>
  <si>
    <t>UNIVERSIDAD DISTRITAL FRANCISCO JOSÉ DE CALDAS                                                                                                                                                                                                                                                                                                                                                                                       CONVOCATORIA PÚBLICA No. 003 DE 2023</t>
  </si>
  <si>
    <t>UNIÓN TEMPORAL
AXA COLPATRIA SEGUROS S.A. – LA PREVISORA S.A. COMPAÑÍA DE SEGUROS – SBS SEGUROS
COLOMBIA S.A. - UNIVERSIDAD DISTRITAL 2023</t>
  </si>
  <si>
    <t>LA PREVISORA S.A. COMPAÑÍA DE SEGUROS</t>
  </si>
  <si>
    <t>Superior a 2 % y hasta 3%</t>
  </si>
  <si>
    <t>Superior a 5%</t>
  </si>
  <si>
    <t>Superior a 0% y hasta 5%</t>
  </si>
  <si>
    <t xml:space="preserve">Superior a 5% y hasta  7% </t>
  </si>
  <si>
    <t>Superior a 10%  y hasta 15%</t>
  </si>
  <si>
    <t xml:space="preserve">Superior a 15% </t>
  </si>
  <si>
    <t>Superior a 0 y hasta 5 SMMLV</t>
  </si>
  <si>
    <t>Superior a 5 y hasta 10 SMMLV</t>
  </si>
  <si>
    <t>Superior a 10 y hasta 15 SMMLV</t>
  </si>
  <si>
    <t>Superior a 15 SMMLV</t>
  </si>
  <si>
    <r>
      <t xml:space="preserve">• Ofrecimiento de límite adicional al básico, de $5.000.000.000, exigido para el amparo de Perjuicios o detrimentos patrimoniales, </t>
    </r>
    <r>
      <rPr>
        <sz val="11"/>
        <rFont val="Arial"/>
        <family val="2"/>
      </rPr>
      <t xml:space="preserve"> sin cobro de prima. </t>
    </r>
  </si>
  <si>
    <t>zurich</t>
  </si>
  <si>
    <t>PREVISORA</t>
  </si>
  <si>
    <t>NO SE OTORG</t>
  </si>
  <si>
    <t>Limite adicional de $1,000,000,000</t>
  </si>
  <si>
    <t>SE OTORGA $700.000</t>
  </si>
  <si>
    <t>SE OTORGA 5% SOBRE EL VALOR
ASEGURABLE DEL BIEN AFECTADO</t>
  </si>
  <si>
    <t>SE OTORGA 15% SOBRE EL VALOR DE LA PERDIDA</t>
  </si>
  <si>
    <t>SE OTORGA 15 SMMLV</t>
  </si>
  <si>
    <t>SE OTORGA 3% SOBRE EL VALOR DE LA
PÉRDIDA</t>
  </si>
  <si>
    <t>Seguro de Daños Corporales Causados a las Persona en Accidentes de Tránsito - SOAT</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</si>
</sst>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General\ &quot;Puntos&quot;"/>
    <numFmt numFmtId="181" formatCode="#,##0_ ;\-#,##0\ "/>
    <numFmt numFmtId="182" formatCode="0.0"/>
    <numFmt numFmtId="183" formatCode="&quot;$&quot;\ #,##0"/>
    <numFmt numFmtId="184" formatCode="&quot;$&quot;\ #,##0.00"/>
    <numFmt numFmtId="185" formatCode="0.000"/>
    <numFmt numFmtId="186" formatCode="0.0000"/>
    <numFmt numFmtId="187" formatCode="#,##0.0"/>
    <numFmt numFmtId="188" formatCode="0.000000000"/>
    <numFmt numFmtId="189" formatCode="0.0000000000"/>
    <numFmt numFmtId="190" formatCode="0.00000000"/>
    <numFmt numFmtId="191" formatCode="0.0000000"/>
    <numFmt numFmtId="192" formatCode="0.000000"/>
    <numFmt numFmtId="193" formatCode="0.0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000%"/>
    <numFmt numFmtId="201" formatCode="&quot;$&quot;\ #,##0.0"/>
    <numFmt numFmtId="202" formatCode="&quot;$&quot;\ #,##0.000"/>
    <numFmt numFmtId="203" formatCode="#,##0.000"/>
    <numFmt numFmtId="204" formatCode="#,##0.0000"/>
    <numFmt numFmtId="205" formatCode="0.00000%"/>
    <numFmt numFmtId="206" formatCode="0.000000%"/>
  </numFmts>
  <fonts count="87">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b/>
      <sz val="16"/>
      <color indexed="9"/>
      <name val="Arial"/>
      <family val="2"/>
    </font>
    <font>
      <b/>
      <sz val="12"/>
      <color indexed="9"/>
      <name val="Arial"/>
      <family val="2"/>
    </font>
    <font>
      <sz val="16"/>
      <name val="Arial"/>
      <family val="2"/>
    </font>
    <font>
      <b/>
      <sz val="16"/>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sz val="14"/>
      <color indexed="9"/>
      <name val="Arial"/>
      <family val="2"/>
    </font>
    <font>
      <sz val="8"/>
      <color indexed="9"/>
      <name val="Arial"/>
      <family val="2"/>
    </font>
    <font>
      <b/>
      <sz val="14"/>
      <color indexed="8"/>
      <name val="Arial"/>
      <family val="2"/>
    </font>
    <font>
      <sz val="12"/>
      <color indexed="8"/>
      <name val="Arial"/>
      <family val="2"/>
    </font>
    <font>
      <b/>
      <sz val="14"/>
      <color indexed="60"/>
      <name val="Arial"/>
      <family val="2"/>
    </font>
    <font>
      <b/>
      <sz val="14"/>
      <color indexed="10"/>
      <name val="Arial"/>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Calibri"/>
      <family val="2"/>
    </font>
    <font>
      <sz val="14"/>
      <color theme="0"/>
      <name val="Arial"/>
      <family val="2"/>
    </font>
    <font>
      <b/>
      <sz val="14"/>
      <color theme="0"/>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4"/>
      <color theme="1"/>
      <name val="Arial"/>
      <family val="2"/>
    </font>
    <font>
      <sz val="12"/>
      <color rgb="FF000000"/>
      <name val="Arial"/>
      <family val="2"/>
    </font>
    <font>
      <b/>
      <sz val="14"/>
      <color rgb="FFC00000"/>
      <name val="Arial"/>
      <family val="2"/>
    </font>
    <font>
      <b/>
      <sz val="14"/>
      <color rgb="FFFF0000"/>
      <name val="Arial"/>
      <family val="2"/>
    </font>
    <font>
      <b/>
      <sz val="10"/>
      <color theme="0"/>
      <name val="Arial"/>
      <family val="2"/>
    </font>
    <font>
      <b/>
      <sz val="14"/>
      <color theme="1"/>
      <name val="Calibri"/>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color indexed="63"/>
      </bottom>
    </border>
    <border>
      <left style="medium"/>
      <right/>
      <top style="thin"/>
      <bottom style="medium"/>
    </border>
    <border>
      <left style="thin"/>
      <right style="medium"/>
      <top style="thin"/>
      <bottom style="medium"/>
    </border>
    <border>
      <left style="medium"/>
      <right style="medium"/>
      <top style="thin"/>
      <bottom style="medium"/>
    </border>
    <border>
      <left style="thin"/>
      <right style="thin"/>
      <top style="medium"/>
      <bottom>
        <color indexed="63"/>
      </bottom>
    </border>
    <border>
      <left style="medium"/>
      <right style="thin"/>
      <top style="medium"/>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439">
    <xf numFmtId="0" fontId="0" fillId="0" borderId="0" xfId="0" applyFont="1" applyAlignment="1">
      <alignment/>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0" fontId="3" fillId="0" borderId="0" xfId="61" applyFill="1" applyAlignment="1">
      <alignment/>
    </xf>
    <xf numFmtId="0" fontId="3" fillId="0" borderId="0" xfId="58">
      <alignment/>
      <protection/>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60" applyFont="1" applyFill="1" applyAlignment="1">
      <alignment horizontal="justify" vertical="center"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4" fillId="33" borderId="14" xfId="57" applyFont="1" applyFill="1" applyBorder="1" applyAlignment="1">
      <alignment horizontal="left" vertical="center" wrapText="1"/>
    </xf>
    <xf numFmtId="0" fontId="69" fillId="33" borderId="15" xfId="0" applyFont="1" applyFill="1" applyBorder="1" applyAlignment="1">
      <alignment/>
    </xf>
    <xf numFmtId="0" fontId="4" fillId="35" borderId="16" xfId="0" applyFont="1" applyFill="1" applyBorder="1" applyAlignment="1">
      <alignment vertical="center" wrapText="1"/>
    </xf>
    <xf numFmtId="171"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70" fillId="33" borderId="10" xfId="61" applyFont="1" applyFill="1" applyBorder="1" applyAlignment="1">
      <alignment horizontal="center"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1" fillId="33" borderId="10" xfId="0" applyFont="1" applyFill="1" applyBorder="1" applyAlignment="1">
      <alignment horizontal="center" vertical="center"/>
    </xf>
    <xf numFmtId="0" fontId="68"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70" fillId="33" borderId="10" xfId="0" applyFont="1" applyFill="1" applyBorder="1" applyAlignment="1">
      <alignment horizontal="center" vertical="center" wrapText="1"/>
    </xf>
    <xf numFmtId="0" fontId="71" fillId="33" borderId="13" xfId="0" applyFont="1" applyFill="1" applyBorder="1" applyAlignment="1">
      <alignment vertical="center" wrapText="1"/>
    </xf>
    <xf numFmtId="0" fontId="71" fillId="33" borderId="12" xfId="55" applyFont="1" applyFill="1" applyBorder="1" applyAlignment="1">
      <alignment vertical="center" wrapText="1"/>
    </xf>
    <xf numFmtId="0" fontId="71" fillId="33" borderId="20" xfId="55" applyFont="1" applyFill="1" applyBorder="1" applyAlignment="1">
      <alignment vertical="center" wrapText="1"/>
    </xf>
    <xf numFmtId="0" fontId="7" fillId="0" borderId="0" xfId="61" applyFont="1" applyFill="1" applyAlignment="1">
      <alignment horizontal="justify" vertical="center" wrapText="1"/>
    </xf>
    <xf numFmtId="0" fontId="2" fillId="7" borderId="10" xfId="61" applyFont="1" applyFill="1" applyBorder="1" applyAlignment="1">
      <alignment horizontal="center" vertical="center" wrapText="1"/>
    </xf>
    <xf numFmtId="0" fontId="72" fillId="33" borderId="10" xfId="0" applyFont="1" applyFill="1" applyBorder="1" applyAlignment="1">
      <alignment horizontal="center" vertical="center"/>
    </xf>
    <xf numFmtId="2" fontId="72" fillId="33" borderId="10" xfId="0" applyNumberFormat="1" applyFont="1" applyFill="1" applyBorder="1" applyAlignment="1">
      <alignment horizontal="center" vertical="center"/>
    </xf>
    <xf numFmtId="2" fontId="2" fillId="0" borderId="10" xfId="61" applyNumberFormat="1" applyFont="1" applyFill="1" applyBorder="1" applyAlignment="1">
      <alignment horizontal="center" vertical="center" wrapText="1"/>
    </xf>
    <xf numFmtId="0" fontId="73" fillId="33" borderId="10" xfId="61" applyFont="1" applyFill="1" applyBorder="1" applyAlignment="1">
      <alignment horizontal="center" vertical="center" wrapText="1"/>
    </xf>
    <xf numFmtId="2" fontId="74" fillId="33" borderId="10" xfId="61"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2" fillId="7" borderId="10" xfId="0" applyFont="1" applyFill="1" applyBorder="1" applyAlignment="1">
      <alignment horizontal="center" vertical="center" wrapText="1"/>
    </xf>
    <xf numFmtId="2" fontId="70" fillId="33" borderId="10" xfId="0" applyNumberFormat="1" applyFont="1" applyFill="1" applyBorder="1" applyAlignment="1">
      <alignment horizontal="center" vertical="center" wrapText="1"/>
    </xf>
    <xf numFmtId="0" fontId="69" fillId="0" borderId="10" xfId="0" applyFont="1" applyBorder="1" applyAlignment="1">
      <alignment horizontal="center" vertical="center"/>
    </xf>
    <xf numFmtId="2" fontId="69" fillId="0" borderId="10" xfId="0" applyNumberFormat="1" applyFont="1" applyBorder="1" applyAlignment="1">
      <alignment horizontal="center" vertical="center"/>
    </xf>
    <xf numFmtId="0" fontId="74" fillId="33" borderId="10" xfId="0" applyFont="1" applyFill="1" applyBorder="1" applyAlignment="1">
      <alignment horizontal="center" vertical="center"/>
    </xf>
    <xf numFmtId="2" fontId="74" fillId="33" borderId="10" xfId="0" applyNumberFormat="1" applyFont="1" applyFill="1" applyBorder="1" applyAlignment="1">
      <alignment horizontal="center" vertical="center"/>
    </xf>
    <xf numFmtId="4" fontId="16" fillId="33" borderId="10" xfId="0" applyNumberFormat="1" applyFont="1" applyFill="1" applyBorder="1" applyAlignment="1">
      <alignment horizontal="center" vertical="center" wrapText="1"/>
    </xf>
    <xf numFmtId="4" fontId="2" fillId="0" borderId="21" xfId="61"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4" fillId="33" borderId="20" xfId="0" applyFont="1" applyFill="1" applyBorder="1" applyAlignment="1">
      <alignment vertical="center" wrapText="1"/>
    </xf>
    <xf numFmtId="2" fontId="14" fillId="36" borderId="10" xfId="61" applyNumberFormat="1" applyFont="1" applyFill="1" applyBorder="1" applyAlignment="1">
      <alignment horizontal="center" vertical="center"/>
    </xf>
    <xf numFmtId="0" fontId="14" fillId="36" borderId="10" xfId="61" applyFont="1" applyFill="1" applyBorder="1" applyAlignment="1">
      <alignment horizontal="center" vertical="center" wrapText="1"/>
    </xf>
    <xf numFmtId="2" fontId="14" fillId="36" borderId="10" xfId="61" applyNumberFormat="1" applyFont="1" applyFill="1" applyBorder="1" applyAlignment="1">
      <alignment horizontal="center" vertical="center" wrapText="1"/>
    </xf>
    <xf numFmtId="0" fontId="41" fillId="36" borderId="0" xfId="0" applyFont="1" applyFill="1" applyAlignment="1">
      <alignment/>
    </xf>
    <xf numFmtId="0" fontId="2" fillId="36" borderId="0" xfId="0" applyFont="1" applyFill="1" applyAlignment="1">
      <alignment horizontal="justify"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71"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22" xfId="55" applyNumberFormat="1" applyFont="1" applyFill="1" applyBorder="1" applyAlignment="1" applyProtection="1">
      <alignment vertical="top" wrapText="1"/>
      <protection/>
    </xf>
    <xf numFmtId="0" fontId="70" fillId="33" borderId="0" xfId="62" applyFont="1" applyFill="1" applyAlignment="1">
      <alignment horizontal="justify" vertical="center" wrapText="1"/>
    </xf>
    <xf numFmtId="0" fontId="13" fillId="0" borderId="10" xfId="61" applyFont="1" applyFill="1" applyBorder="1" applyAlignment="1">
      <alignment vertical="top" wrapText="1"/>
    </xf>
    <xf numFmtId="4" fontId="14" fillId="0" borderId="10" xfId="61" applyNumberFormat="1" applyFont="1" applyFill="1" applyBorder="1" applyAlignment="1">
      <alignment horizontal="center" vertical="center" wrapText="1"/>
    </xf>
    <xf numFmtId="0" fontId="13" fillId="36" borderId="12" xfId="58" applyFont="1" applyFill="1" applyBorder="1" applyAlignment="1">
      <alignment vertical="top" wrapText="1"/>
      <protection/>
    </xf>
    <xf numFmtId="0" fontId="13" fillId="37" borderId="23" xfId="58" applyFont="1" applyFill="1" applyBorder="1" applyAlignment="1">
      <alignment vertical="top" wrapText="1"/>
      <protection/>
    </xf>
    <xf numFmtId="4" fontId="14" fillId="0" borderId="23" xfId="61" applyNumberFormat="1" applyFont="1" applyFill="1" applyBorder="1" applyAlignment="1" applyProtection="1">
      <alignment horizontal="center" vertical="center" wrapText="1"/>
      <protection/>
    </xf>
    <xf numFmtId="0" fontId="13" fillId="37" borderId="21" xfId="58" applyFont="1" applyFill="1" applyBorder="1" applyAlignment="1">
      <alignment vertical="top" wrapText="1"/>
      <protection/>
    </xf>
    <xf numFmtId="4" fontId="14" fillId="0" borderId="21" xfId="61" applyNumberFormat="1" applyFont="1" applyFill="1" applyBorder="1" applyAlignment="1" applyProtection="1">
      <alignment horizontal="center" vertical="center" wrapText="1"/>
      <protection/>
    </xf>
    <xf numFmtId="0" fontId="13" fillId="34" borderId="12" xfId="0" applyFont="1" applyFill="1" applyBorder="1" applyAlignment="1" quotePrefix="1">
      <alignment vertical="top" wrapText="1"/>
    </xf>
    <xf numFmtId="0" fontId="71" fillId="33" borderId="10" xfId="0" applyFont="1" applyFill="1" applyBorder="1" applyAlignment="1">
      <alignment horizontal="center" vertical="center" wrapText="1"/>
    </xf>
    <xf numFmtId="0" fontId="71" fillId="33" borderId="10" xfId="0" applyFont="1" applyFill="1" applyBorder="1" applyAlignment="1">
      <alignment horizontal="left" vertical="center" wrapText="1"/>
    </xf>
    <xf numFmtId="180" fontId="71" fillId="33" borderId="12" xfId="0" applyNumberFormat="1" applyFont="1" applyFill="1" applyBorder="1" applyAlignment="1">
      <alignment vertical="center" wrapText="1"/>
    </xf>
    <xf numFmtId="2" fontId="71" fillId="33" borderId="10" xfId="0" applyNumberFormat="1" applyFont="1" applyFill="1" applyBorder="1" applyAlignment="1">
      <alignment horizontal="center" vertical="center" wrapText="1"/>
    </xf>
    <xf numFmtId="0" fontId="75" fillId="33" borderId="0" xfId="62" applyFont="1" applyFill="1" applyAlignment="1">
      <alignment horizontal="center" vertical="center" wrapText="1"/>
    </xf>
    <xf numFmtId="0" fontId="76" fillId="33" borderId="24" xfId="0" applyFont="1" applyFill="1" applyBorder="1" applyAlignment="1">
      <alignment horizontal="center" vertical="center" wrapText="1"/>
    </xf>
    <xf numFmtId="2" fontId="76" fillId="33" borderId="24" xfId="0" applyNumberFormat="1" applyFont="1" applyFill="1" applyBorder="1" applyAlignment="1">
      <alignment horizontal="center" vertical="center" wrapText="1"/>
    </xf>
    <xf numFmtId="0" fontId="14" fillId="0" borderId="10" xfId="0" applyFont="1" applyBorder="1" applyAlignment="1">
      <alignment horizontal="justify" vertical="top" wrapText="1"/>
    </xf>
    <xf numFmtId="0" fontId="13" fillId="0" borderId="12" xfId="0" applyFont="1" applyBorder="1" applyAlignment="1">
      <alignment horizontal="justify"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25" xfId="0" applyFont="1" applyBorder="1" applyAlignment="1">
      <alignment vertical="center" wrapText="1"/>
    </xf>
    <xf numFmtId="0" fontId="2" fillId="0" borderId="12" xfId="0" applyFont="1" applyBorder="1" applyAlignment="1">
      <alignment vertical="center" wrapText="1"/>
    </xf>
    <xf numFmtId="2" fontId="2" fillId="0" borderId="26"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27"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22" xfId="0" applyFont="1" applyBorder="1" applyAlignment="1">
      <alignment vertical="center" wrapText="1"/>
    </xf>
    <xf numFmtId="0" fontId="7" fillId="0" borderId="0" xfId="0" applyFont="1" applyAlignment="1">
      <alignment vertical="center" wrapText="1"/>
    </xf>
    <xf numFmtId="0" fontId="76" fillId="33" borderId="0" xfId="62" applyFont="1" applyFill="1" applyAlignment="1">
      <alignment horizontal="justify" vertical="center" wrapText="1"/>
    </xf>
    <xf numFmtId="0" fontId="77" fillId="33" borderId="28" xfId="0" applyFont="1" applyFill="1" applyBorder="1" applyAlignment="1">
      <alignment horizontal="center" vertical="center" wrapText="1"/>
    </xf>
    <xf numFmtId="0" fontId="78" fillId="0" borderId="29"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9" xfId="0" applyFont="1" applyBorder="1" applyAlignment="1">
      <alignment vertical="center" wrapText="1"/>
    </xf>
    <xf numFmtId="0" fontId="78" fillId="0" borderId="29" xfId="0" applyFont="1" applyBorder="1" applyAlignment="1">
      <alignment horizontal="left" vertical="center" wrapText="1"/>
    </xf>
    <xf numFmtId="0" fontId="69" fillId="0" borderId="29" xfId="0" applyFont="1" applyBorder="1" applyAlignment="1">
      <alignment vertical="center" wrapText="1"/>
    </xf>
    <xf numFmtId="0" fontId="79" fillId="33" borderId="30" xfId="0" applyFont="1" applyFill="1" applyBorder="1" applyAlignment="1">
      <alignment vertical="center" wrapText="1"/>
    </xf>
    <xf numFmtId="0" fontId="79" fillId="33" borderId="31" xfId="0" applyFont="1" applyFill="1" applyBorder="1" applyAlignment="1">
      <alignment horizontal="center" vertical="center" wrapText="1"/>
    </xf>
    <xf numFmtId="0" fontId="77" fillId="33" borderId="31" xfId="0" applyFont="1" applyFill="1" applyBorder="1" applyAlignment="1">
      <alignment horizontal="center" vertical="center" wrapText="1"/>
    </xf>
    <xf numFmtId="0" fontId="0" fillId="0" borderId="0" xfId="0" applyAlignment="1">
      <alignment vertical="center"/>
    </xf>
    <xf numFmtId="0" fontId="80" fillId="0" borderId="0" xfId="0" applyFont="1" applyAlignment="1">
      <alignment vertical="center" wrapText="1"/>
    </xf>
    <xf numFmtId="0" fontId="2" fillId="0" borderId="0" xfId="0" applyFont="1" applyAlignment="1">
      <alignment horizontal="justify" vertical="center" wrapText="1"/>
    </xf>
    <xf numFmtId="0" fontId="71" fillId="0" borderId="0" xfId="0" applyFont="1" applyAlignment="1">
      <alignment horizontal="justify" vertical="center" wrapText="1"/>
    </xf>
    <xf numFmtId="0" fontId="72" fillId="36" borderId="0" xfId="0" applyFont="1" applyFill="1" applyAlignment="1">
      <alignment horizontal="center" vertical="center"/>
    </xf>
    <xf numFmtId="2" fontId="72" fillId="36" borderId="0" xfId="0" applyNumberFormat="1" applyFont="1" applyFill="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0" fontId="74" fillId="36" borderId="0" xfId="0" applyFont="1" applyFill="1" applyAlignment="1">
      <alignment horizontal="center" vertical="center"/>
    </xf>
    <xf numFmtId="2" fontId="74" fillId="36" borderId="0" xfId="0" applyNumberFormat="1" applyFont="1" applyFill="1" applyAlignment="1">
      <alignment horizontal="center" vertical="center"/>
    </xf>
    <xf numFmtId="0" fontId="74" fillId="36" borderId="10" xfId="61" applyFont="1" applyFill="1" applyBorder="1" applyAlignment="1">
      <alignment horizontal="center" vertical="center" wrapText="1"/>
    </xf>
    <xf numFmtId="0" fontId="0" fillId="33" borderId="10" xfId="0" applyFill="1" applyBorder="1" applyAlignment="1">
      <alignment horizontal="center" vertical="center"/>
    </xf>
    <xf numFmtId="0" fontId="51" fillId="36" borderId="10" xfId="0" applyFont="1" applyFill="1" applyBorder="1" applyAlignment="1">
      <alignment horizontal="center" vertical="center"/>
    </xf>
    <xf numFmtId="0" fontId="69" fillId="33" borderId="10" xfId="0" applyFont="1" applyFill="1" applyBorder="1" applyAlignment="1">
      <alignment horizontal="center" vertical="center"/>
    </xf>
    <xf numFmtId="0" fontId="81" fillId="38" borderId="10" xfId="0" applyFont="1" applyFill="1" applyBorder="1" applyAlignment="1">
      <alignment horizontal="center" vertical="center" wrapText="1"/>
    </xf>
    <xf numFmtId="0" fontId="10" fillId="0" borderId="0" xfId="61"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0" fontId="10" fillId="36" borderId="0" xfId="61" applyFont="1" applyFill="1" applyBorder="1" applyAlignment="1">
      <alignment vertical="center" wrapText="1"/>
    </xf>
    <xf numFmtId="0" fontId="3" fillId="36" borderId="0" xfId="0" applyFont="1" applyFill="1" applyAlignment="1">
      <alignment horizontal="justify" vertical="center" wrapText="1"/>
    </xf>
    <xf numFmtId="0" fontId="2" fillId="36" borderId="0" xfId="61" applyFont="1" applyFill="1" applyAlignment="1">
      <alignment horizontal="justify" vertical="center" wrapText="1"/>
    </xf>
    <xf numFmtId="0" fontId="72" fillId="33" borderId="32" xfId="0" applyFont="1" applyFill="1" applyBorder="1" applyAlignment="1">
      <alignment horizontal="center" vertical="center"/>
    </xf>
    <xf numFmtId="0" fontId="81" fillId="38" borderId="33" xfId="0" applyFont="1" applyFill="1" applyBorder="1" applyAlignment="1">
      <alignment horizontal="center" vertical="center"/>
    </xf>
    <xf numFmtId="0" fontId="7" fillId="0" borderId="10" xfId="0" applyFont="1" applyBorder="1" applyAlignment="1">
      <alignment vertical="center" wrapText="1"/>
    </xf>
    <xf numFmtId="0" fontId="74" fillId="33" borderId="10" xfId="61" applyFont="1" applyFill="1" applyBorder="1" applyAlignment="1">
      <alignment horizontal="center" vertical="center" wrapText="1"/>
    </xf>
    <xf numFmtId="4" fontId="14" fillId="0" borderId="34" xfId="61" applyNumberFormat="1" applyFont="1" applyFill="1" applyBorder="1" applyAlignment="1" applyProtection="1">
      <alignment horizontal="center" vertical="center" wrapText="1"/>
      <protection/>
    </xf>
    <xf numFmtId="0" fontId="74" fillId="33" borderId="10" xfId="61" applyFont="1" applyFill="1" applyBorder="1" applyAlignment="1">
      <alignment horizontal="center" vertical="center" wrapText="1"/>
    </xf>
    <xf numFmtId="0" fontId="71" fillId="33" borderId="12" xfId="0" applyFont="1" applyFill="1" applyBorder="1" applyAlignment="1">
      <alignment vertical="center" wrapText="1"/>
    </xf>
    <xf numFmtId="0" fontId="9" fillId="0" borderId="10" xfId="0" applyFont="1" applyBorder="1" applyAlignment="1">
      <alignment horizontal="left" vertical="center" wrapText="1"/>
    </xf>
    <xf numFmtId="0" fontId="82" fillId="0" borderId="0" xfId="0" applyFont="1" applyAlignment="1">
      <alignment vertical="center" wrapText="1"/>
    </xf>
    <xf numFmtId="0" fontId="3" fillId="0" borderId="0" xfId="59">
      <alignment/>
      <protection/>
    </xf>
    <xf numFmtId="0" fontId="83" fillId="0" borderId="0" xfId="59" applyFont="1" applyAlignment="1">
      <alignment horizontal="center"/>
      <protection/>
    </xf>
    <xf numFmtId="0" fontId="18" fillId="33" borderId="10" xfId="59" applyFont="1" applyFill="1" applyBorder="1" applyAlignment="1">
      <alignment horizontal="center" vertical="center" wrapText="1"/>
      <protection/>
    </xf>
    <xf numFmtId="0" fontId="6" fillId="0" borderId="0" xfId="59" applyFont="1">
      <alignment/>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0" fontId="19" fillId="0" borderId="10" xfId="59" applyFont="1" applyBorder="1" applyAlignment="1">
      <alignment vertical="center" wrapText="1"/>
      <protection/>
    </xf>
    <xf numFmtId="0" fontId="17" fillId="33" borderId="10" xfId="59" applyFont="1" applyFill="1" applyBorder="1" applyAlignment="1">
      <alignment horizontal="center"/>
      <protection/>
    </xf>
    <xf numFmtId="3" fontId="21" fillId="33" borderId="10" xfId="59" applyNumberFormat="1" applyFont="1" applyFill="1" applyBorder="1" applyAlignment="1">
      <alignment horizontal="center"/>
      <protection/>
    </xf>
    <xf numFmtId="0" fontId="21" fillId="33" borderId="10" xfId="59" applyFont="1" applyFill="1" applyBorder="1" applyAlignment="1">
      <alignment horizontal="center"/>
      <protection/>
    </xf>
    <xf numFmtId="3" fontId="0" fillId="0" borderId="0" xfId="0" applyNumberFormat="1" applyAlignment="1">
      <alignment/>
    </xf>
    <xf numFmtId="0" fontId="6" fillId="0" borderId="0" xfId="0" applyFont="1" applyAlignment="1">
      <alignment/>
    </xf>
    <xf numFmtId="0" fontId="3" fillId="0" borderId="0" xfId="0" applyFont="1" applyAlignment="1">
      <alignment/>
    </xf>
    <xf numFmtId="0" fontId="6" fillId="0" borderId="34" xfId="0" applyFont="1" applyBorder="1" applyAlignment="1">
      <alignment/>
    </xf>
    <xf numFmtId="0" fontId="0" fillId="0" borderId="34" xfId="0" applyBorder="1" applyAlignment="1">
      <alignment/>
    </xf>
    <xf numFmtId="179" fontId="0" fillId="0" borderId="34" xfId="50" applyFont="1" applyBorder="1" applyAlignment="1">
      <alignment/>
    </xf>
    <xf numFmtId="0" fontId="21" fillId="33" borderId="24" xfId="0" applyFont="1" applyFill="1" applyBorder="1" applyAlignment="1">
      <alignment horizontal="center" vertical="center" wrapText="1"/>
    </xf>
    <xf numFmtId="3" fontId="21" fillId="33" borderId="24" xfId="0" applyNumberFormat="1" applyFont="1" applyFill="1" applyBorder="1" applyAlignment="1">
      <alignment horizontal="center" vertical="center" wrapText="1"/>
    </xf>
    <xf numFmtId="3" fontId="21" fillId="33" borderId="10" xfId="0" applyNumberFormat="1" applyFont="1" applyFill="1" applyBorder="1" applyAlignment="1">
      <alignment horizontal="center" vertical="center" wrapText="1"/>
    </xf>
    <xf numFmtId="3" fontId="6" fillId="0" borderId="0" xfId="0" applyNumberFormat="1" applyFont="1" applyAlignment="1">
      <alignment horizontal="center" vertical="center" wrapText="1"/>
    </xf>
    <xf numFmtId="0" fontId="7" fillId="0" borderId="10" xfId="0" applyFont="1" applyBorder="1" applyAlignment="1">
      <alignment vertical="center"/>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3" fontId="6" fillId="0" borderId="0" xfId="0" applyNumberFormat="1" applyFont="1" applyAlignment="1">
      <alignment horizontal="center"/>
    </xf>
    <xf numFmtId="0" fontId="21" fillId="33" borderId="10" xfId="58" applyFont="1" applyFill="1" applyBorder="1" applyAlignment="1">
      <alignment horizontal="center" vertical="center" wrapText="1"/>
      <protection/>
    </xf>
    <xf numFmtId="0" fontId="2" fillId="0" borderId="10" xfId="0" applyFont="1" applyBorder="1" applyAlignment="1">
      <alignment/>
    </xf>
    <xf numFmtId="4" fontId="2" fillId="0" borderId="10" xfId="0" applyNumberFormat="1" applyFont="1" applyBorder="1" applyAlignment="1">
      <alignment horizontal="center" vertical="center"/>
    </xf>
    <xf numFmtId="3" fontId="3" fillId="0" borderId="0" xfId="0" applyNumberFormat="1" applyFont="1" applyAlignment="1">
      <alignment horizontal="center"/>
    </xf>
    <xf numFmtId="4" fontId="2" fillId="36" borderId="10" xfId="0" applyNumberFormat="1" applyFont="1" applyFill="1" applyBorder="1" applyAlignment="1">
      <alignment horizontal="center" vertical="center"/>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4" fontId="18" fillId="33" borderId="10" xfId="0" applyNumberFormat="1" applyFont="1" applyFill="1" applyBorder="1" applyAlignment="1">
      <alignment horizontal="center"/>
    </xf>
    <xf numFmtId="0" fontId="20" fillId="0" borderId="0" xfId="0" applyFont="1" applyAlignment="1">
      <alignment/>
    </xf>
    <xf numFmtId="3" fontId="18" fillId="33" borderId="10" xfId="0" applyNumberFormat="1" applyFont="1" applyFill="1" applyBorder="1" applyAlignment="1">
      <alignment horizontal="center"/>
    </xf>
    <xf numFmtId="4" fontId="7" fillId="36" borderId="10" xfId="0" applyNumberFormat="1" applyFont="1" applyFill="1" applyBorder="1" applyAlignment="1">
      <alignment horizontal="center" vertical="center"/>
    </xf>
    <xf numFmtId="0" fontId="83" fillId="0" borderId="0" xfId="0" applyFont="1" applyAlignment="1">
      <alignment vertical="center" wrapText="1"/>
    </xf>
    <xf numFmtId="0" fontId="10" fillId="0" borderId="0" xfId="0" applyFont="1" applyAlignment="1">
      <alignment horizontal="centerContinuous"/>
    </xf>
    <xf numFmtId="0" fontId="3" fillId="0" borderId="0" xfId="0" applyFont="1" applyAlignment="1">
      <alignment horizontal="centerContinuous"/>
    </xf>
    <xf numFmtId="0" fontId="83" fillId="0" borderId="0" xfId="0" applyFont="1" applyAlignment="1">
      <alignment horizontal="center" vertical="center" wrapText="1"/>
    </xf>
    <xf numFmtId="0" fontId="0" fillId="0" borderId="35" xfId="0" applyBorder="1" applyAlignment="1">
      <alignment/>
    </xf>
    <xf numFmtId="0" fontId="84" fillId="33" borderId="36" xfId="59" applyFont="1" applyFill="1" applyBorder="1" applyAlignment="1">
      <alignment horizontal="center" vertical="center" wrapText="1"/>
      <protection/>
    </xf>
    <xf numFmtId="0" fontId="6" fillId="0" borderId="0" xfId="59" applyFont="1" applyAlignment="1">
      <alignment horizontal="right" vertical="center"/>
      <protection/>
    </xf>
    <xf numFmtId="0" fontId="6" fillId="7" borderId="37" xfId="59" applyFont="1" applyFill="1" applyBorder="1" applyAlignment="1">
      <alignment horizontal="center" vertical="center" wrapText="1"/>
      <protection/>
    </xf>
    <xf numFmtId="0" fontId="84" fillId="0" borderId="0" xfId="59" applyFont="1">
      <alignment/>
      <protection/>
    </xf>
    <xf numFmtId="0" fontId="6" fillId="0" borderId="38" xfId="59" applyFont="1" applyBorder="1" applyAlignment="1">
      <alignment horizontal="center"/>
      <protection/>
    </xf>
    <xf numFmtId="0" fontId="6" fillId="0" borderId="29" xfId="59" applyFont="1" applyBorder="1" applyAlignment="1">
      <alignment horizontal="center"/>
      <protection/>
    </xf>
    <xf numFmtId="183" fontId="6" fillId="0" borderId="10" xfId="59" applyNumberFormat="1" applyFont="1" applyBorder="1" applyAlignment="1">
      <alignment horizontal="center" wrapText="1"/>
      <protection/>
    </xf>
    <xf numFmtId="4" fontId="6" fillId="0" borderId="33" xfId="59" applyNumberFormat="1" applyFont="1" applyBorder="1" applyAlignment="1">
      <alignment horizontal="center"/>
      <protection/>
    </xf>
    <xf numFmtId="0" fontId="3" fillId="0" borderId="0" xfId="59" applyAlignment="1">
      <alignment horizontal="right"/>
      <protection/>
    </xf>
    <xf numFmtId="0" fontId="3" fillId="0" borderId="39" xfId="59" applyBorder="1">
      <alignment/>
      <protection/>
    </xf>
    <xf numFmtId="0" fontId="2" fillId="0" borderId="38" xfId="59" applyFont="1" applyBorder="1">
      <alignment/>
      <protection/>
    </xf>
    <xf numFmtId="2" fontId="2" fillId="36" borderId="29" xfId="59" applyNumberFormat="1" applyFont="1" applyFill="1" applyBorder="1" applyAlignment="1">
      <alignment horizontal="center" vertical="center"/>
      <protection/>
    </xf>
    <xf numFmtId="183" fontId="2" fillId="36" borderId="10" xfId="59" applyNumberFormat="1" applyFont="1" applyFill="1" applyBorder="1" applyAlignment="1">
      <alignment horizontal="center" vertical="center"/>
      <protection/>
    </xf>
    <xf numFmtId="4" fontId="2" fillId="36" borderId="33" xfId="59" applyNumberFormat="1" applyFont="1" applyFill="1" applyBorder="1" applyAlignment="1">
      <alignment horizontal="center" vertical="center"/>
      <protection/>
    </xf>
    <xf numFmtId="0" fontId="6" fillId="0" borderId="0" xfId="59" applyFont="1" applyAlignment="1">
      <alignment horizontal="right"/>
      <protection/>
    </xf>
    <xf numFmtId="183" fontId="2" fillId="36" borderId="39" xfId="59" applyNumberFormat="1" applyFont="1" applyFill="1" applyBorder="1" applyAlignment="1">
      <alignment horizontal="center" vertical="center"/>
      <protection/>
    </xf>
    <xf numFmtId="10" fontId="2" fillId="36" borderId="29" xfId="64" applyNumberFormat="1" applyFont="1" applyFill="1" applyBorder="1" applyAlignment="1">
      <alignment horizontal="center" vertical="center"/>
    </xf>
    <xf numFmtId="10" fontId="2" fillId="36" borderId="29" xfId="59" applyNumberFormat="1" applyFont="1" applyFill="1" applyBorder="1" applyAlignment="1">
      <alignment horizontal="center" vertical="center"/>
      <protection/>
    </xf>
    <xf numFmtId="0" fontId="2" fillId="0" borderId="40" xfId="59" applyFont="1" applyBorder="1">
      <alignment/>
      <protection/>
    </xf>
    <xf numFmtId="183" fontId="2" fillId="36" borderId="17" xfId="59" applyNumberFormat="1" applyFont="1" applyFill="1" applyBorder="1" applyAlignment="1">
      <alignment horizontal="center" vertical="center"/>
      <protection/>
    </xf>
    <xf numFmtId="0" fontId="18" fillId="33" borderId="41" xfId="59" applyFont="1" applyFill="1" applyBorder="1" applyAlignment="1">
      <alignment horizontal="center"/>
      <protection/>
    </xf>
    <xf numFmtId="0" fontId="18" fillId="33" borderId="30" xfId="59" applyFont="1" applyFill="1" applyBorder="1" applyAlignment="1">
      <alignment horizontal="center"/>
      <protection/>
    </xf>
    <xf numFmtId="183" fontId="18" fillId="33" borderId="31" xfId="59" applyNumberFormat="1" applyFont="1" applyFill="1" applyBorder="1" applyAlignment="1">
      <alignment horizontal="center"/>
      <protection/>
    </xf>
    <xf numFmtId="3" fontId="18" fillId="33" borderId="42" xfId="59" applyNumberFormat="1" applyFont="1" applyFill="1" applyBorder="1" applyAlignment="1">
      <alignment horizontal="center"/>
      <protection/>
    </xf>
    <xf numFmtId="0" fontId="13" fillId="0" borderId="0" xfId="59" applyFont="1" applyAlignment="1">
      <alignment horizontal="right"/>
      <protection/>
    </xf>
    <xf numFmtId="0" fontId="13" fillId="0" borderId="43" xfId="59" applyFont="1" applyBorder="1">
      <alignment/>
      <protection/>
    </xf>
    <xf numFmtId="0" fontId="13" fillId="0" borderId="0" xfId="59" applyFont="1">
      <alignment/>
      <protection/>
    </xf>
    <xf numFmtId="183" fontId="0" fillId="0" borderId="0" xfId="0" applyNumberFormat="1" applyAlignment="1">
      <alignment/>
    </xf>
    <xf numFmtId="183" fontId="3" fillId="0" borderId="0" xfId="59" applyNumberFormat="1">
      <alignment/>
      <protection/>
    </xf>
    <xf numFmtId="0" fontId="2" fillId="0" borderId="38" xfId="59" applyFont="1" applyBorder="1" applyAlignment="1">
      <alignment vertical="center"/>
      <protection/>
    </xf>
    <xf numFmtId="183" fontId="2" fillId="36" borderId="43" xfId="59" applyNumberFormat="1" applyFont="1" applyFill="1" applyBorder="1" applyAlignment="1">
      <alignment horizontal="center" vertical="center"/>
      <protection/>
    </xf>
    <xf numFmtId="0" fontId="2" fillId="0" borderId="38" xfId="59" applyFont="1" applyBorder="1" applyAlignment="1">
      <alignment vertical="center" wrapText="1"/>
      <protection/>
    </xf>
    <xf numFmtId="0" fontId="74" fillId="33" borderId="12" xfId="61" applyFont="1" applyFill="1" applyBorder="1" applyAlignment="1">
      <alignment horizontal="center" vertical="center" wrapText="1"/>
    </xf>
    <xf numFmtId="0" fontId="74" fillId="33" borderId="10" xfId="61" applyFont="1" applyFill="1" applyBorder="1" applyAlignment="1">
      <alignment horizontal="center" vertical="center" wrapText="1"/>
    </xf>
    <xf numFmtId="0" fontId="7" fillId="0" borderId="10" xfId="61" applyFont="1" applyFill="1" applyBorder="1" applyAlignment="1">
      <alignment horizontal="left" vertical="center" wrapText="1"/>
    </xf>
    <xf numFmtId="180" fontId="2" fillId="0" borderId="10" xfId="61" applyNumberFormat="1" applyFont="1" applyFill="1" applyBorder="1" applyAlignment="1">
      <alignment horizontal="left" vertical="center" wrapText="1"/>
    </xf>
    <xf numFmtId="180" fontId="7" fillId="0" borderId="10" xfId="61" applyNumberFormat="1" applyFont="1" applyFill="1" applyBorder="1" applyAlignment="1">
      <alignment horizontal="left" vertical="center" wrapText="1"/>
    </xf>
    <xf numFmtId="0" fontId="2" fillId="0" borderId="10" xfId="61" applyFont="1" applyFill="1" applyBorder="1" applyAlignment="1">
      <alignment horizontal="left" vertical="center" wrapText="1"/>
    </xf>
    <xf numFmtId="0" fontId="5" fillId="0" borderId="10" xfId="61" applyFont="1" applyFill="1" applyBorder="1" applyAlignment="1">
      <alignment horizontal="left" vertical="center" wrapText="1"/>
    </xf>
    <xf numFmtId="0" fontId="9" fillId="0" borderId="10" xfId="61" applyFont="1" applyFill="1" applyBorder="1" applyAlignment="1">
      <alignment horizontal="left" vertical="center" wrapText="1"/>
    </xf>
    <xf numFmtId="180" fontId="7" fillId="0" borderId="10" xfId="61" applyNumberFormat="1" applyFont="1" applyFill="1" applyBorder="1" applyAlignment="1">
      <alignment vertical="center" wrapText="1"/>
    </xf>
    <xf numFmtId="0" fontId="85" fillId="0" borderId="0" xfId="0" applyFont="1" applyAlignment="1">
      <alignment vertical="center"/>
    </xf>
    <xf numFmtId="0" fontId="54" fillId="33" borderId="0" xfId="0" applyFont="1" applyFill="1" applyAlignment="1">
      <alignment vertical="center"/>
    </xf>
    <xf numFmtId="0" fontId="0" fillId="36" borderId="0" xfId="0" applyFill="1" applyAlignment="1">
      <alignment vertical="center"/>
    </xf>
    <xf numFmtId="0" fontId="3" fillId="0" borderId="20" xfId="0" applyFont="1" applyBorder="1" applyAlignment="1">
      <alignment vertical="center" wrapText="1"/>
    </xf>
    <xf numFmtId="0" fontId="2" fillId="0" borderId="10" xfId="0" applyFont="1" applyBorder="1" applyAlignment="1">
      <alignment horizontal="left" vertical="center" wrapText="1"/>
    </xf>
    <xf numFmtId="180" fontId="2" fillId="0" borderId="10"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20" xfId="0" applyFont="1" applyBorder="1" applyAlignment="1">
      <alignment vertical="center" wrapText="1"/>
    </xf>
    <xf numFmtId="0" fontId="72" fillId="33" borderId="12" xfId="0" applyFont="1" applyFill="1" applyBorder="1" applyAlignment="1">
      <alignment vertical="center"/>
    </xf>
    <xf numFmtId="0" fontId="72" fillId="33" borderId="20" xfId="0" applyFont="1" applyFill="1" applyBorder="1" applyAlignment="1">
      <alignment vertical="center"/>
    </xf>
    <xf numFmtId="0" fontId="68" fillId="0" borderId="0" xfId="0" applyFont="1" applyAlignment="1">
      <alignment vertical="center"/>
    </xf>
    <xf numFmtId="0" fontId="72" fillId="33" borderId="13" xfId="0" applyFont="1" applyFill="1" applyBorder="1" applyAlignment="1">
      <alignment vertical="center"/>
    </xf>
    <xf numFmtId="0" fontId="9" fillId="34" borderId="12" xfId="0" applyFont="1" applyFill="1" applyBorder="1" applyAlignment="1">
      <alignment vertical="center" wrapText="1"/>
    </xf>
    <xf numFmtId="0" fontId="0" fillId="0" borderId="13" xfId="0" applyBorder="1" applyAlignment="1">
      <alignment vertical="center" wrapText="1"/>
    </xf>
    <xf numFmtId="0" fontId="0" fillId="7" borderId="10" xfId="0" applyFill="1" applyBorder="1" applyAlignment="1">
      <alignment horizontal="center" vertical="center" wrapText="1"/>
    </xf>
    <xf numFmtId="0" fontId="7" fillId="0" borderId="13" xfId="0" applyFont="1" applyBorder="1" applyAlignment="1">
      <alignment vertical="center" wrapText="1"/>
    </xf>
    <xf numFmtId="0" fontId="7" fillId="7" borderId="10" xfId="0" applyFont="1" applyFill="1" applyBorder="1" applyAlignment="1">
      <alignment horizontal="center" vertical="center" wrapText="1"/>
    </xf>
    <xf numFmtId="0" fontId="5" fillId="0" borderId="12" xfId="0" applyFont="1" applyBorder="1" applyAlignment="1">
      <alignment vertical="center" wrapText="1"/>
    </xf>
    <xf numFmtId="0" fontId="5" fillId="0" borderId="10" xfId="0" applyFont="1" applyBorder="1" applyAlignment="1">
      <alignment horizontal="left" vertical="center" wrapText="1"/>
    </xf>
    <xf numFmtId="180" fontId="9" fillId="0" borderId="12" xfId="0" applyNumberFormat="1" applyFont="1" applyBorder="1" applyAlignment="1">
      <alignment vertical="center" wrapText="1"/>
    </xf>
    <xf numFmtId="0" fontId="3" fillId="7"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2" fontId="7"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9" fillId="0" borderId="0" xfId="0" applyFont="1" applyAlignment="1">
      <alignment horizontal="left" vertical="center" wrapText="1"/>
    </xf>
    <xf numFmtId="180" fontId="9" fillId="0" borderId="0" xfId="0" applyNumberFormat="1" applyFont="1" applyAlignment="1">
      <alignment vertical="center" wrapText="1"/>
    </xf>
    <xf numFmtId="0" fontId="3" fillId="0" borderId="0" xfId="0" applyFont="1" applyAlignment="1">
      <alignment vertical="center" wrapText="1"/>
    </xf>
    <xf numFmtId="0" fontId="5" fillId="0" borderId="10" xfId="55" applyFont="1" applyFill="1" applyBorder="1" applyAlignment="1">
      <alignment horizontal="left" vertical="center" wrapText="1"/>
    </xf>
    <xf numFmtId="0" fontId="9" fillId="0" borderId="10" xfId="55" applyFont="1" applyFill="1" applyBorder="1" applyAlignment="1">
      <alignment horizontal="left" vertical="center" wrapText="1"/>
    </xf>
    <xf numFmtId="0" fontId="80" fillId="0" borderId="0" xfId="0" applyFont="1" applyAlignment="1">
      <alignment vertical="center"/>
    </xf>
    <xf numFmtId="0" fontId="74" fillId="33" borderId="12" xfId="0" applyFont="1" applyFill="1" applyBorder="1" applyAlignment="1">
      <alignment vertical="center"/>
    </xf>
    <xf numFmtId="0" fontId="74" fillId="33" borderId="20" xfId="0" applyFont="1" applyFill="1" applyBorder="1" applyAlignment="1">
      <alignment vertical="center"/>
    </xf>
    <xf numFmtId="0" fontId="74" fillId="36" borderId="0" xfId="0" applyFont="1" applyFill="1" applyAlignment="1">
      <alignment vertical="center"/>
    </xf>
    <xf numFmtId="0" fontId="86" fillId="33" borderId="10" xfId="0" applyFont="1" applyFill="1" applyBorder="1" applyAlignment="1">
      <alignment vertical="center" wrapText="1"/>
    </xf>
    <xf numFmtId="0" fontId="14" fillId="36" borderId="10" xfId="0" applyFont="1" applyFill="1" applyBorder="1" applyAlignment="1">
      <alignment vertical="center" wrapText="1"/>
    </xf>
    <xf numFmtId="0" fontId="13" fillId="36" borderId="10" xfId="0" applyFont="1" applyFill="1" applyBorder="1" applyAlignment="1">
      <alignment horizontal="center" vertical="center" wrapText="1"/>
    </xf>
    <xf numFmtId="0" fontId="13" fillId="0" borderId="10" xfId="0" applyFont="1" applyBorder="1" applyAlignment="1">
      <alignment horizontal="left" vertical="center" wrapText="1"/>
    </xf>
    <xf numFmtId="180" fontId="13" fillId="0" borderId="10" xfId="0" applyNumberFormat="1" applyFont="1" applyBorder="1" applyAlignment="1">
      <alignment vertical="center" wrapText="1"/>
    </xf>
    <xf numFmtId="0" fontId="14" fillId="0" borderId="10" xfId="0" applyFont="1" applyBorder="1" applyAlignment="1">
      <alignment horizontal="left" vertical="center" wrapText="1"/>
    </xf>
    <xf numFmtId="0" fontId="86" fillId="33" borderId="10" xfId="0" applyFont="1" applyFill="1" applyBorder="1" applyAlignment="1">
      <alignment horizontal="left" vertical="center" wrapText="1"/>
    </xf>
    <xf numFmtId="180" fontId="14" fillId="33" borderId="10" xfId="61" applyNumberFormat="1" applyFont="1" applyFill="1" applyBorder="1" applyAlignment="1">
      <alignment horizontal="center" vertical="center" wrapText="1"/>
    </xf>
    <xf numFmtId="0" fontId="74" fillId="33" borderId="13" xfId="0" applyFont="1" applyFill="1" applyBorder="1" applyAlignment="1">
      <alignment vertical="center"/>
    </xf>
    <xf numFmtId="180" fontId="2" fillId="0" borderId="10" xfId="0" applyNumberFormat="1" applyFont="1" applyBorder="1" applyAlignment="1">
      <alignment horizontal="left" vertical="center" wrapText="1"/>
    </xf>
    <xf numFmtId="180" fontId="9" fillId="0" borderId="12" xfId="0" applyNumberFormat="1" applyFont="1" applyBorder="1" applyAlignment="1">
      <alignment horizontal="left" vertical="center" wrapText="1"/>
    </xf>
    <xf numFmtId="180" fontId="14" fillId="0" borderId="10" xfId="61" applyNumberFormat="1" applyFont="1" applyFill="1" applyBorder="1" applyAlignment="1">
      <alignment horizontal="left" vertical="center" wrapText="1"/>
    </xf>
    <xf numFmtId="180" fontId="7" fillId="0" borderId="10" xfId="0" applyNumberFormat="1" applyFont="1" applyBorder="1" applyAlignment="1">
      <alignment horizontal="left" vertical="center" wrapText="1"/>
    </xf>
    <xf numFmtId="180" fontId="2" fillId="0" borderId="12" xfId="0" applyNumberFormat="1" applyFont="1" applyBorder="1" applyAlignment="1">
      <alignment horizontal="left" vertical="center" wrapText="1"/>
    </xf>
    <xf numFmtId="180" fontId="5" fillId="0" borderId="12" xfId="0" applyNumberFormat="1" applyFont="1" applyBorder="1" applyAlignment="1">
      <alignment horizontal="left" vertical="center" wrapText="1"/>
    </xf>
    <xf numFmtId="180" fontId="5" fillId="0" borderId="10" xfId="55" applyNumberFormat="1" applyFont="1" applyFill="1" applyBorder="1" applyAlignment="1">
      <alignment horizontal="left" vertical="center" wrapText="1"/>
    </xf>
    <xf numFmtId="180" fontId="9" fillId="0" borderId="10" xfId="55" applyNumberFormat="1" applyFont="1" applyFill="1" applyBorder="1" applyAlignment="1">
      <alignment horizontal="left" vertical="center" wrapText="1"/>
    </xf>
    <xf numFmtId="180" fontId="14" fillId="0" borderId="10" xfId="0" applyNumberFormat="1" applyFont="1" applyBorder="1" applyAlignment="1">
      <alignment horizontal="left" vertical="center" wrapText="1"/>
    </xf>
    <xf numFmtId="180" fontId="13" fillId="0" borderId="10" xfId="0" applyNumberFormat="1" applyFont="1" applyBorder="1" applyAlignment="1">
      <alignment horizontal="left" vertical="center" wrapText="1"/>
    </xf>
    <xf numFmtId="0" fontId="2" fillId="0" borderId="10" xfId="61" applyFont="1" applyFill="1" applyBorder="1" applyAlignment="1">
      <alignment vertical="center" wrapText="1"/>
    </xf>
    <xf numFmtId="0" fontId="2" fillId="0" borderId="0" xfId="61" applyFont="1" applyFill="1" applyAlignment="1">
      <alignment horizontal="center" vertical="center" wrapText="1"/>
    </xf>
    <xf numFmtId="0" fontId="2" fillId="36" borderId="10" xfId="61" applyFont="1" applyFill="1" applyBorder="1" applyAlignment="1">
      <alignment vertical="center" wrapText="1"/>
    </xf>
    <xf numFmtId="0" fontId="2" fillId="0" borderId="10" xfId="0" applyFont="1" applyBorder="1" applyAlignment="1">
      <alignment vertical="center" wrapText="1"/>
    </xf>
    <xf numFmtId="0" fontId="85" fillId="0" borderId="0" xfId="0" applyFont="1" applyAlignment="1">
      <alignment horizontal="center" vertical="center"/>
    </xf>
    <xf numFmtId="2" fontId="81" fillId="38" borderId="33" xfId="0" applyNumberFormat="1" applyFont="1" applyFill="1" applyBorder="1" applyAlignment="1">
      <alignment horizontal="center" vertical="center" wrapText="1"/>
    </xf>
    <xf numFmtId="2" fontId="77" fillId="33" borderId="42" xfId="0" applyNumberFormat="1" applyFont="1" applyFill="1" applyBorder="1" applyAlignment="1">
      <alignment horizontal="center" vertical="center" wrapText="1"/>
    </xf>
    <xf numFmtId="0" fontId="85" fillId="36" borderId="0" xfId="0" applyFont="1" applyFill="1" applyAlignment="1">
      <alignment vertical="center"/>
    </xf>
    <xf numFmtId="0" fontId="71" fillId="36" borderId="0" xfId="0" applyFont="1" applyFill="1" applyAlignment="1">
      <alignment horizontal="justify" vertical="center" wrapText="1"/>
    </xf>
    <xf numFmtId="0" fontId="68" fillId="36" borderId="0" xfId="0" applyFont="1" applyFill="1" applyAlignment="1">
      <alignment vertical="center"/>
    </xf>
    <xf numFmtId="0" fontId="7" fillId="36" borderId="0" xfId="0" applyFont="1" applyFill="1" applyAlignment="1">
      <alignment horizontal="justify" vertical="center" wrapText="1"/>
    </xf>
    <xf numFmtId="0" fontId="80" fillId="36" borderId="0" xfId="0" applyFont="1" applyFill="1" applyAlignment="1">
      <alignment vertical="center"/>
    </xf>
    <xf numFmtId="2" fontId="70" fillId="36" borderId="10" xfId="61" applyNumberFormat="1" applyFont="1" applyFill="1" applyBorder="1" applyAlignment="1">
      <alignment horizontal="center" vertical="center" wrapText="1"/>
    </xf>
    <xf numFmtId="2" fontId="2" fillId="36" borderId="10" xfId="61" applyNumberFormat="1" applyFont="1" applyFill="1" applyBorder="1" applyAlignment="1">
      <alignment horizontal="center" vertical="center" wrapText="1"/>
    </xf>
    <xf numFmtId="0" fontId="71" fillId="33" borderId="10" xfId="0" applyFont="1" applyFill="1" applyBorder="1" applyAlignment="1">
      <alignment vertical="center" wrapText="1"/>
    </xf>
    <xf numFmtId="2" fontId="14" fillId="0" borderId="10" xfId="0" applyNumberFormat="1" applyFont="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2" fillId="0" borderId="0" xfId="0" applyFont="1" applyAlignment="1">
      <alignment vertical="top" wrapText="1"/>
    </xf>
    <xf numFmtId="0" fontId="15" fillId="0" borderId="0" xfId="0" applyFont="1" applyAlignment="1">
      <alignment horizontal="justify" vertical="center" wrapText="1"/>
    </xf>
    <xf numFmtId="0" fontId="15" fillId="0" borderId="0" xfId="0" applyFont="1" applyAlignment="1">
      <alignment vertical="center" wrapText="1"/>
    </xf>
    <xf numFmtId="172" fontId="12" fillId="0" borderId="0" xfId="0" applyNumberFormat="1" applyFont="1" applyAlignment="1">
      <alignment vertical="center" wrapText="1"/>
    </xf>
    <xf numFmtId="2" fontId="14" fillId="0" borderId="44" xfId="0" applyNumberFormat="1" applyFont="1" applyBorder="1" applyAlignment="1">
      <alignment vertical="center" wrapText="1"/>
    </xf>
    <xf numFmtId="0" fontId="2" fillId="7" borderId="17" xfId="0" applyFont="1" applyFill="1" applyBorder="1" applyAlignment="1">
      <alignment vertical="center" wrapText="1"/>
    </xf>
    <xf numFmtId="0" fontId="2" fillId="7" borderId="10" xfId="0" applyFont="1" applyFill="1" applyBorder="1" applyAlignment="1">
      <alignment vertical="center" wrapText="1"/>
    </xf>
    <xf numFmtId="0" fontId="2" fillId="0" borderId="12" xfId="0" applyFont="1" applyBorder="1" applyAlignment="1">
      <alignment horizontal="left" vertical="center" wrapText="1"/>
    </xf>
    <xf numFmtId="4" fontId="2" fillId="36" borderId="27" xfId="0" applyNumberFormat="1" applyFont="1" applyFill="1" applyBorder="1" applyAlignment="1">
      <alignment horizontal="center" vertical="center"/>
    </xf>
    <xf numFmtId="4" fontId="10" fillId="36" borderId="10" xfId="59" applyNumberFormat="1" applyFont="1" applyFill="1" applyBorder="1" applyAlignment="1">
      <alignment horizontal="center" vertical="center"/>
      <protection/>
    </xf>
    <xf numFmtId="0" fontId="10" fillId="0" borderId="0" xfId="0" applyFont="1" applyAlignment="1">
      <alignment horizontal="center" vertical="center" wrapText="1"/>
    </xf>
    <xf numFmtId="0" fontId="10" fillId="0" borderId="0" xfId="59" applyFont="1" applyAlignment="1">
      <alignment horizontal="center"/>
      <protection/>
    </xf>
    <xf numFmtId="0" fontId="10" fillId="0" borderId="34" xfId="59" applyFont="1" applyBorder="1" applyAlignment="1">
      <alignment horizontal="center"/>
      <protection/>
    </xf>
    <xf numFmtId="0" fontId="20" fillId="0" borderId="0" xfId="0" applyFont="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17" fillId="33" borderId="10" xfId="58" applyFont="1" applyFill="1" applyBorder="1" applyAlignment="1">
      <alignment horizontal="center" vertical="center" wrapText="1"/>
      <protection/>
    </xf>
    <xf numFmtId="0" fontId="18" fillId="33" borderId="12" xfId="0" applyFont="1" applyFill="1" applyBorder="1" applyAlignment="1">
      <alignment horizontal="center"/>
    </xf>
    <xf numFmtId="0" fontId="18" fillId="33" borderId="20" xfId="0" applyFont="1" applyFill="1" applyBorder="1" applyAlignment="1">
      <alignment horizontal="center"/>
    </xf>
    <xf numFmtId="0" fontId="20" fillId="0" borderId="0" xfId="59" applyFont="1" applyAlignment="1">
      <alignment horizontal="center"/>
      <protection/>
    </xf>
    <xf numFmtId="0" fontId="74" fillId="33" borderId="45" xfId="0" applyFont="1" applyFill="1" applyBorder="1" applyAlignment="1">
      <alignment horizontal="center" vertical="center" wrapText="1"/>
    </xf>
    <xf numFmtId="0" fontId="74" fillId="33" borderId="32"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83"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86" fillId="33"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74" fillId="33" borderId="12" xfId="61" applyFont="1" applyFill="1" applyBorder="1" applyAlignment="1">
      <alignment horizontal="center" vertical="center" wrapText="1"/>
    </xf>
    <xf numFmtId="0" fontId="74" fillId="33" borderId="13" xfId="61" applyFont="1" applyFill="1" applyBorder="1" applyAlignment="1">
      <alignment horizontal="center" vertical="center" wrapText="1"/>
    </xf>
    <xf numFmtId="0" fontId="71" fillId="33" borderId="10" xfId="0" applyFont="1" applyFill="1" applyBorder="1" applyAlignment="1">
      <alignment vertical="center" wrapText="1"/>
    </xf>
    <xf numFmtId="0" fontId="51" fillId="33" borderId="10" xfId="0" applyFont="1" applyFill="1" applyBorder="1" applyAlignment="1">
      <alignment vertical="center" wrapText="1"/>
    </xf>
    <xf numFmtId="0" fontId="4" fillId="33" borderId="12" xfId="0" applyFont="1" applyFill="1" applyBorder="1" applyAlignment="1">
      <alignment vertical="center" wrapText="1"/>
    </xf>
    <xf numFmtId="0" fontId="11" fillId="33" borderId="20" xfId="0" applyFont="1" applyFill="1" applyBorder="1" applyAlignment="1">
      <alignment vertical="center"/>
    </xf>
    <xf numFmtId="0" fontId="71" fillId="33" borderId="12" xfId="55" applyFont="1" applyFill="1" applyBorder="1" applyAlignment="1">
      <alignment horizontal="left" vertical="center" wrapText="1"/>
    </xf>
    <xf numFmtId="0" fontId="71" fillId="33" borderId="20" xfId="55" applyFont="1" applyFill="1" applyBorder="1" applyAlignment="1">
      <alignment horizontal="left" vertical="center" wrapText="1"/>
    </xf>
    <xf numFmtId="0" fontId="4" fillId="33" borderId="10" xfId="0" applyFont="1" applyFill="1" applyBorder="1" applyAlignment="1">
      <alignment horizontal="left" vertical="center" wrapText="1"/>
    </xf>
    <xf numFmtId="0" fontId="9" fillId="34" borderId="12" xfId="55" applyFont="1" applyFill="1" applyBorder="1" applyAlignment="1">
      <alignment horizontal="left" vertical="center" wrapText="1"/>
    </xf>
    <xf numFmtId="0" fontId="9" fillId="34" borderId="20" xfId="55" applyFont="1" applyFill="1" applyBorder="1" applyAlignment="1">
      <alignment horizontal="left" vertical="center" wrapText="1"/>
    </xf>
    <xf numFmtId="0" fontId="7" fillId="0" borderId="10" xfId="0" applyFont="1" applyBorder="1" applyAlignment="1">
      <alignment horizontal="left" vertical="center" wrapText="1"/>
    </xf>
    <xf numFmtId="0" fontId="4" fillId="33" borderId="12"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10" xfId="61" applyFont="1" applyFill="1" applyBorder="1" applyAlignment="1">
      <alignment vertical="center" wrapText="1"/>
    </xf>
    <xf numFmtId="0" fontId="71" fillId="33" borderId="10" xfId="61" applyFont="1" applyFill="1" applyBorder="1" applyAlignment="1">
      <alignment vertical="center" wrapText="1"/>
    </xf>
    <xf numFmtId="0" fontId="70" fillId="33" borderId="10" xfId="61" applyFont="1" applyFill="1" applyBorder="1" applyAlignment="1">
      <alignment vertical="center" wrapText="1"/>
    </xf>
    <xf numFmtId="0" fontId="7" fillId="0" borderId="10" xfId="61" applyFont="1" applyFill="1" applyBorder="1" applyAlignment="1">
      <alignment vertical="center" wrapText="1"/>
    </xf>
    <xf numFmtId="0" fontId="6" fillId="0" borderId="10" xfId="61" applyFont="1" applyFill="1" applyBorder="1" applyAlignment="1">
      <alignment vertical="center" wrapText="1"/>
    </xf>
    <xf numFmtId="0" fontId="70" fillId="33" borderId="12"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5" fillId="34" borderId="10" xfId="61" applyFont="1" applyFill="1" applyBorder="1" applyAlignment="1">
      <alignment vertical="center" wrapText="1"/>
    </xf>
    <xf numFmtId="0" fontId="6" fillId="0" borderId="10" xfId="61" applyFont="1" applyBorder="1" applyAlignment="1">
      <alignment vertical="center" wrapText="1"/>
    </xf>
    <xf numFmtId="0" fontId="70" fillId="33" borderId="10" xfId="0" applyFont="1" applyFill="1" applyBorder="1" applyAlignment="1">
      <alignment horizontal="justify" vertical="center" wrapText="1"/>
    </xf>
    <xf numFmtId="0" fontId="75"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0" xfId="0" applyFont="1" applyBorder="1" applyAlignment="1">
      <alignment vertical="center" wrapText="1"/>
    </xf>
    <xf numFmtId="0" fontId="7" fillId="34" borderId="10" xfId="61" applyFont="1" applyFill="1" applyBorder="1" applyAlignment="1">
      <alignment vertical="center" wrapText="1"/>
    </xf>
    <xf numFmtId="0" fontId="10" fillId="0" borderId="0" xfId="61" applyFont="1" applyFill="1" applyBorder="1" applyAlignment="1">
      <alignment horizontal="center" vertical="center" wrapText="1"/>
    </xf>
    <xf numFmtId="0" fontId="10" fillId="0" borderId="34"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24" xfId="61" applyFont="1" applyFill="1" applyBorder="1" applyAlignment="1">
      <alignment horizontal="center" vertical="center" wrapText="1"/>
    </xf>
    <xf numFmtId="0" fontId="80" fillId="0" borderId="0" xfId="0" applyFont="1" applyAlignment="1">
      <alignment horizontal="center" vertical="center" wrapText="1"/>
    </xf>
    <xf numFmtId="4" fontId="14"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9" xfId="0" applyFont="1" applyFill="1" applyBorder="1" applyAlignment="1">
      <alignment horizontal="center" vertical="center" wrapText="1"/>
    </xf>
    <xf numFmtId="4" fontId="86" fillId="33" borderId="12" xfId="0" applyNumberFormat="1"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86" fillId="33" borderId="20"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34"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71" fillId="33" borderId="12" xfId="0" applyNumberFormat="1" applyFont="1" applyFill="1" applyBorder="1" applyAlignment="1">
      <alignment horizontal="center" vertical="center" wrapText="1"/>
    </xf>
    <xf numFmtId="2" fontId="86" fillId="33" borderId="13" xfId="0" applyNumberFormat="1" applyFont="1" applyFill="1" applyBorder="1" applyAlignment="1">
      <alignment horizontal="center" vertical="center" wrapText="1"/>
    </xf>
    <xf numFmtId="2" fontId="75" fillId="33" borderId="13" xfId="0" applyNumberFormat="1" applyFont="1" applyFill="1" applyBorder="1" applyAlignment="1">
      <alignment horizontal="center" vertical="center" wrapText="1"/>
    </xf>
    <xf numFmtId="2" fontId="71" fillId="33" borderId="20" xfId="0" applyNumberFormat="1" applyFont="1" applyFill="1" applyBorder="1" applyAlignment="1">
      <alignment horizontal="center" vertical="center" wrapText="1"/>
    </xf>
    <xf numFmtId="0" fontId="71"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2" fontId="14" fillId="0" borderId="44"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0" fontId="14" fillId="36" borderId="17" xfId="61" applyFont="1" applyFill="1" applyBorder="1" applyAlignment="1">
      <alignment horizontal="center" vertical="center" wrapText="1"/>
    </xf>
    <xf numFmtId="0" fontId="14" fillId="36" borderId="26" xfId="61" applyFont="1" applyFill="1" applyBorder="1" applyAlignment="1">
      <alignment horizontal="center" vertical="center" wrapText="1"/>
    </xf>
    <xf numFmtId="0" fontId="14" fillId="36" borderId="24" xfId="6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26"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14" fillId="0" borderId="46" xfId="0" applyNumberFormat="1" applyFont="1" applyBorder="1" applyAlignment="1">
      <alignment horizontal="center" vertical="center" wrapText="1"/>
    </xf>
    <xf numFmtId="0" fontId="74" fillId="33" borderId="20" xfId="61" applyFont="1" applyFill="1" applyBorder="1" applyAlignment="1">
      <alignment horizontal="center" vertical="center" wrapText="1"/>
    </xf>
    <xf numFmtId="2" fontId="2" fillId="0" borderId="44"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0" fontId="2" fillId="0" borderId="10" xfId="0" applyFont="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2" fontId="2" fillId="36"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16" fillId="33" borderId="10" xfId="0" applyFont="1" applyFill="1" applyBorder="1" applyAlignment="1">
      <alignment horizontal="center" vertical="center" wrapText="1"/>
    </xf>
    <xf numFmtId="171" fontId="16" fillId="35" borderId="10" xfId="50" applyNumberFormat="1" applyFont="1" applyFill="1" applyBorder="1" applyAlignment="1">
      <alignment horizontal="center" vertical="center" wrapText="1"/>
    </xf>
    <xf numFmtId="0" fontId="74" fillId="33" borderId="10" xfId="61" applyFont="1" applyFill="1" applyBorder="1" applyAlignment="1">
      <alignment horizontal="center" vertical="center"/>
    </xf>
    <xf numFmtId="0" fontId="14" fillId="0" borderId="10" xfId="0" applyFont="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26" xfId="0" applyNumberFormat="1" applyFont="1" applyFill="1" applyBorder="1" applyAlignment="1">
      <alignment horizontal="center" vertical="center" wrapText="1"/>
    </xf>
    <xf numFmtId="2" fontId="14" fillId="36" borderId="24" xfId="0" applyNumberFormat="1"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80" fillId="0" borderId="35" xfId="0" applyFont="1" applyBorder="1" applyAlignment="1">
      <alignment horizontal="center" vertical="center" wrapText="1"/>
    </xf>
    <xf numFmtId="0" fontId="79" fillId="33" borderId="45" xfId="0" applyFont="1" applyFill="1" applyBorder="1" applyAlignment="1">
      <alignment vertical="center" wrapText="1"/>
    </xf>
    <xf numFmtId="0" fontId="79" fillId="33" borderId="32" xfId="0" applyFont="1" applyFill="1" applyBorder="1" applyAlignment="1">
      <alignment vertical="center" wrapText="1"/>
    </xf>
    <xf numFmtId="0" fontId="69" fillId="0" borderId="10" xfId="0" applyFont="1" applyBorder="1" applyAlignment="1">
      <alignment horizontal="center" vertical="center" wrapText="1"/>
    </xf>
    <xf numFmtId="0" fontId="81" fillId="38" borderId="17" xfId="0" applyFont="1" applyFill="1" applyBorder="1" applyAlignment="1">
      <alignment horizontal="center" vertical="center" wrapText="1"/>
    </xf>
    <xf numFmtId="0" fontId="81" fillId="38" borderId="24" xfId="0" applyFont="1" applyFill="1" applyBorder="1" applyAlignment="1">
      <alignment horizontal="center" vertical="center" wrapText="1"/>
    </xf>
    <xf numFmtId="2" fontId="81" fillId="38" borderId="47" xfId="0" applyNumberFormat="1" applyFont="1" applyFill="1" applyBorder="1" applyAlignment="1">
      <alignment horizontal="center" vertical="center" wrapText="1"/>
    </xf>
    <xf numFmtId="2" fontId="81" fillId="38" borderId="48" xfId="0" applyNumberFormat="1"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180975</xdr:rowOff>
    </xdr:from>
    <xdr:to>
      <xdr:col>0</xdr:col>
      <xdr:colOff>1581150</xdr:colOff>
      <xdr:row>2</xdr:row>
      <xdr:rowOff>190500</xdr:rowOff>
    </xdr:to>
    <xdr:pic>
      <xdr:nvPicPr>
        <xdr:cNvPr id="1" name="Imagen 2"/>
        <xdr:cNvPicPr preferRelativeResize="1">
          <a:picLocks noChangeAspect="1"/>
        </xdr:cNvPicPr>
      </xdr:nvPicPr>
      <xdr:blipFill>
        <a:blip r:embed="rId1"/>
        <a:stretch>
          <a:fillRect/>
        </a:stretch>
      </xdr:blipFill>
      <xdr:spPr>
        <a:xfrm>
          <a:off x="552450" y="180975"/>
          <a:ext cx="1019175" cy="1190625"/>
        </a:xfrm>
        <a:prstGeom prst="rect">
          <a:avLst/>
        </a:prstGeom>
        <a:noFill/>
        <a:ln w="9525" cmpd="sng">
          <a:noFill/>
        </a:ln>
      </xdr:spPr>
    </xdr:pic>
    <xdr:clientData/>
  </xdr:twoCellAnchor>
  <xdr:twoCellAnchor>
    <xdr:from>
      <xdr:col>3</xdr:col>
      <xdr:colOff>1933575</xdr:colOff>
      <xdr:row>1</xdr:row>
      <xdr:rowOff>85725</xdr:rowOff>
    </xdr:from>
    <xdr:to>
      <xdr:col>5</xdr:col>
      <xdr:colOff>2200275</xdr:colOff>
      <xdr:row>1</xdr:row>
      <xdr:rowOff>990600</xdr:rowOff>
    </xdr:to>
    <xdr:grpSp>
      <xdr:nvGrpSpPr>
        <xdr:cNvPr id="2" name="Grupo 4"/>
        <xdr:cNvGrpSpPr>
          <a:grpSpLocks/>
        </xdr:cNvGrpSpPr>
      </xdr:nvGrpSpPr>
      <xdr:grpSpPr>
        <a:xfrm>
          <a:off x="11725275" y="276225"/>
          <a:ext cx="4533900" cy="904875"/>
          <a:chOff x="10695221" y="748393"/>
          <a:chExt cx="5377080" cy="1008000"/>
        </a:xfrm>
        <a:solidFill>
          <a:srgbClr val="FFFFFF"/>
        </a:solidFill>
      </xdr:grpSpPr>
      <xdr:pic>
        <xdr:nvPicPr>
          <xdr:cNvPr id="3" name="Imagen 3"/>
          <xdr:cNvPicPr preferRelativeResize="1">
            <a:picLocks noChangeAspect="1"/>
          </xdr:cNvPicPr>
        </xdr:nvPicPr>
        <xdr:blipFill>
          <a:blip r:embed="rId2"/>
          <a:stretch>
            <a:fillRect/>
          </a:stretch>
        </xdr:blipFill>
        <xdr:spPr>
          <a:xfrm>
            <a:off x="11973622" y="770569"/>
            <a:ext cx="2175029" cy="864108"/>
          </a:xfrm>
          <a:prstGeom prst="rect">
            <a:avLst/>
          </a:prstGeom>
          <a:noFill/>
          <a:ln w="9525" cmpd="sng">
            <a:noFill/>
          </a:ln>
        </xdr:spPr>
      </xdr:pic>
      <xdr:pic>
        <xdr:nvPicPr>
          <xdr:cNvPr id="4" name="Imagen 5"/>
          <xdr:cNvPicPr preferRelativeResize="1">
            <a:picLocks noChangeAspect="1"/>
          </xdr:cNvPicPr>
        </xdr:nvPicPr>
        <xdr:blipFill>
          <a:blip r:embed="rId3"/>
          <a:srcRect l="12281" r="14280"/>
          <a:stretch>
            <a:fillRect/>
          </a:stretch>
        </xdr:blipFill>
        <xdr:spPr>
          <a:xfrm>
            <a:off x="14230651" y="748393"/>
            <a:ext cx="1841650" cy="1008000"/>
          </a:xfrm>
          <a:prstGeom prst="rect">
            <a:avLst/>
          </a:prstGeom>
          <a:noFill/>
          <a:ln w="9525" cmpd="sng">
            <a:noFill/>
          </a:ln>
        </xdr:spPr>
      </xdr:pic>
      <xdr:pic>
        <xdr:nvPicPr>
          <xdr:cNvPr id="5" name="Imagen 3"/>
          <xdr:cNvPicPr preferRelativeResize="1">
            <a:picLocks noChangeAspect="1"/>
          </xdr:cNvPicPr>
        </xdr:nvPicPr>
        <xdr:blipFill>
          <a:blip r:embed="rId4"/>
          <a:stretch>
            <a:fillRect/>
          </a:stretch>
        </xdr:blipFill>
        <xdr:spPr>
          <a:xfrm>
            <a:off x="10695221" y="849949"/>
            <a:ext cx="1252860" cy="765072"/>
          </a:xfrm>
          <a:prstGeom prst="rect">
            <a:avLst/>
          </a:prstGeom>
          <a:noFill/>
          <a:ln w="9525" cmpd="sng">
            <a:noFill/>
          </a:ln>
        </xdr:spPr>
      </xdr:pic>
    </xdr:grpSp>
    <xdr:clientData/>
  </xdr:twoCellAnchor>
  <xdr:twoCellAnchor editAs="oneCell">
    <xdr:from>
      <xdr:col>0</xdr:col>
      <xdr:colOff>200025</xdr:colOff>
      <xdr:row>19</xdr:row>
      <xdr:rowOff>152400</xdr:rowOff>
    </xdr:from>
    <xdr:to>
      <xdr:col>0</xdr:col>
      <xdr:colOff>2924175</xdr:colOff>
      <xdr:row>22</xdr:row>
      <xdr:rowOff>180975</xdr:rowOff>
    </xdr:to>
    <xdr:pic>
      <xdr:nvPicPr>
        <xdr:cNvPr id="6" name="Imagen 4"/>
        <xdr:cNvPicPr preferRelativeResize="1">
          <a:picLocks noChangeAspect="1"/>
        </xdr:cNvPicPr>
      </xdr:nvPicPr>
      <xdr:blipFill>
        <a:blip r:embed="rId5"/>
        <a:srcRect b="22969"/>
        <a:stretch>
          <a:fillRect/>
        </a:stretch>
      </xdr:blipFill>
      <xdr:spPr>
        <a:xfrm>
          <a:off x="200025" y="8896350"/>
          <a:ext cx="2724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0</xdr:row>
      <xdr:rowOff>0</xdr:rowOff>
    </xdr:from>
    <xdr:to>
      <xdr:col>4</xdr:col>
      <xdr:colOff>114300</xdr:colOff>
      <xdr:row>4</xdr:row>
      <xdr:rowOff>95250</xdr:rowOff>
    </xdr:to>
    <xdr:pic>
      <xdr:nvPicPr>
        <xdr:cNvPr id="1" name="Imagen 2"/>
        <xdr:cNvPicPr preferRelativeResize="1">
          <a:picLocks noChangeAspect="1"/>
        </xdr:cNvPicPr>
      </xdr:nvPicPr>
      <xdr:blipFill>
        <a:blip r:embed="rId1"/>
        <a:stretch>
          <a:fillRect/>
        </a:stretch>
      </xdr:blipFill>
      <xdr:spPr>
        <a:xfrm>
          <a:off x="4391025" y="0"/>
          <a:ext cx="5715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981075</xdr:colOff>
      <xdr:row>2</xdr:row>
      <xdr:rowOff>514350</xdr:rowOff>
    </xdr:to>
    <xdr:pic>
      <xdr:nvPicPr>
        <xdr:cNvPr id="1" name="Imagen 2"/>
        <xdr:cNvPicPr preferRelativeResize="1">
          <a:picLocks noChangeAspect="1"/>
        </xdr:cNvPicPr>
      </xdr:nvPicPr>
      <xdr:blipFill>
        <a:blip r:embed="rId1"/>
        <a:stretch>
          <a:fillRect/>
        </a:stretch>
      </xdr:blipFill>
      <xdr:spPr>
        <a:xfrm>
          <a:off x="85725" y="38100"/>
          <a:ext cx="89535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57150</xdr:rowOff>
    </xdr:from>
    <xdr:to>
      <xdr:col>0</xdr:col>
      <xdr:colOff>1152525</xdr:colOff>
      <xdr:row>3</xdr:row>
      <xdr:rowOff>9525</xdr:rowOff>
    </xdr:to>
    <xdr:pic>
      <xdr:nvPicPr>
        <xdr:cNvPr id="1" name="Imagen 2"/>
        <xdr:cNvPicPr preferRelativeResize="1">
          <a:picLocks noChangeAspect="1"/>
        </xdr:cNvPicPr>
      </xdr:nvPicPr>
      <xdr:blipFill>
        <a:blip r:embed="rId1"/>
        <a:stretch>
          <a:fillRect/>
        </a:stretch>
      </xdr:blipFill>
      <xdr:spPr>
        <a:xfrm>
          <a:off x="257175" y="57150"/>
          <a:ext cx="8953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27"/>
  <sheetViews>
    <sheetView tabSelected="1" zoomScale="55" zoomScaleNormal="55" zoomScalePageLayoutView="0" workbookViewId="0" topLeftCell="A4">
      <selection activeCell="F12" sqref="F12"/>
    </sheetView>
  </sheetViews>
  <sheetFormatPr defaultColWidth="11.421875" defaultRowHeight="15"/>
  <cols>
    <col min="1" max="1" width="70.00390625" style="0" customWidth="1"/>
    <col min="2" max="2" width="43.8515625" style="0" customWidth="1"/>
    <col min="3" max="3" width="33.00390625" style="0" customWidth="1"/>
    <col min="4" max="5" width="32.00390625" style="0" customWidth="1"/>
    <col min="6" max="6" width="33.00390625" style="0" customWidth="1"/>
  </cols>
  <sheetData>
    <row r="2" spans="1:7" s="147" customFormat="1" ht="78" customHeight="1">
      <c r="A2" s="312" t="s">
        <v>362</v>
      </c>
      <c r="B2" s="312"/>
      <c r="C2" s="312"/>
      <c r="D2" s="312"/>
      <c r="E2" s="312"/>
      <c r="F2" s="312"/>
      <c r="G2" s="146"/>
    </row>
    <row r="3" spans="1:6" s="147" customFormat="1" ht="19.5" customHeight="1">
      <c r="A3" s="313" t="s">
        <v>276</v>
      </c>
      <c r="B3" s="313"/>
      <c r="C3" s="313"/>
      <c r="D3" s="313"/>
      <c r="E3" s="313"/>
      <c r="F3" s="313"/>
    </row>
    <row r="4" spans="1:5" s="147" customFormat="1" ht="19.5" customHeight="1">
      <c r="A4" s="148"/>
      <c r="B4" s="148"/>
      <c r="D4" s="148"/>
      <c r="E4" s="148"/>
    </row>
    <row r="5" spans="1:6" s="147" customFormat="1" ht="19.5" customHeight="1">
      <c r="A5" s="314"/>
      <c r="B5" s="314"/>
      <c r="C5" s="314"/>
      <c r="D5" s="314"/>
      <c r="E5" s="314"/>
      <c r="F5" s="314"/>
    </row>
    <row r="6" spans="1:6" s="150" customFormat="1" ht="126.75" customHeight="1">
      <c r="A6" s="149" t="s">
        <v>277</v>
      </c>
      <c r="B6" s="141" t="s">
        <v>363</v>
      </c>
      <c r="C6" s="141" t="s">
        <v>356</v>
      </c>
      <c r="D6" s="221" t="s">
        <v>364</v>
      </c>
      <c r="E6" s="141" t="s">
        <v>357</v>
      </c>
      <c r="F6" s="141" t="s">
        <v>358</v>
      </c>
    </row>
    <row r="7" spans="1:6" s="147" customFormat="1" ht="12.75">
      <c r="A7" s="151" t="s">
        <v>278</v>
      </c>
      <c r="B7" s="152" t="s">
        <v>279</v>
      </c>
      <c r="C7" s="152" t="s">
        <v>279</v>
      </c>
      <c r="D7" s="152" t="s">
        <v>279</v>
      </c>
      <c r="E7" s="152" t="s">
        <v>279</v>
      </c>
      <c r="F7" s="152" t="s">
        <v>279</v>
      </c>
    </row>
    <row r="8" spans="1:6" s="147" customFormat="1" ht="117" customHeight="1">
      <c r="A8" s="153" t="s">
        <v>280</v>
      </c>
      <c r="B8" s="311">
        <f>+Ponderación!C13</f>
        <v>540.5</v>
      </c>
      <c r="C8" s="311" t="s">
        <v>360</v>
      </c>
      <c r="D8" s="311" t="s">
        <v>360</v>
      </c>
      <c r="E8" s="311" t="s">
        <v>360</v>
      </c>
      <c r="F8" s="311" t="s">
        <v>360</v>
      </c>
    </row>
    <row r="9" spans="1:6" s="150" customFormat="1" ht="21">
      <c r="A9" s="154"/>
      <c r="B9" s="155"/>
      <c r="C9" s="155"/>
      <c r="D9" s="155"/>
      <c r="E9" s="155"/>
      <c r="F9" s="155"/>
    </row>
    <row r="10" spans="1:6" s="147" customFormat="1" ht="49.5" customHeight="1">
      <c r="A10" s="153" t="s">
        <v>281</v>
      </c>
      <c r="B10" s="311">
        <f>+Ponderación!C21</f>
        <v>1000</v>
      </c>
      <c r="C10" s="311">
        <f>+Ponderación!C27</f>
        <v>0</v>
      </c>
      <c r="D10" s="311" t="s">
        <v>360</v>
      </c>
      <c r="E10" s="311">
        <f>+Ponderación!C30</f>
        <v>0</v>
      </c>
      <c r="F10" s="311" t="s">
        <v>360</v>
      </c>
    </row>
    <row r="11" spans="1:6" s="150" customFormat="1" ht="21">
      <c r="A11" s="154"/>
      <c r="B11" s="155"/>
      <c r="C11" s="155"/>
      <c r="D11" s="155"/>
      <c r="E11" s="155"/>
      <c r="F11" s="155"/>
    </row>
    <row r="12" spans="1:6" s="147" customFormat="1" ht="56.25" customHeight="1">
      <c r="A12" s="153" t="s">
        <v>282</v>
      </c>
      <c r="B12" s="311" t="s">
        <v>360</v>
      </c>
      <c r="C12" s="311" t="s">
        <v>360</v>
      </c>
      <c r="D12" s="311" t="s">
        <v>360</v>
      </c>
      <c r="E12" s="311" t="s">
        <v>360</v>
      </c>
      <c r="F12" s="311">
        <f>+Ponderación!C46</f>
        <v>0</v>
      </c>
    </row>
    <row r="13" spans="1:6" s="150" customFormat="1" ht="21">
      <c r="A13" s="154"/>
      <c r="B13" s="155"/>
      <c r="C13" s="155"/>
      <c r="D13" s="155"/>
      <c r="E13" s="155"/>
      <c r="F13" s="155"/>
    </row>
    <row r="14" spans="1:6" s="147" customFormat="1" ht="39.75" customHeight="1">
      <c r="A14" s="153" t="s">
        <v>283</v>
      </c>
      <c r="B14" s="311" t="s">
        <v>360</v>
      </c>
      <c r="C14" s="311" t="s">
        <v>360</v>
      </c>
      <c r="D14" s="311">
        <f>+Ponderación!C54</f>
        <v>1000</v>
      </c>
      <c r="E14" s="311" t="s">
        <v>360</v>
      </c>
      <c r="F14" s="311" t="s">
        <v>360</v>
      </c>
    </row>
    <row r="15" spans="1:6" s="150" customFormat="1" ht="12.75">
      <c r="A15" s="156"/>
      <c r="B15" s="155"/>
      <c r="C15" s="155"/>
      <c r="D15" s="155"/>
      <c r="E15" s="155"/>
      <c r="F15" s="155"/>
    </row>
    <row r="17" ht="14.25">
      <c r="A17" t="s">
        <v>284</v>
      </c>
    </row>
    <row r="24" spans="1:5" ht="14.25">
      <c r="A24" s="29" t="s">
        <v>361</v>
      </c>
      <c r="B24" s="157"/>
      <c r="D24" s="157"/>
      <c r="E24" s="157"/>
    </row>
    <row r="25" spans="1:5" ht="14.25">
      <c r="A25" s="29" t="s">
        <v>285</v>
      </c>
      <c r="B25" s="157"/>
      <c r="D25" s="157"/>
      <c r="E25" s="157"/>
    </row>
    <row r="26" spans="2:5" ht="14.25">
      <c r="B26" s="157"/>
      <c r="D26" s="157"/>
      <c r="E26" s="157"/>
    </row>
    <row r="27" spans="2:5" ht="14.25">
      <c r="B27" s="157"/>
      <c r="D27" s="157"/>
      <c r="E27" s="157"/>
    </row>
  </sheetData>
  <sheetProtection/>
  <mergeCells count="3">
    <mergeCell ref="A2:F2"/>
    <mergeCell ref="A3:F3"/>
    <mergeCell ref="A5:F5"/>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136"/>
  <sheetViews>
    <sheetView zoomScale="65" zoomScaleNormal="65" zoomScalePageLayoutView="0" workbookViewId="0" topLeftCell="A2">
      <selection activeCell="A2" sqref="A2:D2"/>
    </sheetView>
  </sheetViews>
  <sheetFormatPr defaultColWidth="11.421875" defaultRowHeight="15"/>
  <cols>
    <col min="1" max="1" width="102.28125" style="2" customWidth="1"/>
    <col min="2" max="2" width="27.7109375" style="2" customWidth="1"/>
    <col min="3" max="3" width="35.28125" style="3" bestFit="1" customWidth="1"/>
    <col min="4" max="4" width="15.57421875" style="3" customWidth="1"/>
    <col min="5" max="16384" width="11.421875" style="2" customWidth="1"/>
  </cols>
  <sheetData>
    <row r="1" spans="1:4" ht="56.25" customHeight="1" hidden="1">
      <c r="A1" s="1" t="s">
        <v>4</v>
      </c>
      <c r="C1" s="2"/>
      <c r="D1" s="2"/>
    </row>
    <row r="2" spans="1:5" s="3" customFormat="1" ht="18" customHeight="1">
      <c r="A2" s="362" t="s">
        <v>236</v>
      </c>
      <c r="B2" s="362"/>
      <c r="C2" s="362"/>
      <c r="D2" s="362"/>
      <c r="E2" s="129"/>
    </row>
    <row r="3" spans="1:4" s="3" customFormat="1" ht="46.5" customHeight="1">
      <c r="A3" s="362" t="s">
        <v>137</v>
      </c>
      <c r="B3" s="362"/>
      <c r="C3" s="362"/>
      <c r="D3" s="362"/>
    </row>
    <row r="4" spans="1:4" s="3" customFormat="1" ht="19.5" customHeight="1">
      <c r="A4" s="362" t="s">
        <v>5</v>
      </c>
      <c r="B4" s="362"/>
      <c r="C4" s="362"/>
      <c r="D4" s="362"/>
    </row>
    <row r="5" spans="1:4" ht="21.75" customHeight="1">
      <c r="A5" s="19" t="s">
        <v>0</v>
      </c>
      <c r="B5" s="20"/>
      <c r="C5" s="331" t="s">
        <v>140</v>
      </c>
      <c r="D5" s="406"/>
    </row>
    <row r="6" spans="1:4" s="134" customFormat="1" ht="97.5" customHeight="1" thickBot="1">
      <c r="A6" s="21" t="s">
        <v>6</v>
      </c>
      <c r="B6" s="22" t="s">
        <v>78</v>
      </c>
      <c r="C6" s="221" t="s">
        <v>342</v>
      </c>
      <c r="D6" s="221" t="s">
        <v>2</v>
      </c>
    </row>
    <row r="7" spans="1:4" s="134" customFormat="1" ht="81" customHeight="1">
      <c r="A7" s="92" t="s">
        <v>271</v>
      </c>
      <c r="B7" s="407">
        <v>50</v>
      </c>
      <c r="C7" s="399" t="s">
        <v>341</v>
      </c>
      <c r="D7" s="396">
        <v>0</v>
      </c>
    </row>
    <row r="8" spans="1:4" s="134" customFormat="1" ht="42" customHeight="1">
      <c r="A8" s="93" t="s">
        <v>179</v>
      </c>
      <c r="B8" s="408"/>
      <c r="C8" s="400"/>
      <c r="D8" s="397"/>
    </row>
    <row r="9" spans="1:4" s="134" customFormat="1" ht="46.5" customHeight="1" thickBot="1">
      <c r="A9" s="93" t="s">
        <v>235</v>
      </c>
      <c r="B9" s="409"/>
      <c r="C9" s="401"/>
      <c r="D9" s="398"/>
    </row>
    <row r="10" spans="1:4" s="134" customFormat="1" ht="75" customHeight="1" thickBot="1">
      <c r="A10" s="23" t="s">
        <v>125</v>
      </c>
      <c r="B10" s="94">
        <v>20</v>
      </c>
      <c r="C10" s="55" t="s">
        <v>341</v>
      </c>
      <c r="D10" s="306">
        <v>0</v>
      </c>
    </row>
    <row r="11" spans="1:4" s="134" customFormat="1" ht="45.75" customHeight="1" thickBot="1">
      <c r="A11" s="95" t="s">
        <v>119</v>
      </c>
      <c r="B11" s="24">
        <v>20</v>
      </c>
      <c r="C11" s="55" t="s">
        <v>341</v>
      </c>
      <c r="D11" s="306">
        <v>0</v>
      </c>
    </row>
    <row r="12" spans="1:4" s="134" customFormat="1" ht="45.75" customHeight="1" thickBot="1">
      <c r="A12" s="95" t="s">
        <v>121</v>
      </c>
      <c r="B12" s="24">
        <v>20</v>
      </c>
      <c r="C12" s="55" t="s">
        <v>341</v>
      </c>
      <c r="D12" s="306">
        <v>0</v>
      </c>
    </row>
    <row r="13" spans="1:4" s="134" customFormat="1" ht="55.5" customHeight="1">
      <c r="A13" s="23" t="s">
        <v>124</v>
      </c>
      <c r="B13" s="24">
        <v>20</v>
      </c>
      <c r="C13" s="55" t="s">
        <v>341</v>
      </c>
      <c r="D13" s="306"/>
    </row>
    <row r="14" spans="1:4" s="134" customFormat="1" ht="29.25" customHeight="1">
      <c r="A14" s="95" t="s">
        <v>261</v>
      </c>
      <c r="B14" s="410">
        <v>20</v>
      </c>
      <c r="C14" s="399" t="s">
        <v>341</v>
      </c>
      <c r="D14" s="397">
        <v>0</v>
      </c>
    </row>
    <row r="15" spans="1:4" s="134" customFormat="1" ht="54" customHeight="1">
      <c r="A15" s="93" t="s">
        <v>74</v>
      </c>
      <c r="B15" s="410"/>
      <c r="C15" s="400"/>
      <c r="D15" s="397"/>
    </row>
    <row r="16" spans="1:4" s="134" customFormat="1" ht="72" customHeight="1">
      <c r="A16" s="93" t="s">
        <v>180</v>
      </c>
      <c r="B16" s="410"/>
      <c r="C16" s="400"/>
      <c r="D16" s="397"/>
    </row>
    <row r="17" spans="1:4" s="134" customFormat="1" ht="84" customHeight="1">
      <c r="A17" s="93" t="s">
        <v>75</v>
      </c>
      <c r="B17" s="410"/>
      <c r="C17" s="400"/>
      <c r="D17" s="397"/>
    </row>
    <row r="18" spans="1:4" s="134" customFormat="1" ht="54.75">
      <c r="A18" s="93" t="s">
        <v>76</v>
      </c>
      <c r="B18" s="410"/>
      <c r="C18" s="400"/>
      <c r="D18" s="397"/>
    </row>
    <row r="19" spans="1:4" s="134" customFormat="1" ht="90.75" customHeight="1">
      <c r="A19" s="93" t="s">
        <v>77</v>
      </c>
      <c r="B19" s="410"/>
      <c r="C19" s="401"/>
      <c r="D19" s="397"/>
    </row>
    <row r="20" spans="1:4" s="134" customFormat="1" ht="13.5" customHeight="1">
      <c r="A20" s="96" t="s">
        <v>122</v>
      </c>
      <c r="B20" s="403">
        <v>20</v>
      </c>
      <c r="C20" s="399" t="s">
        <v>341</v>
      </c>
      <c r="D20" s="397">
        <v>0</v>
      </c>
    </row>
    <row r="21" spans="1:4" s="134" customFormat="1" ht="49.5" customHeight="1" thickBot="1">
      <c r="A21" s="97" t="s">
        <v>123</v>
      </c>
      <c r="B21" s="403"/>
      <c r="C21" s="401"/>
      <c r="D21" s="405"/>
    </row>
    <row r="22" spans="1:4" s="134" customFormat="1" ht="60" customHeight="1">
      <c r="A22" s="93" t="s">
        <v>128</v>
      </c>
      <c r="B22" s="402">
        <v>20</v>
      </c>
      <c r="C22" s="399" t="s">
        <v>341</v>
      </c>
      <c r="D22" s="396"/>
    </row>
    <row r="23" spans="1:4" s="134" customFormat="1" ht="122.25" customHeight="1">
      <c r="A23" s="98" t="s">
        <v>72</v>
      </c>
      <c r="B23" s="403"/>
      <c r="C23" s="400"/>
      <c r="D23" s="397"/>
    </row>
    <row r="24" spans="1:4" s="134" customFormat="1" ht="75" customHeight="1" thickBot="1">
      <c r="A24" s="93" t="s">
        <v>114</v>
      </c>
      <c r="B24" s="403"/>
      <c r="C24" s="400"/>
      <c r="D24" s="398"/>
    </row>
    <row r="25" spans="1:4" s="134" customFormat="1" ht="99" customHeight="1">
      <c r="A25" s="98" t="s">
        <v>73</v>
      </c>
      <c r="B25" s="404"/>
      <c r="C25" s="401"/>
      <c r="D25" s="396">
        <v>0</v>
      </c>
    </row>
    <row r="26" spans="1:4" s="134" customFormat="1" ht="93" customHeight="1">
      <c r="A26" s="87" t="s">
        <v>139</v>
      </c>
      <c r="B26" s="52">
        <v>20</v>
      </c>
      <c r="C26" s="55" t="s">
        <v>341</v>
      </c>
      <c r="D26" s="397"/>
    </row>
    <row r="27" spans="1:4" s="18" customFormat="1" ht="71.25" customHeight="1" thickBot="1">
      <c r="A27" s="99" t="s">
        <v>129</v>
      </c>
      <c r="B27" s="52">
        <v>20</v>
      </c>
      <c r="C27" s="55" t="s">
        <v>341</v>
      </c>
      <c r="D27" s="398"/>
    </row>
    <row r="28" spans="1:4" ht="74.25" customHeight="1">
      <c r="A28" s="100" t="s">
        <v>181</v>
      </c>
      <c r="B28" s="52">
        <v>20</v>
      </c>
      <c r="C28" s="55" t="s">
        <v>341</v>
      </c>
      <c r="D28" s="396">
        <v>0</v>
      </c>
    </row>
    <row r="29" spans="1:4" ht="217.5" customHeight="1">
      <c r="A29" s="101" t="s">
        <v>229</v>
      </c>
      <c r="B29" s="52">
        <v>20</v>
      </c>
      <c r="C29" s="55" t="s">
        <v>341</v>
      </c>
      <c r="D29" s="397"/>
    </row>
    <row r="30" spans="1:4" ht="57" customHeight="1">
      <c r="A30" s="64" t="s">
        <v>182</v>
      </c>
      <c r="B30" s="51">
        <v>30</v>
      </c>
      <c r="C30" s="55" t="s">
        <v>341</v>
      </c>
      <c r="D30" s="398"/>
    </row>
    <row r="31" spans="1:4" ht="14.25" customHeight="1">
      <c r="A31" s="65" t="s">
        <v>183</v>
      </c>
      <c r="B31" s="42">
        <f>SUM(B7:B30)</f>
        <v>300</v>
      </c>
      <c r="C31" s="41"/>
      <c r="D31" s="42">
        <f>SUM(D7:D30)</f>
        <v>0</v>
      </c>
    </row>
    <row r="32" ht="14.25" customHeight="1"/>
    <row r="33" ht="14.25" customHeight="1"/>
    <row r="34" ht="14.25" customHeight="1"/>
    <row r="35" ht="14.25" customHeight="1"/>
    <row r="36" ht="14.25" customHeight="1"/>
    <row r="136" spans="3:4" ht="13.5">
      <c r="C136" s="9"/>
      <c r="D136" s="9"/>
    </row>
  </sheetData>
  <sheetProtection/>
  <mergeCells count="18">
    <mergeCell ref="D14:D19"/>
    <mergeCell ref="D20:D21"/>
    <mergeCell ref="A4:D4"/>
    <mergeCell ref="C5:D5"/>
    <mergeCell ref="B7:B9"/>
    <mergeCell ref="D7:D9"/>
    <mergeCell ref="B14:B19"/>
    <mergeCell ref="B20:B21"/>
    <mergeCell ref="D22:D24"/>
    <mergeCell ref="D25:D27"/>
    <mergeCell ref="D28:D30"/>
    <mergeCell ref="A2:D2"/>
    <mergeCell ref="C7:C9"/>
    <mergeCell ref="C20:C21"/>
    <mergeCell ref="C22:C25"/>
    <mergeCell ref="C14:C19"/>
    <mergeCell ref="B22:B25"/>
    <mergeCell ref="A3:D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4"/>
  <sheetViews>
    <sheetView zoomScale="56" zoomScaleNormal="56" zoomScalePageLayoutView="0" workbookViewId="0" topLeftCell="A1">
      <selection activeCell="A1" sqref="A1:F1"/>
    </sheetView>
  </sheetViews>
  <sheetFormatPr defaultColWidth="11.421875" defaultRowHeight="15"/>
  <cols>
    <col min="1" max="1" width="71.421875" style="2" customWidth="1"/>
    <col min="2" max="2" width="10.7109375" style="4" customWidth="1"/>
    <col min="3" max="3" width="19.28125" style="4" customWidth="1"/>
    <col min="4" max="4" width="20.00390625" style="2" customWidth="1"/>
    <col min="5" max="5" width="35.28125" style="2" bestFit="1" customWidth="1"/>
    <col min="6" max="6" width="18.00390625" style="2" customWidth="1"/>
    <col min="7" max="8" width="11.421875" style="2" customWidth="1"/>
    <col min="9" max="9" width="23.7109375" style="2" customWidth="1"/>
    <col min="10" max="16384" width="11.421875" style="2" customWidth="1"/>
  </cols>
  <sheetData>
    <row r="1" spans="1:6" ht="17.25" customHeight="1">
      <c r="A1" s="366" t="s">
        <v>236</v>
      </c>
      <c r="B1" s="366"/>
      <c r="C1" s="366"/>
      <c r="D1" s="366"/>
      <c r="E1" s="366"/>
      <c r="F1" s="366"/>
    </row>
    <row r="2" spans="1:6" s="3" customFormat="1" ht="46.5" customHeight="1">
      <c r="A2" s="362" t="s">
        <v>138</v>
      </c>
      <c r="B2" s="362"/>
      <c r="C2" s="362"/>
      <c r="D2" s="362"/>
      <c r="E2" s="362"/>
      <c r="F2" s="362"/>
    </row>
    <row r="3" spans="1:6" s="3" customFormat="1" ht="19.5" customHeight="1">
      <c r="A3" s="362" t="s">
        <v>5</v>
      </c>
      <c r="B3" s="362"/>
      <c r="C3" s="362"/>
      <c r="D3" s="362"/>
      <c r="E3" s="362"/>
      <c r="F3" s="362"/>
    </row>
    <row r="4" spans="1:6" s="134" customFormat="1" ht="44.25" customHeight="1">
      <c r="A4" s="418" t="s">
        <v>6</v>
      </c>
      <c r="B4" s="418"/>
      <c r="C4" s="418"/>
      <c r="D4" s="419" t="s">
        <v>78</v>
      </c>
      <c r="E4" s="420" t="s">
        <v>140</v>
      </c>
      <c r="F4" s="420"/>
    </row>
    <row r="5" spans="1:6" s="134" customFormat="1" ht="80.25" customHeight="1">
      <c r="A5" s="418"/>
      <c r="B5" s="418"/>
      <c r="C5" s="418"/>
      <c r="D5" s="419"/>
      <c r="E5" s="221" t="s">
        <v>342</v>
      </c>
      <c r="F5" s="221" t="s">
        <v>2</v>
      </c>
    </row>
    <row r="6" spans="1:6" s="134" customFormat="1" ht="114.75" customHeight="1">
      <c r="A6" s="414" t="s">
        <v>115</v>
      </c>
      <c r="B6" s="414"/>
      <c r="C6" s="414"/>
      <c r="D6" s="416">
        <v>10</v>
      </c>
      <c r="E6" s="421" t="s">
        <v>341</v>
      </c>
      <c r="F6" s="422">
        <v>0</v>
      </c>
    </row>
    <row r="7" spans="1:6" s="134" customFormat="1" ht="95.25" customHeight="1">
      <c r="A7" s="412" t="s">
        <v>85</v>
      </c>
      <c r="B7" s="412"/>
      <c r="C7" s="412"/>
      <c r="D7" s="416"/>
      <c r="E7" s="421"/>
      <c r="F7" s="422"/>
    </row>
    <row r="8" spans="1:6" s="134" customFormat="1" ht="44.25" customHeight="1">
      <c r="A8" s="414" t="s">
        <v>375</v>
      </c>
      <c r="B8" s="412"/>
      <c r="C8" s="412"/>
      <c r="D8" s="416">
        <v>100</v>
      </c>
      <c r="E8" s="421" t="s">
        <v>341</v>
      </c>
      <c r="F8" s="422">
        <v>0</v>
      </c>
    </row>
    <row r="9" spans="1:6" s="134" customFormat="1" ht="27.75" customHeight="1">
      <c r="A9" s="412" t="s">
        <v>86</v>
      </c>
      <c r="B9" s="412"/>
      <c r="C9" s="15" t="s">
        <v>87</v>
      </c>
      <c r="D9" s="416"/>
      <c r="E9" s="421"/>
      <c r="F9" s="422"/>
    </row>
    <row r="10" spans="1:6" s="134" customFormat="1" ht="44.25" customHeight="1">
      <c r="A10" s="415" t="s">
        <v>95</v>
      </c>
      <c r="B10" s="415"/>
      <c r="C10" s="15" t="s">
        <v>15</v>
      </c>
      <c r="D10" s="416"/>
      <c r="E10" s="421"/>
      <c r="F10" s="422"/>
    </row>
    <row r="11" spans="1:6" s="134" customFormat="1" ht="44.25" customHeight="1">
      <c r="A11" s="415" t="s">
        <v>186</v>
      </c>
      <c r="B11" s="415"/>
      <c r="C11" s="15" t="s">
        <v>13</v>
      </c>
      <c r="D11" s="416"/>
      <c r="E11" s="421"/>
      <c r="F11" s="422"/>
    </row>
    <row r="12" spans="1:6" s="134" customFormat="1" ht="44.25" customHeight="1">
      <c r="A12" s="415" t="s">
        <v>98</v>
      </c>
      <c r="B12" s="415"/>
      <c r="C12" s="15" t="s">
        <v>12</v>
      </c>
      <c r="D12" s="416"/>
      <c r="E12" s="421"/>
      <c r="F12" s="422"/>
    </row>
    <row r="13" spans="1:6" s="134" customFormat="1" ht="44.25" customHeight="1">
      <c r="A13" s="415" t="s">
        <v>99</v>
      </c>
      <c r="B13" s="415"/>
      <c r="C13" s="15" t="s">
        <v>47</v>
      </c>
      <c r="D13" s="416"/>
      <c r="E13" s="421"/>
      <c r="F13" s="422"/>
    </row>
    <row r="14" spans="1:6" s="134" customFormat="1" ht="39" customHeight="1">
      <c r="A14" s="415" t="s">
        <v>101</v>
      </c>
      <c r="B14" s="415"/>
      <c r="C14" s="15" t="s">
        <v>14</v>
      </c>
      <c r="D14" s="416"/>
      <c r="E14" s="421"/>
      <c r="F14" s="422"/>
    </row>
    <row r="15" spans="1:6" s="134" customFormat="1" ht="38.25" customHeight="1">
      <c r="A15" s="415" t="s">
        <v>102</v>
      </c>
      <c r="B15" s="415"/>
      <c r="C15" s="15" t="s">
        <v>46</v>
      </c>
      <c r="D15" s="416"/>
      <c r="E15" s="421"/>
      <c r="F15" s="422"/>
    </row>
    <row r="16" spans="1:6" s="134" customFormat="1" ht="44.25" customHeight="1">
      <c r="A16" s="415" t="s">
        <v>89</v>
      </c>
      <c r="B16" s="415"/>
      <c r="C16" s="15" t="s">
        <v>43</v>
      </c>
      <c r="D16" s="416"/>
      <c r="E16" s="421"/>
      <c r="F16" s="422"/>
    </row>
    <row r="17" spans="1:6" s="134" customFormat="1" ht="44.25" customHeight="1">
      <c r="A17" s="415" t="s">
        <v>90</v>
      </c>
      <c r="B17" s="415"/>
      <c r="C17" s="15" t="s">
        <v>92</v>
      </c>
      <c r="D17" s="416"/>
      <c r="E17" s="421"/>
      <c r="F17" s="422"/>
    </row>
    <row r="18" spans="1:6" s="134" customFormat="1" ht="44.25" customHeight="1">
      <c r="A18" s="415" t="s">
        <v>91</v>
      </c>
      <c r="B18" s="415"/>
      <c r="C18" s="15" t="s">
        <v>146</v>
      </c>
      <c r="D18" s="416"/>
      <c r="E18" s="421"/>
      <c r="F18" s="422"/>
    </row>
    <row r="19" spans="1:6" s="134" customFormat="1" ht="44.25" customHeight="1">
      <c r="A19" s="415" t="s">
        <v>187</v>
      </c>
      <c r="B19" s="415"/>
      <c r="C19" s="15" t="s">
        <v>93</v>
      </c>
      <c r="D19" s="416"/>
      <c r="E19" s="421"/>
      <c r="F19" s="422"/>
    </row>
    <row r="20" spans="1:6" s="134" customFormat="1" ht="44.25" customHeight="1">
      <c r="A20" s="414" t="s">
        <v>272</v>
      </c>
      <c r="B20" s="412"/>
      <c r="C20" s="412"/>
      <c r="D20" s="416">
        <v>30</v>
      </c>
      <c r="E20" s="422" t="s">
        <v>341</v>
      </c>
      <c r="F20" s="422">
        <v>0</v>
      </c>
    </row>
    <row r="21" spans="1:6" s="134" customFormat="1" ht="44.25" customHeight="1">
      <c r="A21" s="426" t="s">
        <v>94</v>
      </c>
      <c r="B21" s="426"/>
      <c r="C21" s="15" t="s">
        <v>87</v>
      </c>
      <c r="D21" s="416"/>
      <c r="E21" s="422"/>
      <c r="F21" s="422"/>
    </row>
    <row r="22" spans="1:6" s="134" customFormat="1" ht="32.25" customHeight="1">
      <c r="A22" s="413" t="s">
        <v>188</v>
      </c>
      <c r="B22" s="413"/>
      <c r="C22" s="15" t="s">
        <v>96</v>
      </c>
      <c r="D22" s="416"/>
      <c r="E22" s="422"/>
      <c r="F22" s="422"/>
    </row>
    <row r="23" spans="1:9" s="134" customFormat="1" ht="60" customHeight="1">
      <c r="A23" s="413" t="s">
        <v>189</v>
      </c>
      <c r="B23" s="413"/>
      <c r="C23" s="15" t="s">
        <v>97</v>
      </c>
      <c r="D23" s="416"/>
      <c r="E23" s="422"/>
      <c r="F23" s="422"/>
      <c r="I23" s="305"/>
    </row>
    <row r="24" spans="1:9" s="134" customFormat="1" ht="40.5" customHeight="1">
      <c r="A24" s="413" t="s">
        <v>190</v>
      </c>
      <c r="B24" s="413"/>
      <c r="C24" s="15" t="s">
        <v>16</v>
      </c>
      <c r="D24" s="416"/>
      <c r="E24" s="422"/>
      <c r="F24" s="422"/>
      <c r="I24" s="305"/>
    </row>
    <row r="25" spans="1:9" s="134" customFormat="1" ht="51" customHeight="1">
      <c r="A25" s="413" t="s">
        <v>191</v>
      </c>
      <c r="B25" s="413"/>
      <c r="C25" s="15" t="s">
        <v>100</v>
      </c>
      <c r="D25" s="416"/>
      <c r="E25" s="422"/>
      <c r="F25" s="422"/>
      <c r="I25" s="305"/>
    </row>
    <row r="26" spans="1:9" s="134" customFormat="1" ht="51" customHeight="1">
      <c r="A26" s="413" t="s">
        <v>192</v>
      </c>
      <c r="B26" s="413"/>
      <c r="C26" s="15" t="s">
        <v>15</v>
      </c>
      <c r="D26" s="416"/>
      <c r="E26" s="422"/>
      <c r="F26" s="422"/>
      <c r="I26" s="305"/>
    </row>
    <row r="27" spans="1:6" s="134" customFormat="1" ht="51" customHeight="1">
      <c r="A27" s="413" t="s">
        <v>193</v>
      </c>
      <c r="B27" s="413"/>
      <c r="C27" s="15" t="s">
        <v>103</v>
      </c>
      <c r="D27" s="416"/>
      <c r="E27" s="422"/>
      <c r="F27" s="422"/>
    </row>
    <row r="28" spans="1:6" s="134" customFormat="1" ht="51" customHeight="1">
      <c r="A28" s="413" t="s">
        <v>88</v>
      </c>
      <c r="B28" s="413"/>
      <c r="C28" s="15" t="s">
        <v>104</v>
      </c>
      <c r="D28" s="416"/>
      <c r="E28" s="422"/>
      <c r="F28" s="422"/>
    </row>
    <row r="29" spans="1:6" s="134" customFormat="1" ht="51" customHeight="1">
      <c r="A29" s="413" t="s">
        <v>99</v>
      </c>
      <c r="B29" s="413"/>
      <c r="C29" s="15" t="s">
        <v>13</v>
      </c>
      <c r="D29" s="416"/>
      <c r="E29" s="422"/>
      <c r="F29" s="422"/>
    </row>
    <row r="30" spans="1:6" s="134" customFormat="1" ht="51" customHeight="1">
      <c r="A30" s="413" t="s">
        <v>101</v>
      </c>
      <c r="B30" s="413"/>
      <c r="C30" s="15" t="s">
        <v>48</v>
      </c>
      <c r="D30" s="416"/>
      <c r="E30" s="422"/>
      <c r="F30" s="422"/>
    </row>
    <row r="31" spans="1:6" s="134" customFormat="1" ht="51" customHeight="1">
      <c r="A31" s="413" t="s">
        <v>89</v>
      </c>
      <c r="B31" s="413"/>
      <c r="C31" s="15" t="s">
        <v>12</v>
      </c>
      <c r="D31" s="416"/>
      <c r="E31" s="422"/>
      <c r="F31" s="422"/>
    </row>
    <row r="32" spans="1:6" s="134" customFormat="1" ht="53.25" customHeight="1">
      <c r="A32" s="414" t="s">
        <v>116</v>
      </c>
      <c r="B32" s="414"/>
      <c r="C32" s="414"/>
      <c r="D32" s="416">
        <v>30</v>
      </c>
      <c r="E32" s="422" t="s">
        <v>341</v>
      </c>
      <c r="F32" s="422">
        <v>0</v>
      </c>
    </row>
    <row r="33" spans="1:6" s="134" customFormat="1" ht="24" customHeight="1">
      <c r="A33" s="412" t="s">
        <v>105</v>
      </c>
      <c r="B33" s="412"/>
      <c r="C33" s="15" t="s">
        <v>87</v>
      </c>
      <c r="D33" s="416"/>
      <c r="E33" s="422"/>
      <c r="F33" s="422"/>
    </row>
    <row r="34" spans="1:6" s="134" customFormat="1" ht="30.75" customHeight="1">
      <c r="A34" s="415" t="s">
        <v>106</v>
      </c>
      <c r="B34" s="415"/>
      <c r="C34" s="15" t="s">
        <v>16</v>
      </c>
      <c r="D34" s="416"/>
      <c r="E34" s="422"/>
      <c r="F34" s="422"/>
    </row>
    <row r="35" spans="1:6" s="134" customFormat="1" ht="32.25" customHeight="1">
      <c r="A35" s="415" t="s">
        <v>107</v>
      </c>
      <c r="B35" s="415"/>
      <c r="C35" s="15" t="s">
        <v>15</v>
      </c>
      <c r="D35" s="416"/>
      <c r="E35" s="422"/>
      <c r="F35" s="422"/>
    </row>
    <row r="36" spans="1:6" s="134" customFormat="1" ht="33" customHeight="1">
      <c r="A36" s="415" t="s">
        <v>108</v>
      </c>
      <c r="B36" s="415"/>
      <c r="C36" s="15" t="s">
        <v>13</v>
      </c>
      <c r="D36" s="416"/>
      <c r="E36" s="422"/>
      <c r="F36" s="422"/>
    </row>
    <row r="37" spans="1:6" s="134" customFormat="1" ht="33.75" customHeight="1">
      <c r="A37" s="415" t="s">
        <v>109</v>
      </c>
      <c r="B37" s="415"/>
      <c r="C37" s="15" t="s">
        <v>48</v>
      </c>
      <c r="D37" s="416"/>
      <c r="E37" s="422"/>
      <c r="F37" s="422"/>
    </row>
    <row r="38" spans="1:6" s="134" customFormat="1" ht="36.75" customHeight="1">
      <c r="A38" s="415" t="s">
        <v>110</v>
      </c>
      <c r="B38" s="415"/>
      <c r="C38" s="15" t="s">
        <v>12</v>
      </c>
      <c r="D38" s="416"/>
      <c r="E38" s="422"/>
      <c r="F38" s="422"/>
    </row>
    <row r="39" spans="1:6" s="134" customFormat="1" ht="33" customHeight="1">
      <c r="A39" s="415" t="s">
        <v>111</v>
      </c>
      <c r="B39" s="415"/>
      <c r="C39" s="415"/>
      <c r="D39" s="416"/>
      <c r="E39" s="422"/>
      <c r="F39" s="422"/>
    </row>
    <row r="40" spans="1:6" s="134" customFormat="1" ht="62.25" customHeight="1">
      <c r="A40" s="412" t="s">
        <v>112</v>
      </c>
      <c r="B40" s="412"/>
      <c r="C40" s="412"/>
      <c r="D40" s="416"/>
      <c r="E40" s="422"/>
      <c r="F40" s="422"/>
    </row>
    <row r="41" spans="1:6" s="134" customFormat="1" ht="40.5" customHeight="1">
      <c r="A41" s="415" t="s">
        <v>113</v>
      </c>
      <c r="B41" s="415"/>
      <c r="C41" s="415"/>
      <c r="D41" s="416"/>
      <c r="E41" s="422"/>
      <c r="F41" s="422"/>
    </row>
    <row r="42" spans="1:6" s="134" customFormat="1" ht="263.25" customHeight="1">
      <c r="A42" s="412" t="s">
        <v>120</v>
      </c>
      <c r="B42" s="412"/>
      <c r="C42" s="412"/>
      <c r="D42" s="16">
        <v>20</v>
      </c>
      <c r="E42" s="300" t="s">
        <v>341</v>
      </c>
      <c r="F42" s="299">
        <v>0</v>
      </c>
    </row>
    <row r="43" spans="1:6" s="134" customFormat="1" ht="42" customHeight="1">
      <c r="A43" s="414" t="s">
        <v>117</v>
      </c>
      <c r="B43" s="412"/>
      <c r="C43" s="412"/>
      <c r="D43" s="16">
        <v>20</v>
      </c>
      <c r="E43" s="300" t="s">
        <v>341</v>
      </c>
      <c r="F43" s="298">
        <v>0</v>
      </c>
    </row>
    <row r="44" spans="1:6" s="134" customFormat="1" ht="63" customHeight="1">
      <c r="A44" s="417" t="s">
        <v>118</v>
      </c>
      <c r="B44" s="411"/>
      <c r="C44" s="411"/>
      <c r="D44" s="416">
        <v>20</v>
      </c>
      <c r="E44" s="423" t="s">
        <v>341</v>
      </c>
      <c r="F44" s="423">
        <v>0</v>
      </c>
    </row>
    <row r="45" spans="1:6" s="134" customFormat="1" ht="116.25" customHeight="1">
      <c r="A45" s="411" t="s">
        <v>72</v>
      </c>
      <c r="B45" s="411"/>
      <c r="C45" s="411"/>
      <c r="D45" s="416"/>
      <c r="E45" s="424"/>
      <c r="F45" s="424"/>
    </row>
    <row r="46" spans="1:6" s="134" customFormat="1" ht="49.5" customHeight="1">
      <c r="A46" s="412" t="s">
        <v>114</v>
      </c>
      <c r="B46" s="412"/>
      <c r="C46" s="412"/>
      <c r="D46" s="416"/>
      <c r="E46" s="424"/>
      <c r="F46" s="424"/>
    </row>
    <row r="47" spans="1:6" s="134" customFormat="1" ht="81" customHeight="1">
      <c r="A47" s="411" t="s">
        <v>73</v>
      </c>
      <c r="B47" s="411"/>
      <c r="C47" s="411"/>
      <c r="D47" s="416"/>
      <c r="E47" s="425"/>
      <c r="F47" s="425"/>
    </row>
    <row r="48" spans="1:6" s="134" customFormat="1" ht="81" customHeight="1">
      <c r="A48" s="411" t="s">
        <v>269</v>
      </c>
      <c r="B48" s="411"/>
      <c r="C48" s="411"/>
      <c r="D48" s="16">
        <v>20</v>
      </c>
      <c r="E48" s="299" t="s">
        <v>341</v>
      </c>
      <c r="F48" s="299">
        <v>0</v>
      </c>
    </row>
    <row r="49" spans="1:6" s="304" customFormat="1" ht="119.25" customHeight="1">
      <c r="A49" s="411" t="s">
        <v>230</v>
      </c>
      <c r="B49" s="411"/>
      <c r="C49" s="411"/>
      <c r="D49" s="16">
        <v>10</v>
      </c>
      <c r="E49" s="299" t="s">
        <v>341</v>
      </c>
      <c r="F49" s="299">
        <v>0</v>
      </c>
    </row>
    <row r="50" spans="1:6" ht="72.75" customHeight="1">
      <c r="A50" s="427" t="s">
        <v>231</v>
      </c>
      <c r="B50" s="427"/>
      <c r="C50" s="427"/>
      <c r="D50" s="16">
        <v>20</v>
      </c>
      <c r="E50" s="299" t="s">
        <v>341</v>
      </c>
      <c r="F50" s="299">
        <v>0</v>
      </c>
    </row>
    <row r="51" spans="1:6" ht="60.75" customHeight="1">
      <c r="A51" s="428" t="s">
        <v>232</v>
      </c>
      <c r="B51" s="428"/>
      <c r="C51" s="428"/>
      <c r="D51" s="416">
        <v>20</v>
      </c>
      <c r="E51" s="423" t="s">
        <v>341</v>
      </c>
      <c r="F51" s="423">
        <v>0</v>
      </c>
    </row>
    <row r="52" spans="1:6" ht="16.5" customHeight="1">
      <c r="A52" s="429" t="s">
        <v>233</v>
      </c>
      <c r="B52" s="429"/>
      <c r="C52" s="429"/>
      <c r="D52" s="416"/>
      <c r="E52" s="424"/>
      <c r="F52" s="424"/>
    </row>
    <row r="53" spans="1:6" ht="41.25" customHeight="1">
      <c r="A53" s="430" t="s">
        <v>234</v>
      </c>
      <c r="B53" s="430"/>
      <c r="C53" s="430"/>
      <c r="D53" s="416"/>
      <c r="E53" s="425"/>
      <c r="F53" s="425"/>
    </row>
    <row r="54" spans="1:6" ht="21">
      <c r="A54" s="102" t="s">
        <v>194</v>
      </c>
      <c r="B54" s="78"/>
      <c r="C54" s="78"/>
      <c r="D54" s="80">
        <f>SUM(D6:D53)</f>
        <v>300</v>
      </c>
      <c r="E54" s="79"/>
      <c r="F54" s="80">
        <f>SUM(F6:F53)</f>
        <v>0</v>
      </c>
    </row>
  </sheetData>
  <sheetProtection/>
  <mergeCells count="72">
    <mergeCell ref="E51:E53"/>
    <mergeCell ref="F51:F53"/>
    <mergeCell ref="A50:C50"/>
    <mergeCell ref="A51:C51"/>
    <mergeCell ref="D51:D53"/>
    <mergeCell ref="A52:C52"/>
    <mergeCell ref="A53:C53"/>
    <mergeCell ref="E32:E41"/>
    <mergeCell ref="F32:F41"/>
    <mergeCell ref="E44:E47"/>
    <mergeCell ref="F44:F47"/>
    <mergeCell ref="A28:B28"/>
    <mergeCell ref="A21:B21"/>
    <mergeCell ref="A25:B25"/>
    <mergeCell ref="A37:B37"/>
    <mergeCell ref="D20:D31"/>
    <mergeCell ref="D44:D47"/>
    <mergeCell ref="E4:F4"/>
    <mergeCell ref="E6:E7"/>
    <mergeCell ref="F6:F7"/>
    <mergeCell ref="E8:E19"/>
    <mergeCell ref="F8:F19"/>
    <mergeCell ref="E20:E31"/>
    <mergeCell ref="F20:F31"/>
    <mergeCell ref="D4:D5"/>
    <mergeCell ref="D6:D7"/>
    <mergeCell ref="D8:D19"/>
    <mergeCell ref="A15:B15"/>
    <mergeCell ref="A27:B27"/>
    <mergeCell ref="A22:B22"/>
    <mergeCell ref="A23:B23"/>
    <mergeCell ref="A20:C20"/>
    <mergeCell ref="A6:C6"/>
    <mergeCell ref="A16:B16"/>
    <mergeCell ref="A2:F2"/>
    <mergeCell ref="A3:F3"/>
    <mergeCell ref="A8:C8"/>
    <mergeCell ref="A9:B9"/>
    <mergeCell ref="A17:B17"/>
    <mergeCell ref="A18:B18"/>
    <mergeCell ref="A11:B11"/>
    <mergeCell ref="A12:B12"/>
    <mergeCell ref="A4:C5"/>
    <mergeCell ref="A10:B10"/>
    <mergeCell ref="A19:B19"/>
    <mergeCell ref="A7:C7"/>
    <mergeCell ref="A26:B26"/>
    <mergeCell ref="A13:B13"/>
    <mergeCell ref="A14:B14"/>
    <mergeCell ref="A38:B38"/>
    <mergeCell ref="A30:B30"/>
    <mergeCell ref="A36:B36"/>
    <mergeCell ref="A47:C47"/>
    <mergeCell ref="A35:B35"/>
    <mergeCell ref="A43:C43"/>
    <mergeCell ref="A34:B34"/>
    <mergeCell ref="A39:C39"/>
    <mergeCell ref="D32:D41"/>
    <mergeCell ref="A44:C44"/>
    <mergeCell ref="A40:C40"/>
    <mergeCell ref="A41:C41"/>
    <mergeCell ref="A33:B33"/>
    <mergeCell ref="A49:C49"/>
    <mergeCell ref="A46:C46"/>
    <mergeCell ref="A48:C48"/>
    <mergeCell ref="A42:C42"/>
    <mergeCell ref="A45:C45"/>
    <mergeCell ref="A1:F1"/>
    <mergeCell ref="A29:B29"/>
    <mergeCell ref="A24:B24"/>
    <mergeCell ref="A32:C32"/>
    <mergeCell ref="A31:B3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2.xml><?xml version="1.0" encoding="utf-8"?>
<worksheet xmlns="http://schemas.openxmlformats.org/spreadsheetml/2006/main" xmlns:r="http://schemas.openxmlformats.org/officeDocument/2006/relationships">
  <dimension ref="A1:D14"/>
  <sheetViews>
    <sheetView zoomScale="55" zoomScaleNormal="55" zoomScalePageLayoutView="0" workbookViewId="0" topLeftCell="A1">
      <selection activeCell="A1" sqref="A1:D1"/>
    </sheetView>
  </sheetViews>
  <sheetFormatPr defaultColWidth="11.421875" defaultRowHeight="15"/>
  <cols>
    <col min="1" max="1" width="77.421875" style="0" customWidth="1"/>
    <col min="3" max="3" width="43.57421875" style="0" customWidth="1"/>
  </cols>
  <sheetData>
    <row r="1" spans="1:4" ht="17.25" customHeight="1">
      <c r="A1" s="366" t="s">
        <v>236</v>
      </c>
      <c r="B1" s="366"/>
      <c r="C1" s="366"/>
      <c r="D1" s="366"/>
    </row>
    <row r="2" spans="1:4" ht="34.5" customHeight="1">
      <c r="A2" s="366" t="s">
        <v>237</v>
      </c>
      <c r="B2" s="366"/>
      <c r="C2" s="366"/>
      <c r="D2" s="366"/>
    </row>
    <row r="3" spans="1:4" ht="17.25" customHeight="1">
      <c r="A3" s="366" t="s">
        <v>5</v>
      </c>
      <c r="B3" s="366"/>
      <c r="C3" s="366"/>
      <c r="D3" s="366"/>
    </row>
    <row r="4" spans="1:4" ht="18" thickBot="1">
      <c r="A4" s="431" t="s">
        <v>238</v>
      </c>
      <c r="B4" s="431"/>
      <c r="C4" s="431"/>
      <c r="D4" s="431"/>
    </row>
    <row r="5" spans="1:4" ht="41.25" customHeight="1">
      <c r="A5" s="432" t="s">
        <v>0</v>
      </c>
      <c r="B5" s="433"/>
      <c r="C5" s="138" t="s">
        <v>376</v>
      </c>
      <c r="D5" s="103" t="s">
        <v>2</v>
      </c>
    </row>
    <row r="6" spans="1:4" ht="15">
      <c r="A6" s="104" t="s">
        <v>1</v>
      </c>
      <c r="B6" s="105" t="s">
        <v>2</v>
      </c>
      <c r="C6" s="128"/>
      <c r="D6" s="139"/>
    </row>
    <row r="7" spans="1:4" ht="54.75">
      <c r="A7" s="106" t="s">
        <v>239</v>
      </c>
      <c r="B7" s="301">
        <v>100</v>
      </c>
      <c r="C7" s="128" t="s">
        <v>379</v>
      </c>
      <c r="D7" s="288">
        <v>100</v>
      </c>
    </row>
    <row r="8" spans="1:4" ht="208.5" customHeight="1">
      <c r="A8" s="106" t="s">
        <v>240</v>
      </c>
      <c r="B8" s="301">
        <v>75</v>
      </c>
      <c r="C8" s="128" t="s">
        <v>341</v>
      </c>
      <c r="D8" s="288">
        <v>0</v>
      </c>
    </row>
    <row r="9" spans="1:4" ht="276">
      <c r="A9" s="107" t="s">
        <v>241</v>
      </c>
      <c r="B9" s="301">
        <v>50</v>
      </c>
      <c r="C9" s="128" t="s">
        <v>341</v>
      </c>
      <c r="D9" s="288">
        <v>0</v>
      </c>
    </row>
    <row r="10" spans="1:4" ht="34.5" customHeight="1">
      <c r="A10" s="106" t="s">
        <v>242</v>
      </c>
      <c r="B10" s="434">
        <v>75</v>
      </c>
      <c r="C10" s="435" t="s">
        <v>341</v>
      </c>
      <c r="D10" s="437">
        <v>0</v>
      </c>
    </row>
    <row r="11" spans="1:4" ht="51" customHeight="1">
      <c r="A11" s="108" t="s">
        <v>243</v>
      </c>
      <c r="B11" s="434"/>
      <c r="C11" s="436"/>
      <c r="D11" s="438"/>
    </row>
    <row r="12" spans="1:4" ht="18" thickBot="1">
      <c r="A12" s="109" t="s">
        <v>244</v>
      </c>
      <c r="B12" s="110">
        <f>SUM(B7:B11)</f>
        <v>300</v>
      </c>
      <c r="C12" s="111"/>
      <c r="D12" s="289">
        <f>+SUM(D7:D11)</f>
        <v>100</v>
      </c>
    </row>
    <row r="13" ht="14.25">
      <c r="A13" s="112"/>
    </row>
    <row r="14" ht="14.25">
      <c r="A14" s="112"/>
    </row>
  </sheetData>
  <sheetProtection/>
  <mergeCells count="8">
    <mergeCell ref="A1:D1"/>
    <mergeCell ref="A2:D2"/>
    <mergeCell ref="A3:D3"/>
    <mergeCell ref="A4:D4"/>
    <mergeCell ref="A5:B5"/>
    <mergeCell ref="B10:B11"/>
    <mergeCell ref="C10:C11"/>
    <mergeCell ref="D10:D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54"/>
  <sheetViews>
    <sheetView zoomScale="59" zoomScaleNormal="59" zoomScalePageLayoutView="0" workbookViewId="0" topLeftCell="A34">
      <selection activeCell="F50" sqref="F50"/>
    </sheetView>
  </sheetViews>
  <sheetFormatPr defaultColWidth="11.421875" defaultRowHeight="15"/>
  <cols>
    <col min="1" max="1" width="36.00390625" style="0" customWidth="1"/>
    <col min="2" max="2" width="12.7109375" style="0" customWidth="1"/>
    <col min="3" max="3" width="19.28125" style="0" customWidth="1"/>
    <col min="4" max="4" width="4.7109375" style="0" customWidth="1"/>
    <col min="5" max="5" width="31.28125" style="0" customWidth="1"/>
    <col min="6" max="6" width="28.421875" style="0" customWidth="1"/>
    <col min="7" max="7" width="23.28125" style="0" customWidth="1"/>
    <col min="8" max="10" width="23.00390625" style="0" customWidth="1"/>
    <col min="11" max="11" width="26.57421875" style="0" customWidth="1"/>
  </cols>
  <sheetData>
    <row r="1" spans="1:11" s="147" customFormat="1" ht="21">
      <c r="A1" s="315" t="s">
        <v>286</v>
      </c>
      <c r="B1" s="315"/>
      <c r="C1" s="315"/>
      <c r="D1" s="315"/>
      <c r="E1" s="315"/>
      <c r="F1" s="315"/>
      <c r="G1" s="315"/>
      <c r="H1" s="315"/>
      <c r="I1" s="315"/>
      <c r="J1" s="315"/>
      <c r="K1" s="315"/>
    </row>
    <row r="2" spans="1:11" ht="20.25">
      <c r="A2" s="316" t="s">
        <v>287</v>
      </c>
      <c r="B2" s="316"/>
      <c r="C2" s="316"/>
      <c r="D2" s="316"/>
      <c r="E2" s="316"/>
      <c r="F2" s="316"/>
      <c r="G2" s="316"/>
      <c r="H2" s="316"/>
      <c r="I2" s="316"/>
      <c r="J2" s="316"/>
      <c r="K2" s="316"/>
    </row>
    <row r="3" spans="1:11" ht="14.25">
      <c r="A3" s="158"/>
      <c r="B3" s="159"/>
      <c r="C3" s="159"/>
      <c r="D3" s="159"/>
      <c r="E3" s="159"/>
      <c r="F3" s="159"/>
      <c r="G3" s="159"/>
      <c r="H3" s="159"/>
      <c r="I3" s="159"/>
      <c r="J3" s="159"/>
      <c r="K3" s="159"/>
    </row>
    <row r="4" spans="1:11" ht="21">
      <c r="A4" s="317" t="s">
        <v>288</v>
      </c>
      <c r="B4" s="317"/>
      <c r="C4" s="317"/>
      <c r="D4" s="317"/>
      <c r="E4" s="317"/>
      <c r="F4" s="317"/>
      <c r="G4" s="317"/>
      <c r="H4" s="317"/>
      <c r="I4" s="317"/>
      <c r="J4" s="317"/>
      <c r="K4" s="317"/>
    </row>
    <row r="5" spans="1:11" ht="14.25">
      <c r="A5" s="160"/>
      <c r="B5" s="161"/>
      <c r="C5" s="161"/>
      <c r="D5" s="159"/>
      <c r="E5" s="161"/>
      <c r="F5" s="161"/>
      <c r="G5" s="161"/>
      <c r="H5" s="161"/>
      <c r="I5" s="161"/>
      <c r="J5" s="161"/>
      <c r="K5" s="162"/>
    </row>
    <row r="6" spans="1:11" ht="31.5" customHeight="1">
      <c r="A6" s="163" t="s">
        <v>289</v>
      </c>
      <c r="B6" s="164" t="s">
        <v>290</v>
      </c>
      <c r="C6" s="165" t="s">
        <v>291</v>
      </c>
      <c r="D6" s="166"/>
      <c r="E6" s="318" t="s">
        <v>342</v>
      </c>
      <c r="F6" s="318"/>
      <c r="G6" s="318"/>
      <c r="H6" s="318"/>
      <c r="I6" s="318"/>
      <c r="J6" s="318"/>
      <c r="K6" s="318"/>
    </row>
    <row r="7" spans="1:11" ht="68.25" customHeight="1">
      <c r="A7" s="167" t="s">
        <v>292</v>
      </c>
      <c r="B7" s="168"/>
      <c r="C7" s="169">
        <f>+B8+B9</f>
        <v>440.5</v>
      </c>
      <c r="D7" s="170"/>
      <c r="E7" s="171" t="s">
        <v>351</v>
      </c>
      <c r="F7" s="171" t="s">
        <v>293</v>
      </c>
      <c r="G7" s="171" t="s">
        <v>294</v>
      </c>
      <c r="H7" s="171" t="s">
        <v>295</v>
      </c>
      <c r="I7" s="171" t="s">
        <v>352</v>
      </c>
      <c r="J7" s="171" t="s">
        <v>296</v>
      </c>
      <c r="K7" s="171" t="s">
        <v>297</v>
      </c>
    </row>
    <row r="8" spans="1:11" ht="14.25">
      <c r="A8" s="172" t="s">
        <v>298</v>
      </c>
      <c r="B8" s="173">
        <f>E8+F8+G8+H8+I8+J8+K8</f>
        <v>405</v>
      </c>
      <c r="C8" s="173"/>
      <c r="D8" s="174"/>
      <c r="E8" s="175">
        <f>'Económica Prima'!D9*20%</f>
        <v>60</v>
      </c>
      <c r="F8" s="175">
        <f>'Económica Prima'!D11*15%</f>
        <v>45</v>
      </c>
      <c r="G8" s="175">
        <f>'Económica Prima'!D10*10%</f>
        <v>30</v>
      </c>
      <c r="H8" s="175">
        <f>'Económica Prima'!D12*10%</f>
        <v>60</v>
      </c>
      <c r="I8" s="175">
        <f>'Económica Prima'!D14*15%</f>
        <v>45</v>
      </c>
      <c r="J8" s="175">
        <f>'Económica Prima'!D13*5%</f>
        <v>15</v>
      </c>
      <c r="K8" s="175">
        <f>'Económica Prima'!D15*25%</f>
        <v>150</v>
      </c>
    </row>
    <row r="9" spans="1:11" ht="14.25">
      <c r="A9" s="172" t="s">
        <v>299</v>
      </c>
      <c r="B9" s="173">
        <f>E9+F9+G9+H9+I9+J9+K9</f>
        <v>35.5</v>
      </c>
      <c r="C9" s="173"/>
      <c r="D9" s="174"/>
      <c r="E9" s="175">
        <f>Deducibles!D123*20%</f>
        <v>8.4</v>
      </c>
      <c r="F9" s="175">
        <f>Deducibles!D210*15%</f>
        <v>9.6</v>
      </c>
      <c r="G9" s="175">
        <f>Deducibles!D166*10%</f>
        <v>8</v>
      </c>
      <c r="H9" s="175"/>
      <c r="I9" s="175">
        <f>Deducibles!D267*15%</f>
        <v>4.5</v>
      </c>
      <c r="J9" s="175">
        <f>Deducibles!D252*5%</f>
        <v>5</v>
      </c>
      <c r="K9" s="175"/>
    </row>
    <row r="10" spans="1:11" ht="14.25">
      <c r="A10" s="176" t="s">
        <v>300</v>
      </c>
      <c r="B10" s="169"/>
      <c r="C10" s="169">
        <f>B11</f>
        <v>0</v>
      </c>
      <c r="D10" s="170"/>
      <c r="E10" s="175"/>
      <c r="F10" s="175"/>
      <c r="G10" s="175"/>
      <c r="H10" s="175"/>
      <c r="I10" s="175"/>
      <c r="J10" s="175"/>
      <c r="K10" s="175"/>
    </row>
    <row r="11" spans="1:13" ht="27">
      <c r="A11" s="233" t="s">
        <v>301</v>
      </c>
      <c r="B11" s="173">
        <f>E11+F11+G11+H11+I11+J11+K11</f>
        <v>0</v>
      </c>
      <c r="C11" s="173"/>
      <c r="D11" s="174"/>
      <c r="E11" s="175">
        <v>0</v>
      </c>
      <c r="F11" s="175">
        <v>0</v>
      </c>
      <c r="G11" s="175">
        <v>0</v>
      </c>
      <c r="H11" s="175">
        <v>0</v>
      </c>
      <c r="I11" s="175">
        <v>0</v>
      </c>
      <c r="J11" s="175">
        <v>0</v>
      </c>
      <c r="K11" s="175">
        <v>0</v>
      </c>
      <c r="M11" s="310"/>
    </row>
    <row r="12" spans="1:14" ht="74.25" customHeight="1">
      <c r="A12" s="309" t="s">
        <v>302</v>
      </c>
      <c r="B12" s="52" t="s">
        <v>359</v>
      </c>
      <c r="C12" s="169">
        <v>100</v>
      </c>
      <c r="D12" s="174"/>
      <c r="E12" s="175"/>
      <c r="F12" s="175"/>
      <c r="G12" s="175"/>
      <c r="H12" s="175"/>
      <c r="I12" s="175"/>
      <c r="J12" s="175"/>
      <c r="K12" s="175"/>
      <c r="N12">
        <f>600*25%</f>
        <v>150</v>
      </c>
    </row>
    <row r="13" spans="1:11" ht="15">
      <c r="A13" s="319" t="s">
        <v>144</v>
      </c>
      <c r="B13" s="320"/>
      <c r="C13" s="179">
        <f>SUM(C7:C12)</f>
        <v>540.5</v>
      </c>
      <c r="D13" s="170"/>
      <c r="E13" s="179">
        <f aca="true" t="shared" si="0" ref="E13:K13">SUM(E7:E12)</f>
        <v>68.4</v>
      </c>
      <c r="F13" s="179">
        <f t="shared" si="0"/>
        <v>54.6</v>
      </c>
      <c r="G13" s="179">
        <f t="shared" si="0"/>
        <v>38</v>
      </c>
      <c r="H13" s="179">
        <f t="shared" si="0"/>
        <v>60</v>
      </c>
      <c r="I13" s="179">
        <f t="shared" si="0"/>
        <v>49.5</v>
      </c>
      <c r="J13" s="179">
        <f t="shared" si="0"/>
        <v>20</v>
      </c>
      <c r="K13" s="179">
        <f t="shared" si="0"/>
        <v>150</v>
      </c>
    </row>
    <row r="15" spans="1:11" ht="21">
      <c r="A15" s="317" t="s">
        <v>303</v>
      </c>
      <c r="B15" s="317"/>
      <c r="C15" s="317"/>
      <c r="D15" s="317"/>
      <c r="E15" s="317"/>
      <c r="F15" s="180"/>
      <c r="G15" s="180"/>
      <c r="H15" s="180"/>
      <c r="I15" s="180"/>
      <c r="J15" s="180"/>
      <c r="K15" s="180"/>
    </row>
    <row r="17" spans="1:5" ht="26.25">
      <c r="A17" s="163" t="s">
        <v>289</v>
      </c>
      <c r="B17" s="164" t="s">
        <v>290</v>
      </c>
      <c r="C17" s="165" t="s">
        <v>291</v>
      </c>
      <c r="E17" s="165" t="s">
        <v>342</v>
      </c>
    </row>
    <row r="18" spans="1:5" ht="14.25">
      <c r="A18" s="167" t="s">
        <v>292</v>
      </c>
      <c r="B18" s="168"/>
      <c r="C18" s="169">
        <f>B19</f>
        <v>900</v>
      </c>
      <c r="E18" s="173"/>
    </row>
    <row r="19" spans="1:5" ht="14.25">
      <c r="A19" s="172" t="s">
        <v>304</v>
      </c>
      <c r="B19" s="173">
        <f>E19+F19+G19+H19+I19+J19+K19</f>
        <v>900</v>
      </c>
      <c r="C19" s="173"/>
      <c r="E19" s="173">
        <f>+'Económica Prima'!D22</f>
        <v>900</v>
      </c>
    </row>
    <row r="20" spans="1:5" ht="27.75">
      <c r="A20" s="178" t="s">
        <v>302</v>
      </c>
      <c r="B20" s="52" t="s">
        <v>353</v>
      </c>
      <c r="C20" s="169">
        <v>100</v>
      </c>
      <c r="E20" s="173"/>
    </row>
    <row r="21" spans="1:5" ht="15">
      <c r="A21" s="319" t="s">
        <v>144</v>
      </c>
      <c r="B21" s="320"/>
      <c r="C21" s="179">
        <f>SUM(C18:C20)</f>
        <v>1000</v>
      </c>
      <c r="E21" s="179"/>
    </row>
    <row r="23" spans="1:5" ht="26.25">
      <c r="A23" s="163" t="s">
        <v>289</v>
      </c>
      <c r="B23" s="164" t="s">
        <v>290</v>
      </c>
      <c r="C23" s="165" t="s">
        <v>291</v>
      </c>
      <c r="E23" s="165" t="s">
        <v>349</v>
      </c>
    </row>
    <row r="24" spans="1:5" ht="14.25">
      <c r="A24" s="167" t="s">
        <v>292</v>
      </c>
      <c r="B24" s="168"/>
      <c r="C24" s="169">
        <f>B25</f>
        <v>0</v>
      </c>
      <c r="E24" s="173"/>
    </row>
    <row r="25" spans="1:5" ht="14.25">
      <c r="A25" s="172" t="s">
        <v>304</v>
      </c>
      <c r="B25" s="173">
        <f>E25+F25+G25+H25+I25+J25+K25</f>
        <v>0</v>
      </c>
      <c r="C25" s="173"/>
      <c r="E25" s="173">
        <f>+'Económica Prima'!G22</f>
        <v>0</v>
      </c>
    </row>
    <row r="26" spans="1:5" ht="27.75">
      <c r="A26" s="178" t="s">
        <v>302</v>
      </c>
      <c r="B26" s="52" t="s">
        <v>354</v>
      </c>
      <c r="C26" s="169"/>
      <c r="E26" s="173"/>
    </row>
    <row r="27" spans="1:5" ht="15">
      <c r="A27" s="319" t="s">
        <v>144</v>
      </c>
      <c r="B27" s="320"/>
      <c r="C27" s="179">
        <f>SUM(C24:C26)</f>
        <v>0</v>
      </c>
      <c r="E27" s="179"/>
    </row>
    <row r="29" spans="1:5" ht="26.25">
      <c r="A29" s="163" t="s">
        <v>289</v>
      </c>
      <c r="B29" s="164" t="s">
        <v>290</v>
      </c>
      <c r="C29" s="165" t="s">
        <v>291</v>
      </c>
      <c r="E29" s="165" t="s">
        <v>348</v>
      </c>
    </row>
    <row r="30" spans="1:5" ht="14.25">
      <c r="A30" s="167" t="s">
        <v>292</v>
      </c>
      <c r="B30" s="168"/>
      <c r="C30" s="169">
        <f>B31</f>
        <v>0</v>
      </c>
      <c r="E30" s="173"/>
    </row>
    <row r="31" spans="1:5" ht="14.25">
      <c r="A31" s="172" t="s">
        <v>304</v>
      </c>
      <c r="B31" s="173">
        <f>E31+F31+G31+H31+I31+J31+K31</f>
        <v>0</v>
      </c>
      <c r="C31" s="173"/>
      <c r="E31" s="173">
        <f>+'Económica Prima'!J22</f>
        <v>0</v>
      </c>
    </row>
    <row r="32" spans="1:5" ht="27.75">
      <c r="A32" s="178" t="s">
        <v>302</v>
      </c>
      <c r="B32" s="52" t="s">
        <v>354</v>
      </c>
      <c r="C32" s="169"/>
      <c r="E32" s="173"/>
    </row>
    <row r="33" spans="1:5" ht="15">
      <c r="A33" s="319" t="s">
        <v>144</v>
      </c>
      <c r="B33" s="320"/>
      <c r="C33" s="179">
        <f>SUM(C30:C32)</f>
        <v>0</v>
      </c>
      <c r="E33" s="179"/>
    </row>
    <row r="37" spans="1:11" ht="21">
      <c r="A37" s="317" t="s">
        <v>306</v>
      </c>
      <c r="B37" s="317"/>
      <c r="C37" s="317"/>
      <c r="D37" s="317"/>
      <c r="E37" s="317"/>
      <c r="F37" s="180"/>
      <c r="G37" s="180"/>
      <c r="H37" s="180"/>
      <c r="I37" s="180"/>
      <c r="J37" s="180"/>
      <c r="K37" s="180"/>
    </row>
    <row r="39" spans="1:5" ht="26.25">
      <c r="A39" s="163" t="s">
        <v>289</v>
      </c>
      <c r="B39" s="164" t="s">
        <v>290</v>
      </c>
      <c r="C39" s="165" t="s">
        <v>291</v>
      </c>
      <c r="E39" s="165" t="s">
        <v>355</v>
      </c>
    </row>
    <row r="40" spans="1:6" ht="14.25">
      <c r="A40" s="167" t="s">
        <v>292</v>
      </c>
      <c r="B40" s="168"/>
      <c r="C40" s="169">
        <f>+B41+B42</f>
        <v>0</v>
      </c>
      <c r="E40" s="173"/>
      <c r="F40" t="s">
        <v>307</v>
      </c>
    </row>
    <row r="41" spans="1:5" ht="14.25">
      <c r="A41" s="172" t="s">
        <v>298</v>
      </c>
      <c r="B41" s="173">
        <f>+E41</f>
        <v>0</v>
      </c>
      <c r="C41" s="173"/>
      <c r="E41" s="173">
        <f>+'Económica Prima'!D29</f>
        <v>0</v>
      </c>
    </row>
    <row r="42" spans="1:5" ht="14.25">
      <c r="A42" s="172" t="s">
        <v>299</v>
      </c>
      <c r="B42" s="173">
        <f>+E42</f>
        <v>0</v>
      </c>
      <c r="C42" s="173"/>
      <c r="E42" s="173">
        <f>+Deducibles!D296</f>
        <v>0</v>
      </c>
    </row>
    <row r="43" spans="1:5" ht="14.25">
      <c r="A43" s="176" t="s">
        <v>300</v>
      </c>
      <c r="B43" s="169"/>
      <c r="C43" s="169">
        <f>B44</f>
        <v>0</v>
      </c>
      <c r="E43" s="173"/>
    </row>
    <row r="44" spans="1:5" ht="27.75">
      <c r="A44" s="177" t="s">
        <v>301</v>
      </c>
      <c r="B44" s="173">
        <f>E44+F44+G44+H44+I44+J44+K44</f>
        <v>0</v>
      </c>
      <c r="C44" s="173"/>
      <c r="E44" s="173">
        <v>0</v>
      </c>
    </row>
    <row r="45" spans="1:5" ht="57.75" customHeight="1">
      <c r="A45" s="178" t="s">
        <v>302</v>
      </c>
      <c r="B45" s="52" t="s">
        <v>354</v>
      </c>
      <c r="C45" s="182"/>
      <c r="E45" s="173"/>
    </row>
    <row r="46" spans="1:5" ht="15">
      <c r="A46" s="319" t="s">
        <v>144</v>
      </c>
      <c r="B46" s="320"/>
      <c r="C46" s="179">
        <f>SUM(C40:C45)</f>
        <v>0</v>
      </c>
      <c r="E46" s="179"/>
    </row>
    <row r="48" spans="1:11" ht="21">
      <c r="A48" s="317" t="s">
        <v>308</v>
      </c>
      <c r="B48" s="317"/>
      <c r="C48" s="317"/>
      <c r="D48" s="317"/>
      <c r="E48" s="317"/>
      <c r="F48" s="180"/>
      <c r="G48" s="180"/>
      <c r="H48" s="180"/>
      <c r="I48" s="180"/>
      <c r="J48" s="180"/>
      <c r="K48" s="180"/>
    </row>
    <row r="50" spans="1:5" ht="26.25">
      <c r="A50" s="163" t="s">
        <v>289</v>
      </c>
      <c r="B50" s="164" t="s">
        <v>290</v>
      </c>
      <c r="C50" s="165" t="s">
        <v>291</v>
      </c>
      <c r="E50" s="165" t="s">
        <v>377</v>
      </c>
    </row>
    <row r="51" spans="1:5" ht="14.25">
      <c r="A51" s="167" t="s">
        <v>292</v>
      </c>
      <c r="B51" s="168"/>
      <c r="C51" s="169">
        <f>B52</f>
        <v>900</v>
      </c>
      <c r="E51" s="173"/>
    </row>
    <row r="52" spans="1:5" ht="14.25">
      <c r="A52" s="172" t="s">
        <v>298</v>
      </c>
      <c r="B52" s="173">
        <f>E52+F52+G52+H52+I52+J52+K52</f>
        <v>900</v>
      </c>
      <c r="C52" s="173"/>
      <c r="E52" s="173">
        <v>900</v>
      </c>
    </row>
    <row r="53" spans="1:5" ht="27.75">
      <c r="A53" s="178" t="s">
        <v>302</v>
      </c>
      <c r="B53" s="52" t="s">
        <v>305</v>
      </c>
      <c r="C53" s="169">
        <v>100</v>
      </c>
      <c r="E53" s="173"/>
    </row>
    <row r="54" spans="1:5" ht="15">
      <c r="A54" s="319" t="s">
        <v>144</v>
      </c>
      <c r="B54" s="320"/>
      <c r="C54" s="181">
        <f>SUM(C51:C53)</f>
        <v>1000</v>
      </c>
      <c r="E54" s="179"/>
    </row>
  </sheetData>
  <sheetProtection/>
  <mergeCells count="13">
    <mergeCell ref="A37:E37"/>
    <mergeCell ref="A46:B46"/>
    <mergeCell ref="A48:E48"/>
    <mergeCell ref="A54:B54"/>
    <mergeCell ref="A21:B21"/>
    <mergeCell ref="A27:B27"/>
    <mergeCell ref="A33:B33"/>
    <mergeCell ref="A1:K1"/>
    <mergeCell ref="A2:K2"/>
    <mergeCell ref="A4:K4"/>
    <mergeCell ref="E6:K6"/>
    <mergeCell ref="A13:B13"/>
    <mergeCell ref="A15:E1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B19">
      <selection activeCell="I25" sqref="I25"/>
    </sheetView>
  </sheetViews>
  <sheetFormatPr defaultColWidth="11.421875" defaultRowHeight="15"/>
  <cols>
    <col min="1" max="1" width="59.28125" style="0" customWidth="1"/>
    <col min="3" max="3" width="31.7109375" style="0" customWidth="1"/>
    <col min="4" max="4" width="13.00390625" style="0" bestFit="1" customWidth="1"/>
    <col min="5" max="5" width="15.57421875" style="0" customWidth="1"/>
    <col min="6" max="6" width="32.00390625" style="0" customWidth="1"/>
    <col min="9" max="9" width="25.28125" style="0" customWidth="1"/>
  </cols>
  <sheetData>
    <row r="1" spans="1:7" s="147" customFormat="1" ht="34.5" customHeight="1">
      <c r="A1" s="312" t="s">
        <v>286</v>
      </c>
      <c r="B1" s="312"/>
      <c r="C1" s="312"/>
      <c r="D1" s="312"/>
      <c r="E1" s="183"/>
      <c r="F1" s="183"/>
      <c r="G1" s="183"/>
    </row>
    <row r="2" spans="1:4" s="147" customFormat="1" ht="17.25">
      <c r="A2" s="184"/>
      <c r="B2" s="184"/>
      <c r="C2" s="184"/>
      <c r="D2" s="185"/>
    </row>
    <row r="3" spans="1:7" s="147" customFormat="1" ht="43.5" customHeight="1">
      <c r="A3" s="312" t="s">
        <v>309</v>
      </c>
      <c r="B3" s="312"/>
      <c r="C3" s="312"/>
      <c r="D3" s="312"/>
      <c r="E3" s="183"/>
      <c r="F3" s="183"/>
      <c r="G3" s="183"/>
    </row>
    <row r="4" spans="1:7" s="147" customFormat="1" ht="19.5" customHeight="1">
      <c r="A4" s="186"/>
      <c r="B4" s="186"/>
      <c r="C4" s="186"/>
      <c r="D4" s="186"/>
      <c r="E4" s="183"/>
      <c r="F4" s="183"/>
      <c r="G4" s="183"/>
    </row>
    <row r="5" spans="1:4" s="147" customFormat="1" ht="21">
      <c r="A5" s="321" t="s">
        <v>310</v>
      </c>
      <c r="B5" s="321"/>
      <c r="C5" s="321"/>
      <c r="D5" s="321"/>
    </row>
    <row r="6" spans="1:4" ht="15" thickBot="1">
      <c r="A6" s="187"/>
      <c r="B6" s="187"/>
      <c r="C6" s="187"/>
      <c r="D6" s="187"/>
    </row>
    <row r="7" spans="1:6" s="191" customFormat="1" ht="50.25" customHeight="1">
      <c r="A7" s="188" t="s">
        <v>277</v>
      </c>
      <c r="B7" s="322" t="s">
        <v>342</v>
      </c>
      <c r="C7" s="323"/>
      <c r="D7" s="324"/>
      <c r="E7" s="189" t="s">
        <v>277</v>
      </c>
      <c r="F7" s="190" t="s">
        <v>311</v>
      </c>
    </row>
    <row r="8" spans="1:6" s="147" customFormat="1" ht="12.75">
      <c r="A8" s="192" t="s">
        <v>278</v>
      </c>
      <c r="B8" s="193" t="s">
        <v>312</v>
      </c>
      <c r="C8" s="194" t="s">
        <v>313</v>
      </c>
      <c r="D8" s="195" t="s">
        <v>279</v>
      </c>
      <c r="E8" s="196"/>
      <c r="F8" s="197"/>
    </row>
    <row r="9" spans="1:6" s="147" customFormat="1" ht="13.5">
      <c r="A9" s="198" t="s">
        <v>314</v>
      </c>
      <c r="B9" s="204">
        <v>0.015</v>
      </c>
      <c r="C9" s="200">
        <f>1718668605+40098180</f>
        <v>1758766785</v>
      </c>
      <c r="D9" s="201">
        <v>300</v>
      </c>
      <c r="E9" s="202" t="s">
        <v>315</v>
      </c>
      <c r="F9" s="203">
        <f>C9</f>
        <v>1758766785</v>
      </c>
    </row>
    <row r="10" spans="1:6" s="147" customFormat="1" ht="13.5">
      <c r="A10" s="198" t="s">
        <v>316</v>
      </c>
      <c r="B10" s="204">
        <v>0.0298</v>
      </c>
      <c r="C10" s="200">
        <v>44568271</v>
      </c>
      <c r="D10" s="201">
        <v>300</v>
      </c>
      <c r="E10" s="202" t="s">
        <v>317</v>
      </c>
      <c r="F10" s="203">
        <f aca="true" t="shared" si="0" ref="F10:F15">C10</f>
        <v>44568271</v>
      </c>
    </row>
    <row r="11" spans="1:6" s="147" customFormat="1" ht="13.5">
      <c r="A11" s="198" t="s">
        <v>318</v>
      </c>
      <c r="B11" s="204">
        <v>0.0925</v>
      </c>
      <c r="C11" s="200">
        <v>128036827</v>
      </c>
      <c r="D11" s="201">
        <v>300</v>
      </c>
      <c r="E11" s="202" t="s">
        <v>319</v>
      </c>
      <c r="F11" s="203">
        <f t="shared" si="0"/>
        <v>128036827</v>
      </c>
    </row>
    <row r="12" spans="1:6" s="147" customFormat="1" ht="13.5">
      <c r="A12" s="198" t="s">
        <v>320</v>
      </c>
      <c r="B12" s="204">
        <v>0.0388</v>
      </c>
      <c r="C12" s="200">
        <v>27950404</v>
      </c>
      <c r="D12" s="201">
        <v>600</v>
      </c>
      <c r="E12" s="202" t="s">
        <v>321</v>
      </c>
      <c r="F12" s="203">
        <f t="shared" si="0"/>
        <v>27950404</v>
      </c>
    </row>
    <row r="13" spans="1:6" s="147" customFormat="1" ht="13.5">
      <c r="A13" s="198" t="s">
        <v>322</v>
      </c>
      <c r="B13" s="204">
        <v>0.001</v>
      </c>
      <c r="C13" s="200">
        <v>35797808</v>
      </c>
      <c r="D13" s="201">
        <v>300</v>
      </c>
      <c r="E13" s="202" t="s">
        <v>323</v>
      </c>
      <c r="F13" s="203">
        <f t="shared" si="0"/>
        <v>35797808</v>
      </c>
    </row>
    <row r="14" spans="1:6" s="147" customFormat="1" ht="13.5">
      <c r="A14" s="198" t="s">
        <v>324</v>
      </c>
      <c r="B14" s="205">
        <v>0.02282</v>
      </c>
      <c r="C14" s="200">
        <v>190611396</v>
      </c>
      <c r="D14" s="201">
        <v>300</v>
      </c>
      <c r="E14" s="202" t="s">
        <v>325</v>
      </c>
      <c r="F14" s="203">
        <f t="shared" si="0"/>
        <v>190611396</v>
      </c>
    </row>
    <row r="15" spans="1:6" s="147" customFormat="1" ht="13.5">
      <c r="A15" s="206" t="s">
        <v>326</v>
      </c>
      <c r="B15" s="205">
        <v>0.229371584699454</v>
      </c>
      <c r="C15" s="207">
        <v>1368500000</v>
      </c>
      <c r="D15" s="201">
        <v>600</v>
      </c>
      <c r="E15" s="202" t="s">
        <v>327</v>
      </c>
      <c r="F15" s="203">
        <f t="shared" si="0"/>
        <v>1368500000</v>
      </c>
    </row>
    <row r="16" spans="1:6" s="214" customFormat="1" ht="15.75" thickBot="1">
      <c r="A16" s="208" t="s">
        <v>144</v>
      </c>
      <c r="B16" s="209"/>
      <c r="C16" s="210">
        <f>SUM(C9:C15)</f>
        <v>3554231491</v>
      </c>
      <c r="D16" s="211"/>
      <c r="E16" s="212"/>
      <c r="F16" s="213"/>
    </row>
    <row r="17" spans="3:6" ht="14.25">
      <c r="C17" s="215"/>
      <c r="F17" s="215"/>
    </row>
    <row r="18" spans="1:6" s="147" customFormat="1" ht="21">
      <c r="A18" s="321" t="s">
        <v>328</v>
      </c>
      <c r="B18" s="321"/>
      <c r="C18" s="321"/>
      <c r="D18" s="321"/>
      <c r="F18" s="216"/>
    </row>
    <row r="19" ht="15" thickBot="1"/>
    <row r="20" spans="1:10" ht="37.5" customHeight="1">
      <c r="A20" s="188" t="s">
        <v>277</v>
      </c>
      <c r="B20" s="322" t="s">
        <v>342</v>
      </c>
      <c r="C20" s="323"/>
      <c r="D20" s="324"/>
      <c r="E20" s="322" t="s">
        <v>349</v>
      </c>
      <c r="F20" s="323"/>
      <c r="G20" s="324"/>
      <c r="H20" s="322" t="s">
        <v>348</v>
      </c>
      <c r="I20" s="323"/>
      <c r="J20" s="324"/>
    </row>
    <row r="21" spans="1:10" ht="27">
      <c r="A21" s="192" t="s">
        <v>278</v>
      </c>
      <c r="B21" s="193" t="s">
        <v>312</v>
      </c>
      <c r="C21" s="194" t="s">
        <v>329</v>
      </c>
      <c r="D21" s="195" t="s">
        <v>279</v>
      </c>
      <c r="E21" s="193" t="s">
        <v>312</v>
      </c>
      <c r="F21" s="194" t="s">
        <v>329</v>
      </c>
      <c r="G21" s="195" t="s">
        <v>279</v>
      </c>
      <c r="H21" s="193" t="s">
        <v>312</v>
      </c>
      <c r="I21" s="194" t="s">
        <v>329</v>
      </c>
      <c r="J21" s="195" t="s">
        <v>279</v>
      </c>
    </row>
    <row r="22" spans="1:10" ht="59.25" customHeight="1">
      <c r="A22" s="217" t="s">
        <v>343</v>
      </c>
      <c r="B22" s="199" t="s">
        <v>350</v>
      </c>
      <c r="C22" s="200">
        <v>4200</v>
      </c>
      <c r="D22" s="201">
        <v>900</v>
      </c>
      <c r="E22" s="199" t="s">
        <v>350</v>
      </c>
      <c r="F22" s="200"/>
      <c r="G22" s="201"/>
      <c r="H22" s="199" t="s">
        <v>350</v>
      </c>
      <c r="I22" s="200"/>
      <c r="J22" s="201"/>
    </row>
    <row r="23" spans="1:10" ht="15.75" thickBot="1">
      <c r="A23" s="208" t="s">
        <v>144</v>
      </c>
      <c r="B23" s="209"/>
      <c r="C23" s="210">
        <f>SUM(C22:C22)</f>
        <v>4200</v>
      </c>
      <c r="D23" s="211"/>
      <c r="E23" s="209"/>
      <c r="F23" s="210">
        <f>SUM(F22:F22)</f>
        <v>0</v>
      </c>
      <c r="G23" s="211"/>
      <c r="H23" s="209"/>
      <c r="I23" s="210">
        <f>SUM(I22:I22)</f>
        <v>0</v>
      </c>
      <c r="J23" s="211"/>
    </row>
    <row r="25" spans="1:4" s="147" customFormat="1" ht="21">
      <c r="A25" s="321" t="s">
        <v>330</v>
      </c>
      <c r="B25" s="321"/>
      <c r="C25" s="321"/>
      <c r="D25" s="321"/>
    </row>
    <row r="26" ht="15" thickBot="1"/>
    <row r="27" spans="1:6" ht="17.25">
      <c r="A27" s="188" t="s">
        <v>277</v>
      </c>
      <c r="B27" s="322" t="s">
        <v>355</v>
      </c>
      <c r="C27" s="323"/>
      <c r="D27" s="324"/>
      <c r="E27" s="189"/>
      <c r="F27" s="190" t="s">
        <v>311</v>
      </c>
    </row>
    <row r="28" spans="1:6" ht="14.25">
      <c r="A28" s="192" t="s">
        <v>278</v>
      </c>
      <c r="B28" s="193" t="s">
        <v>312</v>
      </c>
      <c r="C28" s="194" t="s">
        <v>313</v>
      </c>
      <c r="D28" s="195" t="s">
        <v>279</v>
      </c>
      <c r="E28" s="196"/>
      <c r="F28" s="197"/>
    </row>
    <row r="29" spans="1:6" ht="44.25" customHeight="1" thickBot="1">
      <c r="A29" s="217" t="s">
        <v>331</v>
      </c>
      <c r="B29" s="199" t="s">
        <v>350</v>
      </c>
      <c r="C29" s="200">
        <v>162407340</v>
      </c>
      <c r="D29" s="201"/>
      <c r="E29" s="202"/>
      <c r="F29" s="218">
        <f>C29</f>
        <v>162407340</v>
      </c>
    </row>
    <row r="30" spans="1:4" ht="15.75" thickBot="1">
      <c r="A30" s="208" t="s">
        <v>144</v>
      </c>
      <c r="B30" s="209"/>
      <c r="C30" s="210">
        <f>SUM(C29:C29)</f>
        <v>162407340</v>
      </c>
      <c r="D30" s="211"/>
    </row>
    <row r="32" spans="1:4" s="147" customFormat="1" ht="21">
      <c r="A32" s="321" t="s">
        <v>332</v>
      </c>
      <c r="B32" s="321"/>
      <c r="C32" s="321"/>
      <c r="D32" s="321"/>
    </row>
    <row r="33" ht="15" thickBot="1"/>
    <row r="34" spans="1:4" ht="47.25" customHeight="1">
      <c r="A34" s="188" t="s">
        <v>277</v>
      </c>
      <c r="B34" s="322" t="s">
        <v>377</v>
      </c>
      <c r="C34" s="323"/>
      <c r="D34" s="324"/>
    </row>
    <row r="35" spans="1:4" ht="14.25">
      <c r="A35" s="192" t="s">
        <v>278</v>
      </c>
      <c r="B35" s="193" t="s">
        <v>312</v>
      </c>
      <c r="C35" s="194" t="s">
        <v>333</v>
      </c>
      <c r="D35" s="195" t="s">
        <v>279</v>
      </c>
    </row>
    <row r="36" spans="1:4" ht="59.25" customHeight="1">
      <c r="A36" s="219" t="s">
        <v>385</v>
      </c>
      <c r="B36" s="199" t="s">
        <v>350</v>
      </c>
      <c r="C36" s="200">
        <v>10471300</v>
      </c>
      <c r="D36" s="201">
        <v>900</v>
      </c>
    </row>
    <row r="37" spans="1:4" ht="15.75" thickBot="1">
      <c r="A37" s="208" t="s">
        <v>144</v>
      </c>
      <c r="B37" s="209"/>
      <c r="C37" s="210">
        <f>SUM(C36:C36)</f>
        <v>10471300</v>
      </c>
      <c r="D37" s="211"/>
    </row>
  </sheetData>
  <sheetProtection/>
  <mergeCells count="12">
    <mergeCell ref="B27:D27"/>
    <mergeCell ref="A32:D32"/>
    <mergeCell ref="B34:D34"/>
    <mergeCell ref="E20:G20"/>
    <mergeCell ref="H20:J20"/>
    <mergeCell ref="A25:D25"/>
    <mergeCell ref="A1:D1"/>
    <mergeCell ref="A3:D3"/>
    <mergeCell ref="A5:D5"/>
    <mergeCell ref="B7:D7"/>
    <mergeCell ref="A18:D18"/>
    <mergeCell ref="B20:D2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321"/>
  <sheetViews>
    <sheetView zoomScale="75" zoomScaleNormal="75" zoomScalePageLayoutView="0" workbookViewId="0" topLeftCell="A286">
      <selection activeCell="C299" sqref="C299"/>
    </sheetView>
  </sheetViews>
  <sheetFormatPr defaultColWidth="11.421875" defaultRowHeight="15"/>
  <cols>
    <col min="1" max="1" width="90.421875" style="112" customWidth="1"/>
    <col min="2" max="2" width="61.28125" style="112" customWidth="1"/>
    <col min="3" max="3" width="53.57421875" style="112" bestFit="1" customWidth="1"/>
    <col min="4" max="4" width="13.28125" style="112" customWidth="1"/>
    <col min="5" max="5" width="6.57421875" style="231" customWidth="1"/>
    <col min="6" max="16384" width="11.421875" style="112" customWidth="1"/>
  </cols>
  <sheetData>
    <row r="1" spans="1:4" ht="17.25">
      <c r="A1" s="312" t="s">
        <v>236</v>
      </c>
      <c r="B1" s="312"/>
      <c r="C1" s="312"/>
      <c r="D1" s="312"/>
    </row>
    <row r="3" spans="1:4" ht="52.5" customHeight="1">
      <c r="A3" s="312" t="s">
        <v>147</v>
      </c>
      <c r="B3" s="312"/>
      <c r="C3" s="312"/>
      <c r="D3" s="312"/>
    </row>
    <row r="6" spans="1:5" s="3" customFormat="1" ht="18" customHeight="1">
      <c r="A6" s="345" t="s">
        <v>3</v>
      </c>
      <c r="B6" s="345"/>
      <c r="C6" s="331" t="s">
        <v>140</v>
      </c>
      <c r="D6" s="332"/>
      <c r="E6" s="137"/>
    </row>
    <row r="7" spans="1:5" s="3" customFormat="1" ht="17.25">
      <c r="A7" s="346" t="s">
        <v>7</v>
      </c>
      <c r="B7" s="347"/>
      <c r="C7" s="143" t="s">
        <v>342</v>
      </c>
      <c r="D7" s="143" t="s">
        <v>2</v>
      </c>
      <c r="E7" s="137"/>
    </row>
    <row r="8" spans="1:5" s="3" customFormat="1" ht="35.25" customHeight="1">
      <c r="A8" s="222" t="s">
        <v>24</v>
      </c>
      <c r="B8" s="223">
        <v>60</v>
      </c>
      <c r="C8" s="37"/>
      <c r="D8" s="37"/>
      <c r="E8" s="137"/>
    </row>
    <row r="9" spans="1:5" s="3" customFormat="1" ht="13.5">
      <c r="A9" s="222" t="s">
        <v>25</v>
      </c>
      <c r="B9" s="223">
        <v>60</v>
      </c>
      <c r="C9" s="37"/>
      <c r="D9" s="37"/>
      <c r="E9" s="137"/>
    </row>
    <row r="10" spans="1:5" s="3" customFormat="1" ht="13.5">
      <c r="A10" s="222" t="s">
        <v>26</v>
      </c>
      <c r="B10" s="223">
        <v>60</v>
      </c>
      <c r="C10" s="37"/>
      <c r="D10" s="37"/>
      <c r="E10" s="137"/>
    </row>
    <row r="11" spans="1:5" s="3" customFormat="1" ht="13.5">
      <c r="A11" s="222" t="s">
        <v>27</v>
      </c>
      <c r="B11" s="223">
        <v>30</v>
      </c>
      <c r="C11" s="37"/>
      <c r="D11" s="37"/>
      <c r="E11" s="137"/>
    </row>
    <row r="12" spans="1:5" s="3" customFormat="1" ht="13.5">
      <c r="A12" s="222" t="s">
        <v>28</v>
      </c>
      <c r="B12" s="223">
        <v>30</v>
      </c>
      <c r="C12" s="37"/>
      <c r="D12" s="37"/>
      <c r="E12" s="137"/>
    </row>
    <row r="13" spans="1:5" s="3" customFormat="1" ht="13.5">
      <c r="A13" s="222" t="s">
        <v>29</v>
      </c>
      <c r="B13" s="223">
        <v>30</v>
      </c>
      <c r="C13" s="37"/>
      <c r="D13" s="37"/>
      <c r="E13" s="137"/>
    </row>
    <row r="14" spans="1:5" s="3" customFormat="1" ht="13.5">
      <c r="A14" s="222" t="s">
        <v>30</v>
      </c>
      <c r="B14" s="223">
        <v>30</v>
      </c>
      <c r="C14" s="37"/>
      <c r="D14" s="37"/>
      <c r="E14" s="137"/>
    </row>
    <row r="15" spans="1:5" s="3" customFormat="1" ht="13.5">
      <c r="A15" s="222" t="s">
        <v>23</v>
      </c>
      <c r="B15" s="224">
        <f>SUM(B8:B14)</f>
        <v>300</v>
      </c>
      <c r="C15" s="37"/>
      <c r="D15" s="37"/>
      <c r="E15" s="137"/>
    </row>
    <row r="16" spans="1:5" s="3" customFormat="1" ht="50.25" customHeight="1">
      <c r="A16" s="345" t="s">
        <v>153</v>
      </c>
      <c r="B16" s="345"/>
      <c r="C16" s="25"/>
      <c r="D16" s="25"/>
      <c r="E16" s="137"/>
    </row>
    <row r="17" spans="1:5" s="3" customFormat="1" ht="14.25" customHeight="1">
      <c r="A17" s="348" t="s">
        <v>154</v>
      </c>
      <c r="B17" s="349"/>
      <c r="C17" s="283"/>
      <c r="D17" s="26"/>
      <c r="E17" s="137"/>
    </row>
    <row r="18" spans="1:5" s="3" customFormat="1" ht="13.5">
      <c r="A18" s="222" t="s">
        <v>8</v>
      </c>
      <c r="B18" s="224" t="s">
        <v>31</v>
      </c>
      <c r="C18" s="283"/>
      <c r="D18" s="26"/>
      <c r="E18" s="137"/>
    </row>
    <row r="19" spans="1:5" s="3" customFormat="1" ht="13.5">
      <c r="A19" s="225" t="s">
        <v>9</v>
      </c>
      <c r="B19" s="223">
        <v>60</v>
      </c>
      <c r="C19" s="283"/>
      <c r="D19" s="26"/>
      <c r="E19" s="137"/>
    </row>
    <row r="20" spans="1:5" s="3" customFormat="1" ht="13.5">
      <c r="A20" s="225" t="s">
        <v>218</v>
      </c>
      <c r="B20" s="223">
        <v>50</v>
      </c>
      <c r="C20" s="283"/>
      <c r="D20" s="26"/>
      <c r="E20" s="137"/>
    </row>
    <row r="21" spans="1:5" s="3" customFormat="1" ht="13.5">
      <c r="A21" s="225" t="s">
        <v>365</v>
      </c>
      <c r="B21" s="223">
        <v>40</v>
      </c>
      <c r="C21" s="283"/>
      <c r="D21" s="26"/>
      <c r="E21" s="137"/>
    </row>
    <row r="22" spans="1:5" s="3" customFormat="1" ht="13.5">
      <c r="A22" s="225" t="s">
        <v>253</v>
      </c>
      <c r="B22" s="223">
        <v>30</v>
      </c>
      <c r="C22" s="283"/>
      <c r="D22" s="26"/>
      <c r="E22" s="137"/>
    </row>
    <row r="23" spans="1:5" s="3" customFormat="1" ht="27">
      <c r="A23" s="225" t="s">
        <v>366</v>
      </c>
      <c r="B23" s="223" t="s">
        <v>84</v>
      </c>
      <c r="C23" s="283"/>
      <c r="D23" s="40"/>
      <c r="E23" s="137"/>
    </row>
    <row r="24" spans="1:5" s="3" customFormat="1" ht="13.5">
      <c r="A24" s="222" t="s">
        <v>8</v>
      </c>
      <c r="B24" s="224" t="s">
        <v>155</v>
      </c>
      <c r="C24" s="283"/>
      <c r="D24" s="40"/>
      <c r="E24" s="137"/>
    </row>
    <row r="25" spans="1:5" s="3" customFormat="1" ht="13.5">
      <c r="A25" s="225" t="s">
        <v>9</v>
      </c>
      <c r="B25" s="223">
        <v>60</v>
      </c>
      <c r="C25" s="283"/>
      <c r="D25" s="40"/>
      <c r="E25" s="137"/>
    </row>
    <row r="26" spans="1:5" s="3" customFormat="1" ht="13.5">
      <c r="A26" s="225" t="s">
        <v>218</v>
      </c>
      <c r="B26" s="223">
        <v>20</v>
      </c>
      <c r="C26" s="283"/>
      <c r="D26" s="40"/>
      <c r="E26" s="137"/>
    </row>
    <row r="27" spans="1:5" s="3" customFormat="1" ht="13.5">
      <c r="A27" s="225" t="s">
        <v>365</v>
      </c>
      <c r="B27" s="223">
        <v>10</v>
      </c>
      <c r="C27" s="283"/>
      <c r="D27" s="40"/>
      <c r="E27" s="137"/>
    </row>
    <row r="28" spans="1:5" s="3" customFormat="1" ht="13.5">
      <c r="A28" s="225" t="s">
        <v>253</v>
      </c>
      <c r="B28" s="223">
        <v>5</v>
      </c>
      <c r="C28" s="283"/>
      <c r="D28" s="40"/>
      <c r="E28" s="137"/>
    </row>
    <row r="29" spans="1:5" s="3" customFormat="1" ht="27">
      <c r="A29" s="225" t="s">
        <v>366</v>
      </c>
      <c r="B29" s="223" t="s">
        <v>84</v>
      </c>
      <c r="C29" s="283"/>
      <c r="D29" s="40"/>
      <c r="E29" s="137"/>
    </row>
    <row r="30" spans="1:5" s="3" customFormat="1" ht="13.5">
      <c r="A30" s="225"/>
      <c r="B30" s="223"/>
      <c r="C30" s="283"/>
      <c r="D30" s="295"/>
      <c r="E30" s="137"/>
    </row>
    <row r="31" spans="1:5" s="3" customFormat="1" ht="14.25" customHeight="1">
      <c r="A31" s="222" t="s">
        <v>8</v>
      </c>
      <c r="B31" s="224" t="s">
        <v>156</v>
      </c>
      <c r="C31" s="283"/>
      <c r="D31" s="40"/>
      <c r="E31" s="137"/>
    </row>
    <row r="32" spans="1:5" s="3" customFormat="1" ht="13.5">
      <c r="A32" s="225" t="s">
        <v>9</v>
      </c>
      <c r="B32" s="223">
        <v>60</v>
      </c>
      <c r="C32" s="283"/>
      <c r="D32" s="40"/>
      <c r="E32" s="137"/>
    </row>
    <row r="33" spans="1:5" s="3" customFormat="1" ht="13.5">
      <c r="A33" s="225" t="s">
        <v>218</v>
      </c>
      <c r="B33" s="223">
        <v>3</v>
      </c>
      <c r="C33" s="283"/>
      <c r="D33" s="40"/>
      <c r="E33" s="137"/>
    </row>
    <row r="34" spans="1:5" s="3" customFormat="1" ht="13.5">
      <c r="A34" s="225" t="s">
        <v>365</v>
      </c>
      <c r="B34" s="223">
        <v>2</v>
      </c>
      <c r="C34" s="283"/>
      <c r="D34" s="40"/>
      <c r="E34" s="137"/>
    </row>
    <row r="35" spans="1:5" s="3" customFormat="1" ht="27">
      <c r="A35" s="225" t="s">
        <v>253</v>
      </c>
      <c r="B35" s="223">
        <v>1</v>
      </c>
      <c r="C35" s="26" t="s">
        <v>381</v>
      </c>
      <c r="D35" s="40">
        <v>1</v>
      </c>
      <c r="E35" s="137"/>
    </row>
    <row r="36" spans="1:5" s="3" customFormat="1" ht="27">
      <c r="A36" s="225" t="s">
        <v>366</v>
      </c>
      <c r="B36" s="223" t="s">
        <v>84</v>
      </c>
      <c r="C36" s="283"/>
      <c r="D36" s="40"/>
      <c r="E36" s="137"/>
    </row>
    <row r="37" spans="1:5" s="3" customFormat="1" ht="13.5">
      <c r="A37" s="345" t="s">
        <v>157</v>
      </c>
      <c r="B37" s="345"/>
      <c r="C37" s="59"/>
      <c r="D37" s="60"/>
      <c r="E37" s="137"/>
    </row>
    <row r="38" spans="1:5" s="3" customFormat="1" ht="14.25" customHeight="1">
      <c r="A38" s="354" t="s">
        <v>35</v>
      </c>
      <c r="B38" s="355"/>
      <c r="D38" s="40"/>
      <c r="E38" s="137"/>
    </row>
    <row r="39" spans="1:5" s="3" customFormat="1" ht="15" customHeight="1">
      <c r="A39" s="226" t="s">
        <v>8</v>
      </c>
      <c r="B39" s="224" t="s">
        <v>2</v>
      </c>
      <c r="C39" s="283"/>
      <c r="D39" s="295"/>
      <c r="E39" s="137"/>
    </row>
    <row r="40" spans="1:5" s="3" customFormat="1" ht="14.25" customHeight="1">
      <c r="A40" s="227" t="s">
        <v>9</v>
      </c>
      <c r="B40" s="223">
        <v>50</v>
      </c>
      <c r="C40" s="283"/>
      <c r="D40" s="40"/>
      <c r="E40" s="137"/>
    </row>
    <row r="41" spans="1:5" s="3" customFormat="1" ht="13.5">
      <c r="A41" s="227" t="s">
        <v>367</v>
      </c>
      <c r="B41" s="223">
        <v>40</v>
      </c>
      <c r="C41" s="283"/>
      <c r="D41" s="40"/>
      <c r="E41" s="137"/>
    </row>
    <row r="42" spans="1:5" s="3" customFormat="1" ht="13.5">
      <c r="A42" s="227" t="s">
        <v>368</v>
      </c>
      <c r="B42" s="223">
        <v>20</v>
      </c>
      <c r="C42" s="283"/>
      <c r="D42" s="40"/>
      <c r="E42" s="137"/>
    </row>
    <row r="43" spans="1:5" s="3" customFormat="1" ht="13.5">
      <c r="A43" s="227" t="s">
        <v>275</v>
      </c>
      <c r="B43" s="223">
        <v>10</v>
      </c>
      <c r="C43" s="283"/>
      <c r="D43" s="40"/>
      <c r="E43" s="137"/>
    </row>
    <row r="44" spans="1:5" s="3" customFormat="1" ht="13.5">
      <c r="A44" s="227" t="s">
        <v>369</v>
      </c>
      <c r="B44" s="223">
        <v>5</v>
      </c>
      <c r="C44" s="26" t="s">
        <v>382</v>
      </c>
      <c r="D44" s="40">
        <v>5</v>
      </c>
      <c r="E44" s="137"/>
    </row>
    <row r="45" spans="1:5" s="3" customFormat="1" ht="27">
      <c r="A45" s="227" t="s">
        <v>370</v>
      </c>
      <c r="B45" s="223" t="s">
        <v>84</v>
      </c>
      <c r="C45" s="283"/>
      <c r="D45" s="40"/>
      <c r="E45" s="137"/>
    </row>
    <row r="46" spans="1:5" s="3" customFormat="1" ht="24.75" customHeight="1">
      <c r="A46" s="348" t="s">
        <v>160</v>
      </c>
      <c r="B46" s="349"/>
      <c r="D46" s="40"/>
      <c r="E46" s="137"/>
    </row>
    <row r="47" spans="1:5" s="3" customFormat="1" ht="24.75" customHeight="1">
      <c r="A47" s="222" t="s">
        <v>8</v>
      </c>
      <c r="B47" s="224" t="s">
        <v>2</v>
      </c>
      <c r="C47" s="283"/>
      <c r="D47" s="40"/>
      <c r="E47" s="137"/>
    </row>
    <row r="48" spans="1:5" s="3" customFormat="1" ht="24.75" customHeight="1">
      <c r="A48" s="225" t="s">
        <v>9</v>
      </c>
      <c r="B48" s="223">
        <v>10</v>
      </c>
      <c r="C48" s="283"/>
      <c r="D48" s="40"/>
      <c r="E48" s="137"/>
    </row>
    <row r="49" spans="1:5" s="3" customFormat="1" ht="24.75" customHeight="1">
      <c r="A49" s="227" t="s">
        <v>371</v>
      </c>
      <c r="B49" s="223">
        <v>3</v>
      </c>
      <c r="C49" s="283"/>
      <c r="D49" s="40"/>
      <c r="E49" s="137"/>
    </row>
    <row r="50" spans="1:5" s="3" customFormat="1" ht="24.75" customHeight="1">
      <c r="A50" s="227" t="s">
        <v>372</v>
      </c>
      <c r="B50" s="223">
        <v>2</v>
      </c>
      <c r="C50" s="283"/>
      <c r="D50" s="40"/>
      <c r="E50" s="137"/>
    </row>
    <row r="51" spans="1:5" s="3" customFormat="1" ht="24.75" customHeight="1">
      <c r="A51" s="227" t="s">
        <v>373</v>
      </c>
      <c r="B51" s="223">
        <v>1</v>
      </c>
      <c r="C51" s="26" t="s">
        <v>383</v>
      </c>
      <c r="D51" s="40">
        <v>1</v>
      </c>
      <c r="E51" s="137"/>
    </row>
    <row r="52" spans="1:5" s="3" customFormat="1" ht="27">
      <c r="A52" s="227" t="s">
        <v>374</v>
      </c>
      <c r="B52" s="223" t="s">
        <v>84</v>
      </c>
      <c r="C52" s="283"/>
      <c r="D52" s="40"/>
      <c r="E52" s="137"/>
    </row>
    <row r="53" spans="1:5" s="3" customFormat="1" ht="13.5">
      <c r="A53" s="345" t="s">
        <v>158</v>
      </c>
      <c r="B53" s="345"/>
      <c r="C53" s="59"/>
      <c r="D53" s="60"/>
      <c r="E53" s="137"/>
    </row>
    <row r="54" spans="1:5" s="3" customFormat="1" ht="14.25" customHeight="1">
      <c r="A54" s="354" t="s">
        <v>159</v>
      </c>
      <c r="B54" s="355"/>
      <c r="D54" s="40"/>
      <c r="E54" s="137"/>
    </row>
    <row r="55" spans="1:5" s="3" customFormat="1" ht="13.5">
      <c r="A55" s="226" t="s">
        <v>8</v>
      </c>
      <c r="B55" s="224" t="s">
        <v>2</v>
      </c>
      <c r="C55" s="283"/>
      <c r="D55" s="40"/>
      <c r="E55" s="137"/>
    </row>
    <row r="56" spans="1:5" s="3" customFormat="1" ht="13.5">
      <c r="A56" s="227" t="s">
        <v>9</v>
      </c>
      <c r="B56" s="223">
        <v>50</v>
      </c>
      <c r="C56" s="283"/>
      <c r="D56" s="40"/>
      <c r="E56" s="137"/>
    </row>
    <row r="57" spans="1:5" s="3" customFormat="1" ht="13.5">
      <c r="A57" s="227" t="s">
        <v>10</v>
      </c>
      <c r="B57" s="223">
        <v>35</v>
      </c>
      <c r="C57" s="283"/>
      <c r="D57" s="40"/>
      <c r="E57" s="137"/>
    </row>
    <row r="58" spans="1:5" s="3" customFormat="1" ht="13.5">
      <c r="A58" s="227" t="s">
        <v>17</v>
      </c>
      <c r="B58" s="223">
        <v>15</v>
      </c>
      <c r="C58" s="283"/>
      <c r="D58" s="40"/>
      <c r="E58" s="137"/>
    </row>
    <row r="59" spans="1:5" s="3" customFormat="1" ht="13.5">
      <c r="A59" s="227" t="s">
        <v>34</v>
      </c>
      <c r="B59" s="223">
        <v>10</v>
      </c>
      <c r="C59" s="26" t="s">
        <v>334</v>
      </c>
      <c r="D59" s="40">
        <v>10</v>
      </c>
      <c r="E59" s="137"/>
    </row>
    <row r="60" spans="1:5" s="3" customFormat="1" ht="27">
      <c r="A60" s="227" t="s">
        <v>11</v>
      </c>
      <c r="B60" s="223" t="s">
        <v>84</v>
      </c>
      <c r="C60" s="283"/>
      <c r="D60" s="295"/>
      <c r="E60" s="137"/>
    </row>
    <row r="61" spans="1:5" s="3" customFormat="1" ht="14.25" customHeight="1">
      <c r="A61" s="348" t="s">
        <v>160</v>
      </c>
      <c r="B61" s="349"/>
      <c r="D61" s="40"/>
      <c r="E61" s="137"/>
    </row>
    <row r="62" spans="1:5" s="3" customFormat="1" ht="13.5">
      <c r="A62" s="222" t="s">
        <v>8</v>
      </c>
      <c r="B62" s="228" t="s">
        <v>2</v>
      </c>
      <c r="C62" s="283"/>
      <c r="D62" s="40"/>
      <c r="E62" s="137"/>
    </row>
    <row r="63" spans="1:5" s="3" customFormat="1" ht="13.5">
      <c r="A63" s="225" t="s">
        <v>9</v>
      </c>
      <c r="B63" s="223">
        <v>10</v>
      </c>
      <c r="C63" s="283"/>
      <c r="D63" s="40"/>
      <c r="E63" s="137"/>
    </row>
    <row r="64" spans="1:5" s="3" customFormat="1" ht="13.5">
      <c r="A64" s="227" t="s">
        <v>38</v>
      </c>
      <c r="B64" s="223">
        <v>3</v>
      </c>
      <c r="C64" s="283"/>
      <c r="D64" s="40"/>
      <c r="E64" s="137"/>
    </row>
    <row r="65" spans="1:5" s="3" customFormat="1" ht="13.5">
      <c r="A65" s="227" t="s">
        <v>39</v>
      </c>
      <c r="B65" s="223">
        <v>1</v>
      </c>
      <c r="C65" s="26" t="s">
        <v>335</v>
      </c>
      <c r="D65" s="40">
        <v>1</v>
      </c>
      <c r="E65" s="137"/>
    </row>
    <row r="66" spans="1:5" s="3" customFormat="1" ht="27">
      <c r="A66" s="227" t="s">
        <v>40</v>
      </c>
      <c r="B66" s="223" t="s">
        <v>84</v>
      </c>
      <c r="C66" s="283"/>
      <c r="D66" s="40"/>
      <c r="E66" s="137"/>
    </row>
    <row r="67" spans="1:5" s="3" customFormat="1" ht="13.5">
      <c r="A67" s="345" t="s">
        <v>161</v>
      </c>
      <c r="B67" s="345"/>
      <c r="C67" s="59"/>
      <c r="D67" s="60"/>
      <c r="E67" s="137"/>
    </row>
    <row r="68" spans="1:5" s="3" customFormat="1" ht="14.25" customHeight="1">
      <c r="A68" s="354" t="s">
        <v>162</v>
      </c>
      <c r="B68" s="355"/>
      <c r="D68" s="40"/>
      <c r="E68" s="137"/>
    </row>
    <row r="69" spans="1:5" s="3" customFormat="1" ht="13.5">
      <c r="A69" s="226" t="s">
        <v>8</v>
      </c>
      <c r="B69" s="224" t="s">
        <v>2</v>
      </c>
      <c r="C69" s="283"/>
      <c r="D69" s="40"/>
      <c r="E69" s="137"/>
    </row>
    <row r="70" spans="1:5" s="3" customFormat="1" ht="13.5">
      <c r="A70" s="227" t="s">
        <v>9</v>
      </c>
      <c r="B70" s="223">
        <v>25</v>
      </c>
      <c r="C70" s="283"/>
      <c r="D70" s="40"/>
      <c r="E70" s="137"/>
    </row>
    <row r="71" spans="1:5" s="3" customFormat="1" ht="13.5">
      <c r="A71" s="227" t="s">
        <v>10</v>
      </c>
      <c r="B71" s="223">
        <v>15</v>
      </c>
      <c r="C71" s="283"/>
      <c r="D71" s="40"/>
      <c r="E71" s="137"/>
    </row>
    <row r="72" spans="1:5" s="3" customFormat="1" ht="13.5">
      <c r="A72" s="227" t="s">
        <v>17</v>
      </c>
      <c r="B72" s="223">
        <v>10</v>
      </c>
      <c r="C72" s="283"/>
      <c r="D72" s="40"/>
      <c r="E72" s="137"/>
    </row>
    <row r="73" spans="1:5" s="3" customFormat="1" ht="27">
      <c r="A73" s="227" t="s">
        <v>34</v>
      </c>
      <c r="B73" s="223">
        <v>5</v>
      </c>
      <c r="C73" s="26" t="s">
        <v>384</v>
      </c>
      <c r="D73" s="40">
        <v>5</v>
      </c>
      <c r="E73" s="137"/>
    </row>
    <row r="74" spans="1:5" s="3" customFormat="1" ht="27">
      <c r="A74" s="227" t="s">
        <v>11</v>
      </c>
      <c r="B74" s="223" t="s">
        <v>84</v>
      </c>
      <c r="C74" s="283"/>
      <c r="D74" s="295"/>
      <c r="E74" s="137"/>
    </row>
    <row r="75" spans="1:5" s="3" customFormat="1" ht="14.25" customHeight="1">
      <c r="A75" s="348" t="s">
        <v>37</v>
      </c>
      <c r="B75" s="349"/>
      <c r="D75" s="40"/>
      <c r="E75" s="137"/>
    </row>
    <row r="76" spans="1:5" s="3" customFormat="1" ht="13.5">
      <c r="A76" s="222" t="s">
        <v>8</v>
      </c>
      <c r="B76" s="224" t="s">
        <v>2</v>
      </c>
      <c r="C76" s="283"/>
      <c r="D76" s="40"/>
      <c r="E76" s="137"/>
    </row>
    <row r="77" spans="1:5" s="3" customFormat="1" ht="13.5">
      <c r="A77" s="225" t="s">
        <v>9</v>
      </c>
      <c r="B77" s="223">
        <v>5</v>
      </c>
      <c r="C77" s="283"/>
      <c r="D77" s="40"/>
      <c r="E77" s="137"/>
    </row>
    <row r="78" spans="1:5" s="3" customFormat="1" ht="13.5">
      <c r="A78" s="227" t="s">
        <v>38</v>
      </c>
      <c r="B78" s="223">
        <v>3</v>
      </c>
      <c r="C78" s="283"/>
      <c r="D78" s="40"/>
      <c r="E78" s="137"/>
    </row>
    <row r="79" spans="1:5" s="3" customFormat="1" ht="13.5">
      <c r="A79" s="227" t="s">
        <v>39</v>
      </c>
      <c r="B79" s="223">
        <v>1</v>
      </c>
      <c r="C79" s="26" t="s">
        <v>335</v>
      </c>
      <c r="D79" s="40">
        <v>1</v>
      </c>
      <c r="E79" s="137"/>
    </row>
    <row r="80" spans="1:5" s="3" customFormat="1" ht="27">
      <c r="A80" s="227" t="s">
        <v>40</v>
      </c>
      <c r="B80" s="223" t="s">
        <v>84</v>
      </c>
      <c r="C80" s="283"/>
      <c r="D80" s="40"/>
      <c r="E80" s="137"/>
    </row>
    <row r="81" spans="1:5" s="3" customFormat="1" ht="42.75" customHeight="1">
      <c r="A81" s="345" t="s">
        <v>163</v>
      </c>
      <c r="B81" s="345"/>
      <c r="C81" s="59"/>
      <c r="D81" s="60"/>
      <c r="E81" s="137"/>
    </row>
    <row r="82" spans="1:5" s="3" customFormat="1" ht="14.25" customHeight="1">
      <c r="A82" s="354" t="s">
        <v>164</v>
      </c>
      <c r="B82" s="355"/>
      <c r="D82" s="40"/>
      <c r="E82" s="137"/>
    </row>
    <row r="83" spans="1:5" s="3" customFormat="1" ht="13.5">
      <c r="A83" s="226" t="s">
        <v>8</v>
      </c>
      <c r="B83" s="224" t="s">
        <v>2</v>
      </c>
      <c r="C83" s="283"/>
      <c r="D83" s="40"/>
      <c r="E83" s="137"/>
    </row>
    <row r="84" spans="1:5" s="3" customFormat="1" ht="13.5">
      <c r="A84" s="227" t="s">
        <v>9</v>
      </c>
      <c r="B84" s="223">
        <v>25</v>
      </c>
      <c r="C84" s="283"/>
      <c r="D84" s="40"/>
      <c r="E84" s="137"/>
    </row>
    <row r="85" spans="1:5" s="3" customFormat="1" ht="13.5">
      <c r="A85" s="227" t="s">
        <v>10</v>
      </c>
      <c r="B85" s="223">
        <v>15</v>
      </c>
      <c r="C85" s="283"/>
      <c r="D85" s="40"/>
      <c r="E85" s="137"/>
    </row>
    <row r="86" spans="1:5" s="3" customFormat="1" ht="13.5">
      <c r="A86" s="227" t="s">
        <v>17</v>
      </c>
      <c r="B86" s="223">
        <v>10</v>
      </c>
      <c r="C86" s="283"/>
      <c r="D86" s="40"/>
      <c r="E86" s="137"/>
    </row>
    <row r="87" spans="1:5" s="3" customFormat="1" ht="13.5">
      <c r="A87" s="227" t="s">
        <v>34</v>
      </c>
      <c r="B87" s="223">
        <v>5</v>
      </c>
      <c r="C87" s="26" t="s">
        <v>334</v>
      </c>
      <c r="D87" s="40">
        <v>5</v>
      </c>
      <c r="E87" s="137"/>
    </row>
    <row r="88" spans="1:5" s="3" customFormat="1" ht="27">
      <c r="A88" s="227" t="s">
        <v>11</v>
      </c>
      <c r="B88" s="223" t="s">
        <v>84</v>
      </c>
      <c r="C88" s="283"/>
      <c r="D88" s="295"/>
      <c r="E88" s="137"/>
    </row>
    <row r="89" spans="1:5" s="3" customFormat="1" ht="14.25" customHeight="1">
      <c r="A89" s="361" t="s">
        <v>41</v>
      </c>
      <c r="B89" s="355"/>
      <c r="D89" s="40"/>
      <c r="E89" s="137"/>
    </row>
    <row r="90" spans="1:5" s="3" customFormat="1" ht="13.5">
      <c r="A90" s="222" t="s">
        <v>8</v>
      </c>
      <c r="B90" s="224" t="s">
        <v>2</v>
      </c>
      <c r="C90" s="283"/>
      <c r="D90" s="40"/>
      <c r="E90" s="137"/>
    </row>
    <row r="91" spans="1:5" s="3" customFormat="1" ht="13.5">
      <c r="A91" s="225" t="s">
        <v>9</v>
      </c>
      <c r="B91" s="223">
        <v>5</v>
      </c>
      <c r="C91" s="283"/>
      <c r="D91" s="40"/>
      <c r="E91" s="137"/>
    </row>
    <row r="92" spans="1:5" s="3" customFormat="1" ht="13.5">
      <c r="A92" s="227" t="s">
        <v>38</v>
      </c>
      <c r="B92" s="223">
        <v>3</v>
      </c>
      <c r="C92" s="283"/>
      <c r="D92" s="40"/>
      <c r="E92" s="137"/>
    </row>
    <row r="93" spans="1:5" s="3" customFormat="1" ht="13.5">
      <c r="A93" s="227" t="s">
        <v>39</v>
      </c>
      <c r="B93" s="223">
        <v>1</v>
      </c>
      <c r="C93" s="26" t="s">
        <v>335</v>
      </c>
      <c r="D93" s="40">
        <v>1</v>
      </c>
      <c r="E93" s="137"/>
    </row>
    <row r="94" spans="1:5" s="3" customFormat="1" ht="27">
      <c r="A94" s="227" t="s">
        <v>40</v>
      </c>
      <c r="B94" s="223" t="s">
        <v>84</v>
      </c>
      <c r="C94" s="283"/>
      <c r="D94" s="40"/>
      <c r="E94" s="137"/>
    </row>
    <row r="95" spans="1:5" s="3" customFormat="1" ht="13.5">
      <c r="A95" s="345" t="s">
        <v>165</v>
      </c>
      <c r="B95" s="345"/>
      <c r="C95" s="59"/>
      <c r="D95" s="60"/>
      <c r="E95" s="137"/>
    </row>
    <row r="96" spans="1:5" s="3" customFormat="1" ht="14.25" customHeight="1">
      <c r="A96" s="354" t="s">
        <v>164</v>
      </c>
      <c r="B96" s="355"/>
      <c r="C96" s="284"/>
      <c r="D96" s="40"/>
      <c r="E96" s="137"/>
    </row>
    <row r="97" spans="1:5" s="3" customFormat="1" ht="13.5">
      <c r="A97" s="226" t="s">
        <v>8</v>
      </c>
      <c r="B97" s="224" t="s">
        <v>2</v>
      </c>
      <c r="C97" s="26"/>
      <c r="D97" s="40"/>
      <c r="E97" s="137"/>
    </row>
    <row r="98" spans="1:5" s="3" customFormat="1" ht="13.5">
      <c r="A98" s="227" t="s">
        <v>9</v>
      </c>
      <c r="B98" s="223">
        <v>25</v>
      </c>
      <c r="C98" s="26"/>
      <c r="D98" s="40"/>
      <c r="E98" s="137"/>
    </row>
    <row r="99" spans="1:5" s="3" customFormat="1" ht="13.5">
      <c r="A99" s="227" t="s">
        <v>10</v>
      </c>
      <c r="B99" s="223">
        <v>15</v>
      </c>
      <c r="C99" s="26"/>
      <c r="D99" s="40"/>
      <c r="E99" s="137"/>
    </row>
    <row r="100" spans="1:5" s="3" customFormat="1" ht="13.5">
      <c r="A100" s="227" t="s">
        <v>17</v>
      </c>
      <c r="B100" s="223">
        <v>10</v>
      </c>
      <c r="C100" s="26"/>
      <c r="D100" s="40"/>
      <c r="E100" s="137"/>
    </row>
    <row r="101" spans="1:5" s="3" customFormat="1" ht="13.5">
      <c r="A101" s="227" t="s">
        <v>34</v>
      </c>
      <c r="B101" s="223">
        <v>5</v>
      </c>
      <c r="C101" s="26" t="s">
        <v>334</v>
      </c>
      <c r="D101" s="40">
        <v>5</v>
      </c>
      <c r="E101" s="137"/>
    </row>
    <row r="102" spans="1:5" s="3" customFormat="1" ht="27">
      <c r="A102" s="227" t="s">
        <v>11</v>
      </c>
      <c r="B102" s="223" t="s">
        <v>84</v>
      </c>
      <c r="C102" s="26"/>
      <c r="D102" s="295"/>
      <c r="E102" s="137"/>
    </row>
    <row r="103" spans="1:5" s="3" customFormat="1" ht="14.25" customHeight="1">
      <c r="A103" s="361" t="s">
        <v>41</v>
      </c>
      <c r="B103" s="355"/>
      <c r="C103" s="284"/>
      <c r="D103" s="40"/>
      <c r="E103" s="137"/>
    </row>
    <row r="104" spans="1:5" s="3" customFormat="1" ht="13.5">
      <c r="A104" s="222" t="s">
        <v>8</v>
      </c>
      <c r="B104" s="224" t="s">
        <v>2</v>
      </c>
      <c r="C104" s="26"/>
      <c r="D104" s="40"/>
      <c r="E104" s="137"/>
    </row>
    <row r="105" spans="1:5" s="3" customFormat="1" ht="13.5">
      <c r="A105" s="225" t="s">
        <v>9</v>
      </c>
      <c r="B105" s="223">
        <v>5</v>
      </c>
      <c r="C105" s="26"/>
      <c r="D105" s="40"/>
      <c r="E105" s="137"/>
    </row>
    <row r="106" spans="1:5" s="3" customFormat="1" ht="13.5">
      <c r="A106" s="227" t="s">
        <v>38</v>
      </c>
      <c r="B106" s="223">
        <v>3</v>
      </c>
      <c r="C106" s="26"/>
      <c r="D106" s="40"/>
      <c r="E106" s="137"/>
    </row>
    <row r="107" spans="1:5" s="3" customFormat="1" ht="13.5">
      <c r="A107" s="227" t="s">
        <v>39</v>
      </c>
      <c r="B107" s="223">
        <v>1</v>
      </c>
      <c r="C107" s="26" t="s">
        <v>335</v>
      </c>
      <c r="D107" s="40">
        <v>1</v>
      </c>
      <c r="E107" s="137"/>
    </row>
    <row r="108" spans="1:5" s="3" customFormat="1" ht="27">
      <c r="A108" s="227" t="s">
        <v>40</v>
      </c>
      <c r="B108" s="223" t="s">
        <v>84</v>
      </c>
      <c r="C108" s="283"/>
      <c r="D108" s="40"/>
      <c r="E108" s="137"/>
    </row>
    <row r="109" spans="1:5" s="3" customFormat="1" ht="13.5">
      <c r="A109" s="345" t="s">
        <v>166</v>
      </c>
      <c r="B109" s="345"/>
      <c r="C109" s="59"/>
      <c r="D109" s="60"/>
      <c r="E109" s="137"/>
    </row>
    <row r="110" spans="1:5" s="3" customFormat="1" ht="14.25" customHeight="1">
      <c r="A110" s="354" t="s">
        <v>167</v>
      </c>
      <c r="B110" s="355"/>
      <c r="D110" s="296"/>
      <c r="E110" s="137"/>
    </row>
    <row r="111" spans="1:5" s="3" customFormat="1" ht="13.5">
      <c r="A111" s="226" t="s">
        <v>8</v>
      </c>
      <c r="B111" s="224" t="s">
        <v>2</v>
      </c>
      <c r="C111" s="285"/>
      <c r="D111" s="296"/>
      <c r="E111" s="137"/>
    </row>
    <row r="112" spans="1:5" s="3" customFormat="1" ht="13.5">
      <c r="A112" s="227" t="s">
        <v>9</v>
      </c>
      <c r="B112" s="223">
        <v>25</v>
      </c>
      <c r="C112" s="285"/>
      <c r="D112" s="40"/>
      <c r="E112" s="137"/>
    </row>
    <row r="113" spans="1:5" s="3" customFormat="1" ht="13.5">
      <c r="A113" s="227" t="s">
        <v>10</v>
      </c>
      <c r="B113" s="223">
        <v>15</v>
      </c>
      <c r="C113" s="285"/>
      <c r="D113" s="40"/>
      <c r="E113" s="137"/>
    </row>
    <row r="114" spans="1:5" s="3" customFormat="1" ht="13.5">
      <c r="A114" s="227" t="s">
        <v>17</v>
      </c>
      <c r="B114" s="223">
        <v>10</v>
      </c>
      <c r="C114" s="285"/>
      <c r="D114" s="40"/>
      <c r="E114" s="137"/>
    </row>
    <row r="115" spans="1:5" s="3" customFormat="1" ht="13.5">
      <c r="A115" s="227" t="s">
        <v>34</v>
      </c>
      <c r="B115" s="223">
        <v>5</v>
      </c>
      <c r="C115" s="61" t="s">
        <v>334</v>
      </c>
      <c r="D115" s="40">
        <v>5</v>
      </c>
      <c r="E115" s="137"/>
    </row>
    <row r="116" spans="1:5" s="229" customFormat="1" ht="27">
      <c r="A116" s="227" t="s">
        <v>11</v>
      </c>
      <c r="B116" s="223" t="s">
        <v>84</v>
      </c>
      <c r="C116" s="285"/>
      <c r="D116" s="295"/>
      <c r="E116" s="290"/>
    </row>
    <row r="117" spans="1:4" ht="15" customHeight="1">
      <c r="A117" s="361" t="s">
        <v>42</v>
      </c>
      <c r="B117" s="355"/>
      <c r="D117" s="40"/>
    </row>
    <row r="118" spans="1:4" ht="52.5" customHeight="1">
      <c r="A118" s="222" t="s">
        <v>8</v>
      </c>
      <c r="B118" s="224" t="s">
        <v>2</v>
      </c>
      <c r="C118" s="283"/>
      <c r="D118" s="40"/>
    </row>
    <row r="119" spans="1:4" ht="14.25">
      <c r="A119" s="225" t="s">
        <v>9</v>
      </c>
      <c r="B119" s="223">
        <v>5</v>
      </c>
      <c r="C119" s="283"/>
      <c r="D119" s="40"/>
    </row>
    <row r="120" spans="1:4" ht="14.25">
      <c r="A120" s="227" t="s">
        <v>38</v>
      </c>
      <c r="B120" s="223">
        <v>3</v>
      </c>
      <c r="C120" s="283"/>
      <c r="D120" s="40"/>
    </row>
    <row r="121" spans="1:5" s="114" customFormat="1" ht="13.5">
      <c r="A121" s="227" t="s">
        <v>39</v>
      </c>
      <c r="B121" s="223">
        <v>1</v>
      </c>
      <c r="C121" s="26" t="s">
        <v>335</v>
      </c>
      <c r="D121" s="40">
        <v>1</v>
      </c>
      <c r="E121" s="58"/>
    </row>
    <row r="122" spans="1:5" s="114" customFormat="1" ht="27">
      <c r="A122" s="227" t="s">
        <v>40</v>
      </c>
      <c r="B122" s="223" t="s">
        <v>84</v>
      </c>
      <c r="C122" s="283"/>
      <c r="D122" s="40"/>
      <c r="E122" s="58"/>
    </row>
    <row r="123" spans="1:5" s="115" customFormat="1" ht="14.25" customHeight="1">
      <c r="A123" s="230" t="s">
        <v>168</v>
      </c>
      <c r="B123" s="230"/>
      <c r="C123" s="38"/>
      <c r="D123" s="39">
        <f>SUM(D8:D122)</f>
        <v>42</v>
      </c>
      <c r="E123" s="291"/>
    </row>
    <row r="124" spans="1:4" s="58" customFormat="1" ht="14.25" customHeight="1">
      <c r="A124" s="231"/>
      <c r="B124" s="231"/>
      <c r="C124" s="116"/>
      <c r="D124" s="117"/>
    </row>
    <row r="125" spans="1:4" s="58" customFormat="1" ht="14.25" customHeight="1">
      <c r="A125" s="231"/>
      <c r="B125" s="231"/>
      <c r="C125" s="116"/>
      <c r="D125" s="117"/>
    </row>
    <row r="126" spans="1:5" s="114" customFormat="1" ht="33.75" customHeight="1">
      <c r="A126" s="325" t="s">
        <v>148</v>
      </c>
      <c r="B126" s="325"/>
      <c r="C126" s="325"/>
      <c r="D126" s="325"/>
      <c r="E126" s="58"/>
    </row>
    <row r="127" spans="1:5" s="114" customFormat="1" ht="14.25">
      <c r="A127" s="112"/>
      <c r="B127" s="112"/>
      <c r="C127" s="112"/>
      <c r="D127" s="112"/>
      <c r="E127" s="58"/>
    </row>
    <row r="128" spans="1:5" s="114" customFormat="1" ht="24.75" customHeight="1">
      <c r="A128" s="112"/>
      <c r="B128" s="112"/>
      <c r="C128" s="112"/>
      <c r="D128" s="112"/>
      <c r="E128" s="58"/>
    </row>
    <row r="129" spans="1:5" s="114" customFormat="1" ht="31.5" customHeight="1">
      <c r="A129" s="350"/>
      <c r="B129" s="351"/>
      <c r="C129" s="331" t="s">
        <v>140</v>
      </c>
      <c r="D129" s="332"/>
      <c r="E129" s="58"/>
    </row>
    <row r="130" spans="1:5" s="114" customFormat="1" ht="17.25">
      <c r="A130" s="30" t="s">
        <v>49</v>
      </c>
      <c r="B130" s="31"/>
      <c r="C130" s="221" t="s">
        <v>342</v>
      </c>
      <c r="D130" s="143" t="s">
        <v>2</v>
      </c>
      <c r="E130" s="58"/>
    </row>
    <row r="131" spans="1:5" s="114" customFormat="1" ht="15" customHeight="1">
      <c r="A131" s="95" t="s">
        <v>7</v>
      </c>
      <c r="B131" s="232"/>
      <c r="C131" s="307"/>
      <c r="D131" s="44"/>
      <c r="E131" s="58"/>
    </row>
    <row r="132" spans="1:5" s="114" customFormat="1" ht="15" customHeight="1">
      <c r="A132" s="233" t="s">
        <v>50</v>
      </c>
      <c r="B132" s="273">
        <v>150</v>
      </c>
      <c r="C132" s="308"/>
      <c r="D132" s="44"/>
      <c r="E132" s="58"/>
    </row>
    <row r="133" spans="1:5" s="114" customFormat="1" ht="13.5">
      <c r="A133" s="233" t="s">
        <v>51</v>
      </c>
      <c r="B133" s="273">
        <v>150</v>
      </c>
      <c r="C133" s="308"/>
      <c r="D133" s="44"/>
      <c r="E133" s="58"/>
    </row>
    <row r="134" spans="1:5" s="114" customFormat="1" ht="13.5">
      <c r="A134" s="235" t="s">
        <v>52</v>
      </c>
      <c r="B134" s="276">
        <f>SUM(B132:B133)</f>
        <v>300</v>
      </c>
      <c r="C134" s="308"/>
      <c r="D134" s="44"/>
      <c r="E134" s="58"/>
    </row>
    <row r="135" spans="1:5" s="114" customFormat="1" ht="13.5">
      <c r="A135" s="358" t="s">
        <v>53</v>
      </c>
      <c r="B135" s="359"/>
      <c r="C135" s="308"/>
      <c r="D135" s="44"/>
      <c r="E135" s="58"/>
    </row>
    <row r="136" spans="1:5" s="114" customFormat="1" ht="45" customHeight="1">
      <c r="A136" s="343" t="s">
        <v>171</v>
      </c>
      <c r="B136" s="344"/>
      <c r="C136" s="32"/>
      <c r="D136" s="32"/>
      <c r="E136" s="58"/>
    </row>
    <row r="137" spans="1:5" s="114" customFormat="1" ht="27">
      <c r="A137" s="95" t="s">
        <v>54</v>
      </c>
      <c r="B137" s="236"/>
      <c r="D137" s="118"/>
      <c r="E137" s="58"/>
    </row>
    <row r="138" spans="1:5" s="114" customFormat="1" ht="13.5">
      <c r="A138" s="235" t="s">
        <v>8</v>
      </c>
      <c r="B138" s="276" t="s">
        <v>2</v>
      </c>
      <c r="C138" s="286"/>
      <c r="D138" s="118"/>
      <c r="E138" s="58"/>
    </row>
    <row r="139" spans="1:5" s="114" customFormat="1" ht="15" customHeight="1">
      <c r="A139" s="145" t="s">
        <v>9</v>
      </c>
      <c r="B139" s="273">
        <v>120</v>
      </c>
      <c r="C139" s="286"/>
      <c r="D139" s="91"/>
      <c r="E139" s="58"/>
    </row>
    <row r="140" spans="1:5" s="114" customFormat="1" ht="15" customHeight="1">
      <c r="A140" s="145" t="s">
        <v>10</v>
      </c>
      <c r="B140" s="273">
        <v>100</v>
      </c>
      <c r="C140" s="286"/>
      <c r="D140" s="91"/>
      <c r="E140" s="58"/>
    </row>
    <row r="141" spans="1:5" s="114" customFormat="1" ht="13.5">
      <c r="A141" s="145" t="s">
        <v>33</v>
      </c>
      <c r="B141" s="273">
        <v>80</v>
      </c>
      <c r="C141" s="286"/>
      <c r="D141" s="91"/>
      <c r="E141" s="58"/>
    </row>
    <row r="142" spans="1:5" s="114" customFormat="1" ht="13.5">
      <c r="A142" s="145" t="s">
        <v>32</v>
      </c>
      <c r="B142" s="273">
        <v>60</v>
      </c>
      <c r="C142" s="286"/>
      <c r="D142" s="91"/>
      <c r="E142" s="58"/>
    </row>
    <row r="143" spans="1:5" s="114" customFormat="1" ht="13.5">
      <c r="A143" s="145" t="s">
        <v>55</v>
      </c>
      <c r="B143" s="273">
        <v>30</v>
      </c>
      <c r="C143" s="118" t="s">
        <v>336</v>
      </c>
      <c r="D143" s="91">
        <v>30</v>
      </c>
      <c r="E143" s="58"/>
    </row>
    <row r="144" spans="1:5" s="114" customFormat="1" ht="27">
      <c r="A144" s="145" t="s">
        <v>36</v>
      </c>
      <c r="B144" s="234" t="s">
        <v>84</v>
      </c>
      <c r="C144" s="118"/>
      <c r="D144" s="91"/>
      <c r="E144" s="58"/>
    </row>
    <row r="145" spans="1:5" s="114" customFormat="1" ht="15" customHeight="1">
      <c r="A145" s="95" t="s">
        <v>56</v>
      </c>
      <c r="B145" s="236"/>
      <c r="C145" s="119"/>
      <c r="D145" s="91"/>
      <c r="E145" s="58"/>
    </row>
    <row r="146" spans="1:5" s="114" customFormat="1" ht="15" customHeight="1">
      <c r="A146" s="235" t="s">
        <v>8</v>
      </c>
      <c r="B146" s="276" t="s">
        <v>2</v>
      </c>
      <c r="C146" s="26"/>
      <c r="D146" s="91"/>
      <c r="E146" s="58"/>
    </row>
    <row r="147" spans="1:5" s="114" customFormat="1" ht="15" customHeight="1">
      <c r="A147" s="233" t="s">
        <v>9</v>
      </c>
      <c r="B147" s="273">
        <v>30</v>
      </c>
      <c r="C147" s="26"/>
      <c r="D147" s="91"/>
      <c r="E147" s="58"/>
    </row>
    <row r="148" spans="1:5" s="114" customFormat="1" ht="15" customHeight="1">
      <c r="A148" s="233" t="s">
        <v>57</v>
      </c>
      <c r="B148" s="273">
        <v>20</v>
      </c>
      <c r="C148" s="26"/>
      <c r="D148" s="91"/>
      <c r="E148" s="58"/>
    </row>
    <row r="149" spans="1:5" s="114" customFormat="1" ht="14.25" customHeight="1">
      <c r="A149" s="233" t="s">
        <v>58</v>
      </c>
      <c r="B149" s="273">
        <v>10</v>
      </c>
      <c r="C149" s="26" t="s">
        <v>335</v>
      </c>
      <c r="D149" s="91">
        <v>10</v>
      </c>
      <c r="E149" s="58"/>
    </row>
    <row r="150" spans="1:5" s="114" customFormat="1" ht="27">
      <c r="A150" s="233" t="s">
        <v>40</v>
      </c>
      <c r="B150" s="234" t="s">
        <v>84</v>
      </c>
      <c r="C150" s="283"/>
      <c r="D150" s="118"/>
      <c r="E150" s="58"/>
    </row>
    <row r="151" spans="1:5" s="114" customFormat="1" ht="45" customHeight="1">
      <c r="A151" s="343" t="s">
        <v>172</v>
      </c>
      <c r="B151" s="344"/>
      <c r="C151" s="32"/>
      <c r="D151" s="32"/>
      <c r="E151" s="58"/>
    </row>
    <row r="152" spans="1:5" s="114" customFormat="1" ht="27">
      <c r="A152" s="95" t="s">
        <v>59</v>
      </c>
      <c r="B152" s="236"/>
      <c r="D152" s="118"/>
      <c r="E152" s="58"/>
    </row>
    <row r="153" spans="1:5" s="114" customFormat="1" ht="13.5">
      <c r="A153" s="235" t="s">
        <v>8</v>
      </c>
      <c r="B153" s="276" t="s">
        <v>2</v>
      </c>
      <c r="C153" s="286"/>
      <c r="D153" s="118"/>
      <c r="E153" s="58"/>
    </row>
    <row r="154" spans="1:5" s="114" customFormat="1" ht="15" customHeight="1">
      <c r="A154" s="145" t="s">
        <v>9</v>
      </c>
      <c r="B154" s="273">
        <v>120</v>
      </c>
      <c r="C154" s="286"/>
      <c r="D154" s="91"/>
      <c r="E154" s="58"/>
    </row>
    <row r="155" spans="1:5" s="114" customFormat="1" ht="15" customHeight="1">
      <c r="A155" s="145" t="s">
        <v>10</v>
      </c>
      <c r="B155" s="273">
        <v>100</v>
      </c>
      <c r="C155" s="118"/>
      <c r="D155" s="91"/>
      <c r="E155" s="58"/>
    </row>
    <row r="156" spans="1:5" s="114" customFormat="1" ht="14.25" customHeight="1">
      <c r="A156" s="145" t="s">
        <v>33</v>
      </c>
      <c r="B156" s="273">
        <v>80</v>
      </c>
      <c r="C156" s="118"/>
      <c r="D156" s="91"/>
      <c r="E156" s="58"/>
    </row>
    <row r="157" spans="1:5" s="114" customFormat="1" ht="13.5">
      <c r="A157" s="145" t="s">
        <v>32</v>
      </c>
      <c r="B157" s="273">
        <v>60</v>
      </c>
      <c r="C157" s="118"/>
      <c r="D157" s="91"/>
      <c r="E157" s="58"/>
    </row>
    <row r="158" spans="1:5" s="114" customFormat="1" ht="13.5">
      <c r="A158" s="145" t="s">
        <v>55</v>
      </c>
      <c r="B158" s="273">
        <v>30</v>
      </c>
      <c r="C158" s="118" t="s">
        <v>336</v>
      </c>
      <c r="D158" s="91">
        <v>30</v>
      </c>
      <c r="E158" s="58"/>
    </row>
    <row r="159" spans="1:5" s="114" customFormat="1" ht="27">
      <c r="A159" s="145" t="s">
        <v>36</v>
      </c>
      <c r="B159" s="234" t="s">
        <v>84</v>
      </c>
      <c r="C159" s="118"/>
      <c r="D159" s="91"/>
      <c r="E159" s="58"/>
    </row>
    <row r="160" spans="1:5" s="229" customFormat="1" ht="18">
      <c r="A160" s="360" t="s">
        <v>60</v>
      </c>
      <c r="B160" s="360"/>
      <c r="C160" s="287"/>
      <c r="D160" s="91"/>
      <c r="E160" s="290"/>
    </row>
    <row r="161" spans="1:5" s="114" customFormat="1" ht="13.5">
      <c r="A161" s="235" t="s">
        <v>8</v>
      </c>
      <c r="B161" s="276" t="s">
        <v>2</v>
      </c>
      <c r="C161" s="26"/>
      <c r="D161" s="91"/>
      <c r="E161" s="58"/>
    </row>
    <row r="162" spans="1:5" s="114" customFormat="1" ht="15" customHeight="1">
      <c r="A162" s="233" t="s">
        <v>9</v>
      </c>
      <c r="B162" s="273">
        <v>30</v>
      </c>
      <c r="C162" s="26"/>
      <c r="D162" s="91"/>
      <c r="E162" s="58"/>
    </row>
    <row r="163" spans="1:4" ht="14.25">
      <c r="A163" s="233" t="s">
        <v>57</v>
      </c>
      <c r="B163" s="273">
        <v>20</v>
      </c>
      <c r="C163" s="26"/>
      <c r="D163" s="91"/>
    </row>
    <row r="164" spans="1:4" ht="17.25" customHeight="1">
      <c r="A164" s="233" t="s">
        <v>58</v>
      </c>
      <c r="B164" s="273">
        <v>10</v>
      </c>
      <c r="C164" s="26" t="s">
        <v>335</v>
      </c>
      <c r="D164" s="91">
        <v>10</v>
      </c>
    </row>
    <row r="165" spans="1:5" s="114" customFormat="1" ht="27">
      <c r="A165" s="233" t="s">
        <v>40</v>
      </c>
      <c r="B165" s="273" t="s">
        <v>84</v>
      </c>
      <c r="C165" s="283"/>
      <c r="D165" s="118"/>
      <c r="E165" s="58"/>
    </row>
    <row r="166" spans="1:5" s="114" customFormat="1" ht="22.5" customHeight="1">
      <c r="A166" s="237" t="s">
        <v>141</v>
      </c>
      <c r="B166" s="238"/>
      <c r="C166" s="38"/>
      <c r="D166" s="39">
        <f>SUM(D131:D165)</f>
        <v>80</v>
      </c>
      <c r="E166" s="58"/>
    </row>
    <row r="167" spans="2:5" s="114" customFormat="1" ht="17.25" customHeight="1">
      <c r="B167" s="119"/>
      <c r="E167" s="58"/>
    </row>
    <row r="168" spans="2:5" s="114" customFormat="1" ht="17.25" customHeight="1">
      <c r="B168" s="119"/>
      <c r="E168" s="58"/>
    </row>
    <row r="169" spans="1:5" s="114" customFormat="1" ht="45" customHeight="1">
      <c r="A169" s="325" t="s">
        <v>149</v>
      </c>
      <c r="B169" s="325"/>
      <c r="C169" s="325"/>
      <c r="D169" s="325"/>
      <c r="E169" s="58"/>
    </row>
    <row r="170" spans="1:5" s="114" customFormat="1" ht="15" customHeight="1">
      <c r="A170" s="186"/>
      <c r="B170" s="186"/>
      <c r="C170" s="186"/>
      <c r="D170" s="186"/>
      <c r="E170" s="58"/>
    </row>
    <row r="171" spans="1:5" s="114" customFormat="1" ht="15" customHeight="1">
      <c r="A171" s="356"/>
      <c r="B171" s="357"/>
      <c r="C171" s="331" t="s">
        <v>140</v>
      </c>
      <c r="D171" s="332"/>
      <c r="E171" s="58"/>
    </row>
    <row r="172" spans="1:5" s="114" customFormat="1" ht="17.25">
      <c r="A172" s="144" t="s">
        <v>63</v>
      </c>
      <c r="B172" s="33"/>
      <c r="C172" s="221" t="s">
        <v>342</v>
      </c>
      <c r="D172" s="143" t="s">
        <v>2</v>
      </c>
      <c r="E172" s="58"/>
    </row>
    <row r="173" spans="1:5" s="114" customFormat="1" ht="13.5">
      <c r="A173" s="95" t="s">
        <v>7</v>
      </c>
      <c r="B173" s="63" t="s">
        <v>173</v>
      </c>
      <c r="C173" s="118"/>
      <c r="D173" s="118"/>
      <c r="E173" s="58"/>
    </row>
    <row r="174" spans="1:5" s="114" customFormat="1" ht="14.25" customHeight="1">
      <c r="A174" s="339" t="s">
        <v>174</v>
      </c>
      <c r="B174" s="339"/>
      <c r="C174" s="32"/>
      <c r="D174" s="32"/>
      <c r="E174" s="58"/>
    </row>
    <row r="175" spans="1:5" s="114" customFormat="1" ht="14.25" customHeight="1">
      <c r="A175" s="342" t="s">
        <v>175</v>
      </c>
      <c r="B175" s="342"/>
      <c r="C175" s="119"/>
      <c r="D175" s="118"/>
      <c r="E175" s="58"/>
    </row>
    <row r="176" spans="1:5" s="114" customFormat="1" ht="14.25" customHeight="1">
      <c r="A176" s="235" t="s">
        <v>8</v>
      </c>
      <c r="B176" s="276" t="s">
        <v>2</v>
      </c>
      <c r="C176" s="118"/>
      <c r="D176" s="118"/>
      <c r="E176" s="58"/>
    </row>
    <row r="177" spans="1:5" s="114" customFormat="1" ht="13.5">
      <c r="A177" s="233" t="s">
        <v>9</v>
      </c>
      <c r="B177" s="277">
        <v>120</v>
      </c>
      <c r="C177" s="118"/>
      <c r="D177" s="91"/>
      <c r="E177" s="58"/>
    </row>
    <row r="178" spans="1:5" s="114" customFormat="1" ht="15" customHeight="1">
      <c r="A178" s="233" t="s">
        <v>10</v>
      </c>
      <c r="B178" s="277">
        <v>100</v>
      </c>
      <c r="C178" s="118"/>
      <c r="D178" s="118"/>
      <c r="E178" s="58"/>
    </row>
    <row r="179" spans="1:5" s="114" customFormat="1" ht="15" customHeight="1">
      <c r="A179" s="233" t="s">
        <v>33</v>
      </c>
      <c r="B179" s="277">
        <v>80</v>
      </c>
      <c r="C179" s="118"/>
      <c r="D179" s="91"/>
      <c r="E179" s="58"/>
    </row>
    <row r="180" spans="1:5" s="114" customFormat="1" ht="15" customHeight="1">
      <c r="A180" s="233" t="s">
        <v>32</v>
      </c>
      <c r="B180" s="277">
        <v>60</v>
      </c>
      <c r="C180" s="118"/>
      <c r="D180" s="91"/>
      <c r="E180" s="58"/>
    </row>
    <row r="181" spans="1:5" s="114" customFormat="1" ht="13.5">
      <c r="A181" s="233" t="s">
        <v>55</v>
      </c>
      <c r="B181" s="277">
        <v>40</v>
      </c>
      <c r="C181" s="118"/>
      <c r="D181" s="91"/>
      <c r="E181" s="58"/>
    </row>
    <row r="182" spans="1:5" s="114" customFormat="1" ht="13.5">
      <c r="A182" s="233" t="s">
        <v>64</v>
      </c>
      <c r="B182" s="273">
        <v>30</v>
      </c>
      <c r="C182" s="118" t="s">
        <v>337</v>
      </c>
      <c r="D182" s="91">
        <v>30</v>
      </c>
      <c r="E182" s="58"/>
    </row>
    <row r="183" spans="1:5" s="114" customFormat="1" ht="27">
      <c r="A183" s="233" t="s">
        <v>65</v>
      </c>
      <c r="B183" s="273" t="s">
        <v>84</v>
      </c>
      <c r="C183" s="118"/>
      <c r="D183" s="91"/>
      <c r="E183" s="58"/>
    </row>
    <row r="184" spans="1:5" s="114" customFormat="1" ht="15" customHeight="1">
      <c r="A184" s="342" t="s">
        <v>66</v>
      </c>
      <c r="B184" s="342"/>
      <c r="C184" s="119"/>
      <c r="D184" s="91"/>
      <c r="E184" s="58"/>
    </row>
    <row r="185" spans="1:5" s="114" customFormat="1" ht="13.5">
      <c r="A185" s="235" t="s">
        <v>8</v>
      </c>
      <c r="B185" s="276" t="s">
        <v>2</v>
      </c>
      <c r="C185" s="26"/>
      <c r="D185" s="91"/>
      <c r="E185" s="58"/>
    </row>
    <row r="186" spans="1:5" s="114" customFormat="1" ht="13.5">
      <c r="A186" s="233" t="s">
        <v>9</v>
      </c>
      <c r="B186" s="273">
        <v>30</v>
      </c>
      <c r="C186" s="26"/>
      <c r="D186" s="91"/>
      <c r="E186" s="58"/>
    </row>
    <row r="187" spans="1:5" s="114" customFormat="1" ht="13.5">
      <c r="A187" s="233" t="s">
        <v>67</v>
      </c>
      <c r="B187" s="273">
        <v>20</v>
      </c>
      <c r="C187" s="26"/>
      <c r="D187" s="91"/>
      <c r="E187" s="58"/>
    </row>
    <row r="188" spans="1:5" s="114" customFormat="1" ht="13.5">
      <c r="A188" s="233" t="s">
        <v>58</v>
      </c>
      <c r="B188" s="273">
        <v>10</v>
      </c>
      <c r="C188" s="26"/>
      <c r="D188" s="91"/>
      <c r="E188" s="58"/>
    </row>
    <row r="189" spans="1:5" s="114" customFormat="1" ht="13.5">
      <c r="A189" s="233" t="s">
        <v>68</v>
      </c>
      <c r="B189" s="273">
        <v>5</v>
      </c>
      <c r="C189" s="26"/>
      <c r="D189" s="91"/>
      <c r="E189" s="58"/>
    </row>
    <row r="190" spans="1:5" s="114" customFormat="1" ht="15" customHeight="1">
      <c r="A190" s="233" t="s">
        <v>69</v>
      </c>
      <c r="B190" s="273">
        <v>2</v>
      </c>
      <c r="C190" s="26" t="s">
        <v>338</v>
      </c>
      <c r="D190" s="91">
        <v>2</v>
      </c>
      <c r="E190" s="58"/>
    </row>
    <row r="191" spans="1:5" s="114" customFormat="1" ht="27">
      <c r="A191" s="233" t="s">
        <v>70</v>
      </c>
      <c r="B191" s="273" t="s">
        <v>84</v>
      </c>
      <c r="C191" s="26"/>
      <c r="D191" s="91"/>
      <c r="E191" s="58"/>
    </row>
    <row r="192" spans="1:5" s="114" customFormat="1" ht="15" customHeight="1">
      <c r="A192" s="343" t="s">
        <v>176</v>
      </c>
      <c r="B192" s="344"/>
      <c r="C192" s="32"/>
      <c r="D192" s="45"/>
      <c r="E192" s="58"/>
    </row>
    <row r="193" spans="1:5" s="114" customFormat="1" ht="15" customHeight="1">
      <c r="A193" s="352" t="s">
        <v>177</v>
      </c>
      <c r="B193" s="353"/>
      <c r="D193" s="91"/>
      <c r="E193" s="58"/>
    </row>
    <row r="194" spans="1:5" s="114" customFormat="1" ht="13.5">
      <c r="A194" s="235" t="s">
        <v>8</v>
      </c>
      <c r="B194" s="276" t="s">
        <v>2</v>
      </c>
      <c r="C194" s="118"/>
      <c r="D194" s="91"/>
      <c r="E194" s="58"/>
    </row>
    <row r="195" spans="1:5" s="114" customFormat="1" ht="13.5">
      <c r="A195" s="233" t="s">
        <v>9</v>
      </c>
      <c r="B195" s="273">
        <v>120</v>
      </c>
      <c r="C195" s="118"/>
      <c r="D195" s="91"/>
      <c r="E195" s="58"/>
    </row>
    <row r="196" spans="1:5" s="114" customFormat="1" ht="13.5">
      <c r="A196" s="233" t="s">
        <v>10</v>
      </c>
      <c r="B196" s="273">
        <v>100</v>
      </c>
      <c r="C196" s="118"/>
      <c r="D196" s="118"/>
      <c r="E196" s="58"/>
    </row>
    <row r="197" spans="1:5" s="114" customFormat="1" ht="13.5">
      <c r="A197" s="233" t="s">
        <v>33</v>
      </c>
      <c r="B197" s="273">
        <v>80</v>
      </c>
      <c r="C197" s="118"/>
      <c r="D197" s="91"/>
      <c r="E197" s="58"/>
    </row>
    <row r="198" spans="1:5" s="114" customFormat="1" ht="14.25" customHeight="1">
      <c r="A198" s="233" t="s">
        <v>32</v>
      </c>
      <c r="B198" s="273">
        <v>60</v>
      </c>
      <c r="C198" s="118"/>
      <c r="D198" s="91"/>
      <c r="E198" s="58"/>
    </row>
    <row r="199" spans="1:5" s="114" customFormat="1" ht="13.5">
      <c r="A199" s="233" t="s">
        <v>55</v>
      </c>
      <c r="B199" s="273">
        <v>40</v>
      </c>
      <c r="C199" s="118"/>
      <c r="D199" s="91"/>
      <c r="E199" s="58"/>
    </row>
    <row r="200" spans="1:5" s="114" customFormat="1" ht="13.5">
      <c r="A200" s="233" t="s">
        <v>64</v>
      </c>
      <c r="B200" s="273">
        <v>30</v>
      </c>
      <c r="C200" s="118" t="s">
        <v>337</v>
      </c>
      <c r="D200" s="91">
        <v>30</v>
      </c>
      <c r="E200" s="58"/>
    </row>
    <row r="201" spans="1:5" s="114" customFormat="1" ht="27">
      <c r="A201" s="233" t="s">
        <v>65</v>
      </c>
      <c r="B201" s="273" t="s">
        <v>84</v>
      </c>
      <c r="C201" s="118"/>
      <c r="D201" s="91"/>
      <c r="E201" s="58"/>
    </row>
    <row r="202" spans="1:5" s="114" customFormat="1" ht="15" customHeight="1">
      <c r="A202" s="352" t="s">
        <v>71</v>
      </c>
      <c r="B202" s="353"/>
      <c r="D202" s="91"/>
      <c r="E202" s="58"/>
    </row>
    <row r="203" spans="1:5" s="114" customFormat="1" ht="13.5">
      <c r="A203" s="235" t="s">
        <v>8</v>
      </c>
      <c r="B203" s="276" t="s">
        <v>2</v>
      </c>
      <c r="C203" s="26"/>
      <c r="D203" s="91"/>
      <c r="E203" s="58"/>
    </row>
    <row r="204" spans="1:5" s="229" customFormat="1" ht="18.75" customHeight="1">
      <c r="A204" s="233" t="s">
        <v>9</v>
      </c>
      <c r="B204" s="273">
        <v>30</v>
      </c>
      <c r="C204" s="26"/>
      <c r="D204" s="91"/>
      <c r="E204" s="290"/>
    </row>
    <row r="205" spans="1:5" s="114" customFormat="1" ht="14.25" customHeight="1">
      <c r="A205" s="233" t="s">
        <v>67</v>
      </c>
      <c r="B205" s="273">
        <v>20</v>
      </c>
      <c r="C205" s="26"/>
      <c r="D205" s="91"/>
      <c r="E205" s="58"/>
    </row>
    <row r="206" spans="1:4" ht="14.25">
      <c r="A206" s="233" t="s">
        <v>58</v>
      </c>
      <c r="B206" s="273">
        <v>10</v>
      </c>
      <c r="C206" s="26"/>
      <c r="D206" s="91"/>
    </row>
    <row r="207" spans="1:4" ht="14.25">
      <c r="A207" s="233" t="s">
        <v>68</v>
      </c>
      <c r="B207" s="273">
        <v>5</v>
      </c>
      <c r="C207" s="26"/>
      <c r="D207" s="118"/>
    </row>
    <row r="208" spans="1:5" s="239" customFormat="1" ht="14.25">
      <c r="A208" s="233" t="s">
        <v>69</v>
      </c>
      <c r="B208" s="273">
        <v>2</v>
      </c>
      <c r="C208" s="26" t="s">
        <v>338</v>
      </c>
      <c r="D208" s="91">
        <v>2</v>
      </c>
      <c r="E208" s="292"/>
    </row>
    <row r="209" spans="1:5" s="239" customFormat="1" ht="27">
      <c r="A209" s="233" t="s">
        <v>70</v>
      </c>
      <c r="B209" s="273" t="s">
        <v>84</v>
      </c>
      <c r="C209" s="26"/>
      <c r="D209" s="118"/>
      <c r="E209" s="292"/>
    </row>
    <row r="210" spans="1:4" ht="18">
      <c r="A210" s="237" t="s">
        <v>142</v>
      </c>
      <c r="B210" s="240"/>
      <c r="C210" s="38"/>
      <c r="D210" s="39">
        <f>SUM(D173:D209)</f>
        <v>64</v>
      </c>
    </row>
    <row r="211" spans="1:4" ht="18.75" customHeight="1">
      <c r="A211" s="114"/>
      <c r="B211" s="119"/>
      <c r="C211" s="114"/>
      <c r="D211" s="114"/>
    </row>
    <row r="212" spans="1:4" ht="47.25" customHeight="1">
      <c r="A212" s="325" t="s">
        <v>226</v>
      </c>
      <c r="B212" s="325"/>
      <c r="C212" s="325"/>
      <c r="D212" s="325"/>
    </row>
    <row r="213" spans="1:5" s="114" customFormat="1" ht="17.25">
      <c r="A213" s="144" t="s">
        <v>3</v>
      </c>
      <c r="B213" s="33"/>
      <c r="C213" s="221" t="s">
        <v>342</v>
      </c>
      <c r="D213" s="143" t="s">
        <v>2</v>
      </c>
      <c r="E213" s="58"/>
    </row>
    <row r="214" spans="1:5" s="114" customFormat="1" ht="15" customHeight="1">
      <c r="A214" s="241" t="s">
        <v>212</v>
      </c>
      <c r="B214" s="242"/>
      <c r="C214" s="243"/>
      <c r="D214" s="243"/>
      <c r="E214" s="58"/>
    </row>
    <row r="215" spans="1:5" s="114" customFormat="1" ht="27.75" customHeight="1">
      <c r="A215" s="93" t="s">
        <v>213</v>
      </c>
      <c r="B215" s="244"/>
      <c r="C215" s="245"/>
      <c r="D215" s="245"/>
      <c r="E215" s="58"/>
    </row>
    <row r="216" spans="1:5" s="114" customFormat="1" ht="14.25">
      <c r="A216" s="246" t="s">
        <v>7</v>
      </c>
      <c r="B216" s="242"/>
      <c r="C216" s="243"/>
      <c r="D216" s="243"/>
      <c r="E216" s="58"/>
    </row>
    <row r="217" spans="1:5" s="114" customFormat="1" ht="13.5">
      <c r="A217" s="247" t="s">
        <v>214</v>
      </c>
      <c r="B217" s="274">
        <v>150</v>
      </c>
      <c r="C217" s="249"/>
      <c r="D217" s="249"/>
      <c r="E217" s="58"/>
    </row>
    <row r="218" spans="1:5" s="114" customFormat="1" ht="13.5">
      <c r="A218" s="235" t="s">
        <v>215</v>
      </c>
      <c r="B218" s="274">
        <v>150</v>
      </c>
      <c r="C218" s="249"/>
      <c r="D218" s="249"/>
      <c r="E218" s="58"/>
    </row>
    <row r="219" spans="1:5" s="114" customFormat="1" ht="13.5">
      <c r="A219" s="235" t="s">
        <v>23</v>
      </c>
      <c r="B219" s="278">
        <f>SUM(B217:D218)</f>
        <v>300</v>
      </c>
      <c r="C219" s="250"/>
      <c r="D219" s="250"/>
      <c r="E219" s="58"/>
    </row>
    <row r="220" spans="1:5" s="114" customFormat="1" ht="57" customHeight="1">
      <c r="A220" s="144" t="s">
        <v>216</v>
      </c>
      <c r="B220" s="33"/>
      <c r="C220" s="74"/>
      <c r="D220" s="74"/>
      <c r="E220" s="58"/>
    </row>
    <row r="221" spans="1:5" s="114" customFormat="1" ht="51.75" customHeight="1">
      <c r="A221" s="95" t="s">
        <v>217</v>
      </c>
      <c r="B221" s="244"/>
      <c r="D221" s="251"/>
      <c r="E221" s="58"/>
    </row>
    <row r="222" spans="1:5" s="114" customFormat="1" ht="14.25">
      <c r="A222" s="247" t="s">
        <v>8</v>
      </c>
      <c r="B222" s="278" t="s">
        <v>2</v>
      </c>
      <c r="C222" s="118"/>
      <c r="D222" s="252"/>
      <c r="E222" s="58"/>
    </row>
    <row r="223" spans="1:5" s="114" customFormat="1" ht="14.25" customHeight="1">
      <c r="A223" s="145" t="s">
        <v>9</v>
      </c>
      <c r="B223" s="274">
        <v>75</v>
      </c>
      <c r="C223" s="118"/>
      <c r="D223" s="91"/>
      <c r="E223" s="58"/>
    </row>
    <row r="224" spans="1:5" s="114" customFormat="1" ht="14.25" customHeight="1">
      <c r="A224" s="145" t="s">
        <v>218</v>
      </c>
      <c r="B224" s="274">
        <v>50</v>
      </c>
      <c r="C224" s="118"/>
      <c r="D224" s="91"/>
      <c r="E224" s="58"/>
    </row>
    <row r="225" spans="1:5" s="114" customFormat="1" ht="14.25" customHeight="1">
      <c r="A225" s="145" t="s">
        <v>219</v>
      </c>
      <c r="B225" s="274">
        <v>40</v>
      </c>
      <c r="C225" s="118"/>
      <c r="D225" s="91"/>
      <c r="E225" s="58"/>
    </row>
    <row r="226" spans="1:5" s="114" customFormat="1" ht="14.25" customHeight="1">
      <c r="A226" s="145" t="s">
        <v>220</v>
      </c>
      <c r="B226" s="274">
        <v>30</v>
      </c>
      <c r="C226" s="118"/>
      <c r="D226" s="91"/>
      <c r="E226" s="58"/>
    </row>
    <row r="227" spans="1:5" s="114" customFormat="1" ht="14.25" customHeight="1">
      <c r="A227" s="145" t="s">
        <v>221</v>
      </c>
      <c r="B227" s="274">
        <v>20</v>
      </c>
      <c r="C227" s="118" t="s">
        <v>339</v>
      </c>
      <c r="D227" s="91">
        <v>20</v>
      </c>
      <c r="E227" s="58"/>
    </row>
    <row r="228" spans="1:5" s="114" customFormat="1" ht="27">
      <c r="A228" s="145" t="s">
        <v>222</v>
      </c>
      <c r="B228" s="274" t="s">
        <v>84</v>
      </c>
      <c r="C228" s="118"/>
      <c r="D228" s="91"/>
      <c r="E228" s="58"/>
    </row>
    <row r="229" spans="1:5" s="114" customFormat="1" ht="13.5">
      <c r="A229" s="93"/>
      <c r="B229" s="121"/>
      <c r="D229" s="91"/>
      <c r="E229" s="58"/>
    </row>
    <row r="230" spans="1:5" s="114" customFormat="1" ht="13.5">
      <c r="A230" s="95" t="s">
        <v>223</v>
      </c>
      <c r="B230" s="244"/>
      <c r="C230" s="26"/>
      <c r="D230" s="253"/>
      <c r="E230" s="58"/>
    </row>
    <row r="231" spans="1:5" s="114" customFormat="1" ht="14.25">
      <c r="A231" s="247" t="s">
        <v>8</v>
      </c>
      <c r="B231" s="278" t="s">
        <v>2</v>
      </c>
      <c r="C231" s="26"/>
      <c r="D231" s="254"/>
      <c r="E231" s="58"/>
    </row>
    <row r="232" spans="1:5" s="114" customFormat="1" ht="13.5">
      <c r="A232" s="145" t="s">
        <v>9</v>
      </c>
      <c r="B232" s="274">
        <v>75</v>
      </c>
      <c r="C232" s="26"/>
      <c r="D232" s="91"/>
      <c r="E232" s="58"/>
    </row>
    <row r="233" spans="1:5" s="114" customFormat="1" ht="13.5">
      <c r="A233" s="145" t="s">
        <v>67</v>
      </c>
      <c r="B233" s="274">
        <v>50</v>
      </c>
      <c r="C233" s="26"/>
      <c r="D233" s="91"/>
      <c r="E233" s="58"/>
    </row>
    <row r="234" spans="1:5" s="114" customFormat="1" ht="13.5">
      <c r="A234" s="145" t="s">
        <v>58</v>
      </c>
      <c r="B234" s="274">
        <v>30</v>
      </c>
      <c r="C234" s="26" t="s">
        <v>335</v>
      </c>
      <c r="D234" s="91">
        <v>30</v>
      </c>
      <c r="E234" s="58"/>
    </row>
    <row r="235" spans="1:5" s="114" customFormat="1" ht="27">
      <c r="A235" s="145" t="s">
        <v>40</v>
      </c>
      <c r="B235" s="274" t="s">
        <v>84</v>
      </c>
      <c r="C235" s="26"/>
      <c r="D235" s="91"/>
      <c r="E235" s="58"/>
    </row>
    <row r="236" spans="1:5" s="114" customFormat="1" ht="15" customHeight="1">
      <c r="A236" s="144" t="s">
        <v>224</v>
      </c>
      <c r="B236" s="33"/>
      <c r="C236" s="74"/>
      <c r="D236" s="77"/>
      <c r="E236" s="58"/>
    </row>
    <row r="237" spans="1:5" s="114" customFormat="1" ht="15" customHeight="1">
      <c r="A237" s="95" t="s">
        <v>225</v>
      </c>
      <c r="B237" s="244"/>
      <c r="D237" s="253"/>
      <c r="E237" s="58"/>
    </row>
    <row r="238" spans="1:5" s="114" customFormat="1" ht="14.25">
      <c r="A238" s="247" t="s">
        <v>8</v>
      </c>
      <c r="B238" s="278" t="s">
        <v>2</v>
      </c>
      <c r="C238" s="118"/>
      <c r="D238" s="254"/>
      <c r="E238" s="58"/>
    </row>
    <row r="239" spans="1:5" s="114" customFormat="1" ht="13.5">
      <c r="A239" s="145" t="s">
        <v>9</v>
      </c>
      <c r="B239" s="274">
        <v>75</v>
      </c>
      <c r="C239" s="118"/>
      <c r="D239" s="91"/>
      <c r="E239" s="58"/>
    </row>
    <row r="240" spans="1:5" s="114" customFormat="1" ht="13.5">
      <c r="A240" s="145" t="s">
        <v>218</v>
      </c>
      <c r="B240" s="274">
        <v>50</v>
      </c>
      <c r="C240" s="118"/>
      <c r="D240" s="91"/>
      <c r="E240" s="58"/>
    </row>
    <row r="241" spans="1:5" s="114" customFormat="1" ht="13.5">
      <c r="A241" s="145" t="s">
        <v>219</v>
      </c>
      <c r="B241" s="274">
        <v>40</v>
      </c>
      <c r="C241" s="118"/>
      <c r="D241" s="91"/>
      <c r="E241" s="58"/>
    </row>
    <row r="242" spans="1:5" s="114" customFormat="1" ht="13.5">
      <c r="A242" s="145" t="s">
        <v>220</v>
      </c>
      <c r="B242" s="274">
        <v>30</v>
      </c>
      <c r="C242" s="118"/>
      <c r="D242" s="91"/>
      <c r="E242" s="58"/>
    </row>
    <row r="243" spans="1:5" s="114" customFormat="1" ht="13.5">
      <c r="A243" s="145" t="s">
        <v>221</v>
      </c>
      <c r="B243" s="274">
        <v>20</v>
      </c>
      <c r="C243" s="118" t="s">
        <v>339</v>
      </c>
      <c r="D243" s="91">
        <v>20</v>
      </c>
      <c r="E243" s="58"/>
    </row>
    <row r="244" spans="1:5" s="114" customFormat="1" ht="27">
      <c r="A244" s="145" t="s">
        <v>222</v>
      </c>
      <c r="B244" s="274" t="s">
        <v>84</v>
      </c>
      <c r="C244" s="118"/>
      <c r="D244" s="91"/>
      <c r="E244" s="58"/>
    </row>
    <row r="245" spans="1:5" s="114" customFormat="1" ht="13.5">
      <c r="A245" s="93"/>
      <c r="B245" s="121"/>
      <c r="D245" s="91"/>
      <c r="E245" s="58"/>
    </row>
    <row r="246" spans="1:5" s="114" customFormat="1" ht="13.5">
      <c r="A246" s="95" t="s">
        <v>223</v>
      </c>
      <c r="B246" s="244"/>
      <c r="C246" s="26"/>
      <c r="D246" s="253"/>
      <c r="E246" s="58"/>
    </row>
    <row r="247" spans="1:5" s="114" customFormat="1" ht="14.25">
      <c r="A247" s="247" t="s">
        <v>8</v>
      </c>
      <c r="B247" s="278" t="s">
        <v>2</v>
      </c>
      <c r="C247" s="26"/>
      <c r="D247" s="254"/>
      <c r="E247" s="58"/>
    </row>
    <row r="248" spans="1:5" s="114" customFormat="1" ht="13.5">
      <c r="A248" s="145" t="s">
        <v>9</v>
      </c>
      <c r="B248" s="274">
        <v>75</v>
      </c>
      <c r="C248" s="26"/>
      <c r="D248" s="91"/>
      <c r="E248" s="58"/>
    </row>
    <row r="249" spans="1:5" s="114" customFormat="1" ht="13.5">
      <c r="A249" s="145" t="s">
        <v>67</v>
      </c>
      <c r="B249" s="274">
        <v>50</v>
      </c>
      <c r="C249" s="26"/>
      <c r="D249" s="91"/>
      <c r="E249" s="58"/>
    </row>
    <row r="250" spans="1:5" s="114" customFormat="1" ht="13.5">
      <c r="A250" s="145" t="s">
        <v>58</v>
      </c>
      <c r="B250" s="274">
        <v>30</v>
      </c>
      <c r="C250" s="26" t="s">
        <v>335</v>
      </c>
      <c r="D250" s="91">
        <v>30</v>
      </c>
      <c r="E250" s="58"/>
    </row>
    <row r="251" spans="1:5" s="114" customFormat="1" ht="27">
      <c r="A251" s="145" t="s">
        <v>40</v>
      </c>
      <c r="B251" s="248" t="s">
        <v>84</v>
      </c>
      <c r="C251" s="26"/>
      <c r="D251" s="91"/>
      <c r="E251" s="58"/>
    </row>
    <row r="252" spans="1:5" s="89" customFormat="1" ht="19.5" customHeight="1">
      <c r="A252" s="75" t="s">
        <v>227</v>
      </c>
      <c r="B252" s="76"/>
      <c r="C252" s="74"/>
      <c r="D252" s="77">
        <f>SUM(D221:D251)</f>
        <v>100</v>
      </c>
      <c r="E252" s="293"/>
    </row>
    <row r="253" spans="1:5" s="114" customFormat="1" ht="10.5" customHeight="1">
      <c r="A253" s="255"/>
      <c r="B253" s="256"/>
      <c r="C253" s="257"/>
      <c r="D253" s="257"/>
      <c r="E253" s="58"/>
    </row>
    <row r="254" spans="1:4" ht="47.25" customHeight="1">
      <c r="A254" s="325" t="s">
        <v>150</v>
      </c>
      <c r="B254" s="325"/>
      <c r="C254" s="325"/>
      <c r="D254" s="325"/>
    </row>
    <row r="256" spans="1:4" ht="17.25">
      <c r="A256" s="34" t="s">
        <v>3</v>
      </c>
      <c r="B256" s="35"/>
      <c r="C256" s="331" t="s">
        <v>140</v>
      </c>
      <c r="D256" s="332"/>
    </row>
    <row r="257" spans="1:4" ht="17.25">
      <c r="A257" s="337" t="s">
        <v>185</v>
      </c>
      <c r="B257" s="338"/>
      <c r="C257" s="221" t="s">
        <v>342</v>
      </c>
      <c r="D257" s="143" t="s">
        <v>2</v>
      </c>
    </row>
    <row r="258" spans="1:4" ht="15" customHeight="1">
      <c r="A258" s="340" t="s">
        <v>79</v>
      </c>
      <c r="B258" s="341"/>
      <c r="C258" s="27"/>
      <c r="D258" s="27"/>
    </row>
    <row r="259" spans="1:4" ht="15" customHeight="1">
      <c r="A259" s="333" t="s">
        <v>7</v>
      </c>
      <c r="B259" s="334"/>
      <c r="C259" s="28"/>
      <c r="D259" s="28"/>
    </row>
    <row r="260" spans="1:4" ht="39" customHeight="1">
      <c r="A260" s="335" t="s">
        <v>184</v>
      </c>
      <c r="B260" s="336"/>
      <c r="C260" s="28"/>
      <c r="D260" s="28"/>
    </row>
    <row r="261" spans="1:4" ht="15" customHeight="1">
      <c r="A261" s="258" t="s">
        <v>8</v>
      </c>
      <c r="B261" s="279" t="s">
        <v>2</v>
      </c>
      <c r="D261" s="46"/>
    </row>
    <row r="262" spans="1:4" ht="14.25">
      <c r="A262" s="259" t="s">
        <v>9</v>
      </c>
      <c r="B262" s="280">
        <v>300</v>
      </c>
      <c r="C262" s="46"/>
      <c r="D262" s="46"/>
    </row>
    <row r="263" spans="1:4" ht="14.25">
      <c r="A263" s="259" t="s">
        <v>80</v>
      </c>
      <c r="B263" s="280">
        <v>150</v>
      </c>
      <c r="C263" s="46"/>
      <c r="D263" s="47"/>
    </row>
    <row r="264" spans="1:4" ht="14.25">
      <c r="A264" s="259" t="s">
        <v>81</v>
      </c>
      <c r="B264" s="280">
        <v>50</v>
      </c>
      <c r="C264" s="46"/>
      <c r="D264" s="46"/>
    </row>
    <row r="265" spans="1:5" s="260" customFormat="1" ht="17.25">
      <c r="A265" s="259" t="s">
        <v>82</v>
      </c>
      <c r="B265" s="280">
        <v>30</v>
      </c>
      <c r="C265" s="46" t="s">
        <v>340</v>
      </c>
      <c r="D265" s="46">
        <v>30</v>
      </c>
      <c r="E265" s="294"/>
    </row>
    <row r="266" spans="1:4" ht="27">
      <c r="A266" s="259" t="s">
        <v>83</v>
      </c>
      <c r="B266" s="223" t="s">
        <v>84</v>
      </c>
      <c r="C266" s="46"/>
      <c r="D266" s="46"/>
    </row>
    <row r="267" spans="1:5" ht="17.25">
      <c r="A267" s="261" t="s">
        <v>143</v>
      </c>
      <c r="B267" s="262"/>
      <c r="C267" s="48"/>
      <c r="D267" s="49">
        <f>SUM(D258:D266)</f>
        <v>30</v>
      </c>
      <c r="E267" s="58"/>
    </row>
    <row r="269" spans="1:5" ht="17.25">
      <c r="A269" s="263"/>
      <c r="B269" s="263"/>
      <c r="C269" s="122"/>
      <c r="D269" s="123"/>
      <c r="E269" s="58"/>
    </row>
    <row r="270" spans="1:5" s="114" customFormat="1" ht="60" customHeight="1">
      <c r="A270" s="325" t="s">
        <v>245</v>
      </c>
      <c r="B270" s="325"/>
      <c r="C270" s="325"/>
      <c r="D270" s="325"/>
      <c r="E270" s="231"/>
    </row>
    <row r="271" spans="1:5" s="114" customFormat="1" ht="54" customHeight="1">
      <c r="A271" s="264" t="s">
        <v>63</v>
      </c>
      <c r="B271" s="264"/>
      <c r="C271" s="220" t="s">
        <v>344</v>
      </c>
      <c r="D271" s="221" t="s">
        <v>2</v>
      </c>
      <c r="E271" s="58"/>
    </row>
    <row r="272" spans="1:5" ht="30">
      <c r="A272" s="265" t="s">
        <v>246</v>
      </c>
      <c r="B272" s="266">
        <v>300</v>
      </c>
      <c r="C272" s="124"/>
      <c r="D272" s="124"/>
      <c r="E272" s="58"/>
    </row>
    <row r="273" spans="1:4" s="58" customFormat="1" ht="22.5" customHeight="1">
      <c r="A273" s="329" t="s">
        <v>247</v>
      </c>
      <c r="B273" s="329"/>
      <c r="C273" s="38"/>
      <c r="D273" s="125"/>
    </row>
    <row r="274" spans="1:5" ht="15">
      <c r="A274" s="330" t="s">
        <v>248</v>
      </c>
      <c r="B274" s="330"/>
      <c r="D274" s="126"/>
      <c r="E274" s="58"/>
    </row>
    <row r="275" spans="1:5" s="114" customFormat="1" ht="17.25" customHeight="1">
      <c r="A275" s="267" t="s">
        <v>8</v>
      </c>
      <c r="B275" s="268" t="s">
        <v>2</v>
      </c>
      <c r="C275" s="46"/>
      <c r="D275" s="126"/>
      <c r="E275" s="58"/>
    </row>
    <row r="276" spans="1:5" s="114" customFormat="1" ht="17.25" customHeight="1">
      <c r="A276" s="269" t="s">
        <v>9</v>
      </c>
      <c r="B276" s="281">
        <v>15</v>
      </c>
      <c r="C276" s="46"/>
      <c r="D276" s="46"/>
      <c r="E276" s="58"/>
    </row>
    <row r="277" spans="1:5" s="114" customFormat="1" ht="30.75" customHeight="1">
      <c r="A277" s="259" t="s">
        <v>262</v>
      </c>
      <c r="B277" s="281">
        <v>10</v>
      </c>
      <c r="C277" s="46"/>
      <c r="D277" s="46"/>
      <c r="E277" s="58"/>
    </row>
    <row r="278" spans="1:5" s="114" customFormat="1" ht="15" customHeight="1">
      <c r="A278" s="259" t="s">
        <v>263</v>
      </c>
      <c r="B278" s="281">
        <v>5</v>
      </c>
      <c r="C278" s="46" t="s">
        <v>345</v>
      </c>
      <c r="D278" s="47">
        <v>5</v>
      </c>
      <c r="E278" s="58"/>
    </row>
    <row r="279" spans="1:5" s="114" customFormat="1" ht="30">
      <c r="A279" s="259" t="s">
        <v>264</v>
      </c>
      <c r="B279" s="275" t="s">
        <v>249</v>
      </c>
      <c r="C279" s="46"/>
      <c r="D279" s="46"/>
      <c r="E279" s="58"/>
    </row>
    <row r="280" spans="1:5" s="114" customFormat="1" ht="15">
      <c r="A280" s="329" t="s">
        <v>250</v>
      </c>
      <c r="B280" s="329"/>
      <c r="C280" s="127"/>
      <c r="D280" s="127"/>
      <c r="E280" s="58"/>
    </row>
    <row r="281" spans="1:5" s="114" customFormat="1" ht="15">
      <c r="A281" s="330" t="s">
        <v>251</v>
      </c>
      <c r="B281" s="330"/>
      <c r="D281" s="46"/>
      <c r="E281" s="58"/>
    </row>
    <row r="282" spans="1:5" s="114" customFormat="1" ht="15">
      <c r="A282" s="267" t="s">
        <v>8</v>
      </c>
      <c r="B282" s="268" t="s">
        <v>2</v>
      </c>
      <c r="C282" s="46"/>
      <c r="D282" s="46"/>
      <c r="E282" s="58"/>
    </row>
    <row r="283" spans="1:5" s="114" customFormat="1" ht="15">
      <c r="A283" s="269" t="s">
        <v>9</v>
      </c>
      <c r="B283" s="281">
        <v>10</v>
      </c>
      <c r="C283" s="46"/>
      <c r="D283" s="46"/>
      <c r="E283" s="58"/>
    </row>
    <row r="284" spans="1:5" s="114" customFormat="1" ht="15" customHeight="1">
      <c r="A284" s="269" t="s">
        <v>252</v>
      </c>
      <c r="B284" s="281">
        <v>8</v>
      </c>
      <c r="C284" s="46"/>
      <c r="D284" s="46"/>
      <c r="E284" s="58"/>
    </row>
    <row r="285" spans="1:5" s="114" customFormat="1" ht="15">
      <c r="A285" s="269" t="s">
        <v>253</v>
      </c>
      <c r="B285" s="281">
        <v>6</v>
      </c>
      <c r="C285" s="46"/>
      <c r="D285" s="46"/>
      <c r="E285" s="58"/>
    </row>
    <row r="286" spans="1:5" s="114" customFormat="1" ht="15">
      <c r="A286" s="269" t="s">
        <v>254</v>
      </c>
      <c r="B286" s="281">
        <v>3</v>
      </c>
      <c r="C286" s="46"/>
      <c r="D286" s="47"/>
      <c r="E286" s="58"/>
    </row>
    <row r="287" spans="1:5" s="114" customFormat="1" ht="15">
      <c r="A287" s="269" t="s">
        <v>255</v>
      </c>
      <c r="B287" s="281">
        <v>1</v>
      </c>
      <c r="C287" s="46" t="s">
        <v>346</v>
      </c>
      <c r="D287" s="47">
        <v>1</v>
      </c>
      <c r="E287" s="58"/>
    </row>
    <row r="288" spans="1:5" s="114" customFormat="1" ht="30">
      <c r="A288" s="269" t="s">
        <v>256</v>
      </c>
      <c r="B288" s="275" t="s">
        <v>249</v>
      </c>
      <c r="C288" s="46"/>
      <c r="D288" s="46"/>
      <c r="E288" s="58"/>
    </row>
    <row r="289" spans="1:5" s="114" customFormat="1" ht="17.25">
      <c r="A289" s="270" t="s">
        <v>250</v>
      </c>
      <c r="B289" s="271"/>
      <c r="C289" s="48"/>
      <c r="D289" s="49"/>
      <c r="E289" s="58"/>
    </row>
    <row r="290" spans="1:5" ht="15">
      <c r="A290" s="330" t="s">
        <v>248</v>
      </c>
      <c r="B290" s="330"/>
      <c r="D290" s="126"/>
      <c r="E290" s="58"/>
    </row>
    <row r="291" spans="1:5" s="114" customFormat="1" ht="15">
      <c r="A291" s="267" t="s">
        <v>8</v>
      </c>
      <c r="B291" s="282" t="s">
        <v>2</v>
      </c>
      <c r="C291" s="46"/>
      <c r="D291" s="126"/>
      <c r="E291" s="58"/>
    </row>
    <row r="292" spans="1:5" s="114" customFormat="1" ht="15">
      <c r="A292" s="269" t="s">
        <v>9</v>
      </c>
      <c r="B292" s="281">
        <v>5</v>
      </c>
      <c r="C292" s="46"/>
      <c r="D292" s="46"/>
      <c r="E292" s="58"/>
    </row>
    <row r="293" spans="1:5" s="114" customFormat="1" ht="15">
      <c r="A293" s="259" t="s">
        <v>262</v>
      </c>
      <c r="B293" s="281">
        <v>3</v>
      </c>
      <c r="C293" s="46"/>
      <c r="D293" s="46"/>
      <c r="E293" s="58"/>
    </row>
    <row r="294" spans="1:5" s="114" customFormat="1" ht="15">
      <c r="A294" s="259" t="s">
        <v>263</v>
      </c>
      <c r="B294" s="281">
        <v>1</v>
      </c>
      <c r="C294" s="46" t="s">
        <v>380</v>
      </c>
      <c r="D294" s="47">
        <v>1</v>
      </c>
      <c r="E294" s="58"/>
    </row>
    <row r="295" spans="1:5" s="114" customFormat="1" ht="30">
      <c r="A295" s="259" t="s">
        <v>264</v>
      </c>
      <c r="B295" s="275" t="s">
        <v>249</v>
      </c>
      <c r="C295" s="46"/>
      <c r="D295" s="46"/>
      <c r="E295" s="58"/>
    </row>
    <row r="296" spans="1:5" s="114" customFormat="1" ht="17.25">
      <c r="A296" s="261" t="s">
        <v>347</v>
      </c>
      <c r="B296" s="272"/>
      <c r="C296" s="272"/>
      <c r="D296" s="49"/>
      <c r="E296" s="58"/>
    </row>
    <row r="297" spans="1:5" s="114" customFormat="1" ht="17.25">
      <c r="A297" s="263"/>
      <c r="B297" s="263"/>
      <c r="E297" s="58"/>
    </row>
    <row r="298" spans="1:5" s="114" customFormat="1" ht="84.75" customHeight="1">
      <c r="A298" s="325" t="s">
        <v>151</v>
      </c>
      <c r="B298" s="325"/>
      <c r="C298" s="325"/>
      <c r="D298" s="325"/>
      <c r="E298" s="231"/>
    </row>
    <row r="299" spans="1:5" s="114" customFormat="1" ht="21.75" customHeight="1">
      <c r="A299" s="112"/>
      <c r="B299" s="112"/>
      <c r="C299" s="122"/>
      <c r="D299" s="123"/>
      <c r="E299" s="231"/>
    </row>
    <row r="300" spans="1:4" s="58" customFormat="1" ht="22.5" customHeight="1">
      <c r="A300" s="11" t="s">
        <v>3</v>
      </c>
      <c r="B300" s="14"/>
      <c r="C300" s="14"/>
      <c r="D300" s="53"/>
    </row>
    <row r="301" spans="1:4" s="58" customFormat="1" ht="22.5" customHeight="1">
      <c r="A301" s="326" t="s">
        <v>45</v>
      </c>
      <c r="B301" s="327"/>
      <c r="C301" s="327"/>
      <c r="D301" s="328"/>
    </row>
    <row r="302" ht="52.5" customHeight="1"/>
    <row r="304" spans="1:5" s="114" customFormat="1" ht="17.25">
      <c r="A304" s="325" t="s">
        <v>152</v>
      </c>
      <c r="B304" s="325"/>
      <c r="C304" s="325"/>
      <c r="D304" s="325"/>
      <c r="E304" s="231"/>
    </row>
    <row r="305" spans="1:5" s="114" customFormat="1" ht="43.5" customHeight="1">
      <c r="A305" s="112"/>
      <c r="B305" s="112"/>
      <c r="C305" s="112"/>
      <c r="D305" s="112"/>
      <c r="E305" s="231"/>
    </row>
    <row r="306" spans="1:4" ht="14.25">
      <c r="A306" s="11" t="s">
        <v>3</v>
      </c>
      <c r="B306" s="14"/>
      <c r="C306" s="14"/>
      <c r="D306" s="53"/>
    </row>
    <row r="307" spans="1:4" ht="32.25" customHeight="1">
      <c r="A307" s="326" t="s">
        <v>45</v>
      </c>
      <c r="B307" s="327"/>
      <c r="C307" s="327"/>
      <c r="D307" s="328"/>
    </row>
    <row r="308" ht="72" customHeight="1"/>
    <row r="309" spans="1:4" ht="17.25">
      <c r="A309" s="325" t="s">
        <v>257</v>
      </c>
      <c r="B309" s="325"/>
      <c r="C309" s="325"/>
      <c r="D309" s="325"/>
    </row>
    <row r="311" spans="1:5" ht="42.75" customHeight="1">
      <c r="A311" s="11" t="s">
        <v>3</v>
      </c>
      <c r="B311" s="14"/>
      <c r="C311" s="14"/>
      <c r="D311" s="53"/>
      <c r="E311" s="58"/>
    </row>
    <row r="312" spans="1:5" ht="43.5" customHeight="1">
      <c r="A312" s="326" t="s">
        <v>45</v>
      </c>
      <c r="B312" s="327"/>
      <c r="C312" s="327"/>
      <c r="D312" s="328"/>
      <c r="E312" s="58"/>
    </row>
    <row r="313" ht="52.5" customHeight="1"/>
    <row r="314" spans="1:4" ht="17.25">
      <c r="A314" s="325" t="s">
        <v>258</v>
      </c>
      <c r="B314" s="325"/>
      <c r="C314" s="325"/>
      <c r="D314" s="325"/>
    </row>
    <row r="315" spans="1:5" s="114" customFormat="1" ht="14.25">
      <c r="A315" s="112"/>
      <c r="B315" s="112"/>
      <c r="C315" s="112"/>
      <c r="D315" s="112"/>
      <c r="E315" s="231"/>
    </row>
    <row r="316" spans="1:5" s="114" customFormat="1" ht="43.5" customHeight="1">
      <c r="A316" s="11" t="s">
        <v>3</v>
      </c>
      <c r="B316" s="14"/>
      <c r="C316" s="14"/>
      <c r="D316" s="53"/>
      <c r="E316" s="58"/>
    </row>
    <row r="317" spans="1:5" ht="44.25" customHeight="1">
      <c r="A317" s="326" t="s">
        <v>45</v>
      </c>
      <c r="B317" s="327"/>
      <c r="C317" s="327"/>
      <c r="D317" s="328"/>
      <c r="E317" s="58"/>
    </row>
    <row r="318" ht="52.5" customHeight="1"/>
    <row r="320" spans="1:5" s="114" customFormat="1" ht="14.25">
      <c r="A320" s="112"/>
      <c r="B320" s="112"/>
      <c r="C320" s="112"/>
      <c r="D320" s="112"/>
      <c r="E320" s="231"/>
    </row>
    <row r="321" spans="1:5" s="114" customFormat="1" ht="43.5" customHeight="1">
      <c r="A321" s="112"/>
      <c r="B321" s="112"/>
      <c r="C321" s="112"/>
      <c r="D321" s="112"/>
      <c r="E321" s="231"/>
    </row>
  </sheetData>
  <sheetProtection/>
  <mergeCells count="62">
    <mergeCell ref="A136:B136"/>
    <mergeCell ref="A16:B16"/>
    <mergeCell ref="A160:B160"/>
    <mergeCell ref="A37:B37"/>
    <mergeCell ref="A117:B117"/>
    <mergeCell ref="A81:B81"/>
    <mergeCell ref="A54:B54"/>
    <mergeCell ref="A89:B89"/>
    <mergeCell ref="A53:B53"/>
    <mergeCell ref="A38:B38"/>
    <mergeCell ref="A135:B135"/>
    <mergeCell ref="A67:B67"/>
    <mergeCell ref="A75:B75"/>
    <mergeCell ref="A96:B96"/>
    <mergeCell ref="A95:B95"/>
    <mergeCell ref="A110:B110"/>
    <mergeCell ref="A103:B103"/>
    <mergeCell ref="A46:B46"/>
    <mergeCell ref="A1:D1"/>
    <mergeCell ref="A3:D3"/>
    <mergeCell ref="C6:D6"/>
    <mergeCell ref="A126:D126"/>
    <mergeCell ref="C129:D129"/>
    <mergeCell ref="A61:B61"/>
    <mergeCell ref="A6:B6"/>
    <mergeCell ref="A7:B7"/>
    <mergeCell ref="A17:B17"/>
    <mergeCell ref="A129:B129"/>
    <mergeCell ref="A193:B193"/>
    <mergeCell ref="A202:B202"/>
    <mergeCell ref="A151:B151"/>
    <mergeCell ref="A109:B109"/>
    <mergeCell ref="A82:B82"/>
    <mergeCell ref="A68:B68"/>
    <mergeCell ref="A169:D169"/>
    <mergeCell ref="A257:B257"/>
    <mergeCell ref="A174:B174"/>
    <mergeCell ref="A258:B258"/>
    <mergeCell ref="A175:B175"/>
    <mergeCell ref="A184:B184"/>
    <mergeCell ref="A192:B192"/>
    <mergeCell ref="C171:D171"/>
    <mergeCell ref="A171:B171"/>
    <mergeCell ref="A304:D304"/>
    <mergeCell ref="A212:D212"/>
    <mergeCell ref="A254:D254"/>
    <mergeCell ref="C256:D256"/>
    <mergeCell ref="A270:D270"/>
    <mergeCell ref="A259:B259"/>
    <mergeCell ref="A273:B273"/>
    <mergeCell ref="A274:B274"/>
    <mergeCell ref="A260:B260"/>
    <mergeCell ref="A309:D309"/>
    <mergeCell ref="A317:D317"/>
    <mergeCell ref="A280:B280"/>
    <mergeCell ref="A281:B281"/>
    <mergeCell ref="A298:D298"/>
    <mergeCell ref="A301:D301"/>
    <mergeCell ref="A290:B290"/>
    <mergeCell ref="A307:D307"/>
    <mergeCell ref="A312:D312"/>
    <mergeCell ref="A314:D314"/>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2"/>
  <drawing r:id="rId1"/>
</worksheet>
</file>

<file path=xl/worksheets/sheet5.xml><?xml version="1.0" encoding="utf-8"?>
<worksheet xmlns="http://schemas.openxmlformats.org/spreadsheetml/2006/main" xmlns:r="http://schemas.openxmlformats.org/officeDocument/2006/relationships">
  <dimension ref="A1:G142"/>
  <sheetViews>
    <sheetView zoomScale="70" zoomScaleNormal="70" zoomScalePageLayoutView="0" workbookViewId="0" topLeftCell="A1">
      <selection activeCell="A1" sqref="A1:D1"/>
    </sheetView>
  </sheetViews>
  <sheetFormatPr defaultColWidth="11.421875" defaultRowHeight="15"/>
  <cols>
    <col min="1" max="1" width="90.28125" style="3" customWidth="1"/>
    <col min="2" max="2" width="25.28125" style="3" customWidth="1"/>
    <col min="3" max="3" width="41.57421875" style="3" customWidth="1"/>
    <col min="4" max="4" width="15.57421875" style="3" customWidth="1"/>
    <col min="5" max="16384" width="11.421875" style="3" customWidth="1"/>
  </cols>
  <sheetData>
    <row r="1" spans="1:7" ht="17.25" customHeight="1">
      <c r="A1" s="366" t="s">
        <v>236</v>
      </c>
      <c r="B1" s="366"/>
      <c r="C1" s="366"/>
      <c r="D1" s="366"/>
      <c r="E1" s="113"/>
      <c r="F1" s="113"/>
      <c r="G1" s="113"/>
    </row>
    <row r="2" spans="1:4" ht="51" customHeight="1">
      <c r="A2" s="362" t="s">
        <v>133</v>
      </c>
      <c r="B2" s="362"/>
      <c r="C2" s="362"/>
      <c r="D2" s="362"/>
    </row>
    <row r="3" spans="1:4" ht="24.75" customHeight="1">
      <c r="A3" s="363" t="s">
        <v>5</v>
      </c>
      <c r="B3" s="363"/>
      <c r="C3" s="363"/>
      <c r="D3" s="363"/>
    </row>
    <row r="4" spans="1:4" ht="17.25">
      <c r="A4" s="364" t="s">
        <v>1</v>
      </c>
      <c r="B4" s="364" t="s">
        <v>2</v>
      </c>
      <c r="C4" s="331" t="s">
        <v>170</v>
      </c>
      <c r="D4" s="332"/>
    </row>
    <row r="5" spans="1:4" s="36" customFormat="1" ht="49.5" customHeight="1">
      <c r="A5" s="365"/>
      <c r="B5" s="365"/>
      <c r="C5" s="221" t="s">
        <v>342</v>
      </c>
      <c r="D5" s="221" t="s">
        <v>2</v>
      </c>
    </row>
    <row r="6" spans="1:4" s="5" customFormat="1" ht="49.5" customHeight="1">
      <c r="A6" s="66" t="s">
        <v>195</v>
      </c>
      <c r="B6" s="67">
        <v>40</v>
      </c>
      <c r="C6" s="55" t="s">
        <v>341</v>
      </c>
      <c r="D6" s="56">
        <v>0</v>
      </c>
    </row>
    <row r="7" spans="1:4" ht="106.5">
      <c r="A7" s="66" t="s">
        <v>270</v>
      </c>
      <c r="B7" s="67">
        <v>40</v>
      </c>
      <c r="C7" s="55" t="s">
        <v>341</v>
      </c>
      <c r="D7" s="56">
        <v>0</v>
      </c>
    </row>
    <row r="8" spans="1:4" ht="103.5" customHeight="1">
      <c r="A8" s="66" t="s">
        <v>196</v>
      </c>
      <c r="B8" s="67">
        <v>30</v>
      </c>
      <c r="C8" s="55" t="s">
        <v>341</v>
      </c>
      <c r="D8" s="56">
        <v>0</v>
      </c>
    </row>
    <row r="9" spans="1:4" s="6" customFormat="1" ht="48.75" customHeight="1">
      <c r="A9" s="68" t="s">
        <v>265</v>
      </c>
      <c r="B9" s="67">
        <v>30</v>
      </c>
      <c r="C9" s="55" t="s">
        <v>341</v>
      </c>
      <c r="D9" s="56">
        <v>0</v>
      </c>
    </row>
    <row r="10" spans="1:4" s="114" customFormat="1" ht="60.75">
      <c r="A10" s="81" t="s">
        <v>197</v>
      </c>
      <c r="B10" s="67">
        <v>30</v>
      </c>
      <c r="C10" s="55" t="s">
        <v>341</v>
      </c>
      <c r="D10" s="56">
        <v>0</v>
      </c>
    </row>
    <row r="11" spans="1:4" s="114" customFormat="1" ht="57.75" customHeight="1">
      <c r="A11" s="82" t="s">
        <v>198</v>
      </c>
      <c r="B11" s="67">
        <v>30</v>
      </c>
      <c r="C11" s="55" t="s">
        <v>341</v>
      </c>
      <c r="D11" s="56">
        <v>0</v>
      </c>
    </row>
    <row r="12" spans="1:4" s="17" customFormat="1" ht="46.5">
      <c r="A12" s="69" t="s">
        <v>266</v>
      </c>
      <c r="B12" s="70">
        <v>30</v>
      </c>
      <c r="C12" s="55" t="s">
        <v>341</v>
      </c>
      <c r="D12" s="56">
        <v>0</v>
      </c>
    </row>
    <row r="13" spans="1:4" s="17" customFormat="1" ht="60" customHeight="1">
      <c r="A13" s="71" t="s">
        <v>199</v>
      </c>
      <c r="B13" s="72">
        <v>30</v>
      </c>
      <c r="C13" s="55" t="s">
        <v>341</v>
      </c>
      <c r="D13" s="56">
        <v>0</v>
      </c>
    </row>
    <row r="14" spans="1:4" s="17" customFormat="1" ht="302.25" customHeight="1">
      <c r="A14" s="83" t="s">
        <v>200</v>
      </c>
      <c r="B14" s="72">
        <v>30</v>
      </c>
      <c r="C14" s="55" t="s">
        <v>341</v>
      </c>
      <c r="D14" s="56">
        <v>0</v>
      </c>
    </row>
    <row r="15" spans="1:4" s="17" customFormat="1" ht="115.5" customHeight="1">
      <c r="A15" s="83" t="s">
        <v>274</v>
      </c>
      <c r="B15" s="142">
        <v>10</v>
      </c>
      <c r="C15" s="55" t="s">
        <v>341</v>
      </c>
      <c r="D15" s="56">
        <v>0</v>
      </c>
    </row>
    <row r="16" spans="1:4" ht="17.25">
      <c r="A16" s="42" t="s">
        <v>144</v>
      </c>
      <c r="B16" s="42">
        <f>SUM(B6:B15)</f>
        <v>300</v>
      </c>
      <c r="C16" s="221"/>
      <c r="D16" s="42">
        <f>SUM(D6:D14)</f>
        <v>0</v>
      </c>
    </row>
    <row r="117" spans="1:2" ht="13.5">
      <c r="A117" s="7"/>
      <c r="B117" s="7"/>
    </row>
    <row r="118" spans="1:4" s="9" customFormat="1" ht="13.5">
      <c r="A118" s="8"/>
      <c r="C118" s="3"/>
      <c r="D118" s="3"/>
    </row>
    <row r="119" ht="13.5">
      <c r="A119" s="10"/>
    </row>
    <row r="120" ht="13.5">
      <c r="A120" s="10"/>
    </row>
    <row r="121" spans="1:4" ht="13.5">
      <c r="A121" s="10"/>
      <c r="C121" s="9"/>
      <c r="D121" s="9"/>
    </row>
    <row r="122" ht="13.5">
      <c r="A122" s="10"/>
    </row>
    <row r="123" ht="13.5">
      <c r="A123" s="10"/>
    </row>
    <row r="124" ht="13.5">
      <c r="A124" s="10"/>
    </row>
    <row r="125" ht="13.5">
      <c r="A125" s="10"/>
    </row>
    <row r="126" ht="13.5">
      <c r="A126" s="10"/>
    </row>
    <row r="127" ht="13.5">
      <c r="A127" s="10"/>
    </row>
    <row r="128" ht="13.5">
      <c r="A128" s="10"/>
    </row>
    <row r="129" ht="13.5">
      <c r="A129" s="10"/>
    </row>
    <row r="130" ht="13.5">
      <c r="A130" s="10"/>
    </row>
    <row r="131" ht="13.5">
      <c r="A131" s="10"/>
    </row>
    <row r="132" ht="13.5">
      <c r="A132" s="10"/>
    </row>
    <row r="133" ht="13.5">
      <c r="A133" s="10"/>
    </row>
    <row r="134" ht="13.5">
      <c r="A134" s="10"/>
    </row>
    <row r="135" ht="13.5">
      <c r="A135" s="10"/>
    </row>
    <row r="136" ht="13.5">
      <c r="A136" s="10"/>
    </row>
    <row r="137" ht="13.5">
      <c r="A137" s="10"/>
    </row>
    <row r="138" ht="13.5">
      <c r="A138" s="10"/>
    </row>
    <row r="139" ht="13.5">
      <c r="A139" s="10"/>
    </row>
    <row r="140" ht="13.5">
      <c r="A140" s="10"/>
    </row>
    <row r="141" ht="13.5">
      <c r="A141" s="10"/>
    </row>
    <row r="142" ht="13.5">
      <c r="A142" s="10"/>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G120"/>
  <sheetViews>
    <sheetView zoomScale="60" zoomScaleNormal="60" zoomScalePageLayoutView="0" workbookViewId="0" topLeftCell="A1">
      <selection activeCell="A1" sqref="A1:G1"/>
    </sheetView>
  </sheetViews>
  <sheetFormatPr defaultColWidth="11.421875" defaultRowHeight="15"/>
  <cols>
    <col min="1" max="1" width="85.7109375" style="114" customWidth="1"/>
    <col min="2" max="5" width="6.28125" style="132" customWidth="1"/>
    <col min="6" max="6" width="35.28125" style="3" bestFit="1" customWidth="1"/>
    <col min="7" max="7" width="15.57421875" style="3" customWidth="1"/>
    <col min="8" max="16384" width="11.421875" style="114" customWidth="1"/>
  </cols>
  <sheetData>
    <row r="1" spans="1:7" ht="17.25" customHeight="1">
      <c r="A1" s="366" t="s">
        <v>236</v>
      </c>
      <c r="B1" s="366"/>
      <c r="C1" s="366"/>
      <c r="D1" s="366"/>
      <c r="E1" s="366"/>
      <c r="F1" s="366"/>
      <c r="G1" s="366"/>
    </row>
    <row r="2" spans="1:7" ht="50.25" customHeight="1">
      <c r="A2" s="312" t="s">
        <v>134</v>
      </c>
      <c r="B2" s="312"/>
      <c r="C2" s="312"/>
      <c r="D2" s="312"/>
      <c r="E2" s="312"/>
      <c r="F2" s="312"/>
      <c r="G2" s="312"/>
    </row>
    <row r="3" spans="1:7" s="12" customFormat="1" ht="17.25">
      <c r="A3" s="312" t="s">
        <v>44</v>
      </c>
      <c r="B3" s="312"/>
      <c r="C3" s="312"/>
      <c r="D3" s="312"/>
      <c r="E3" s="312"/>
      <c r="F3" s="312"/>
      <c r="G3" s="312"/>
    </row>
    <row r="4" spans="1:7" ht="15" customHeight="1">
      <c r="A4" s="368" t="s">
        <v>1</v>
      </c>
      <c r="B4" s="370" t="s">
        <v>2</v>
      </c>
      <c r="C4" s="371"/>
      <c r="D4" s="371"/>
      <c r="E4" s="372"/>
      <c r="F4" s="331" t="s">
        <v>170</v>
      </c>
      <c r="G4" s="332"/>
    </row>
    <row r="5" spans="1:7" ht="56.25" customHeight="1">
      <c r="A5" s="369"/>
      <c r="B5" s="373"/>
      <c r="C5" s="374"/>
      <c r="D5" s="374"/>
      <c r="E5" s="375"/>
      <c r="F5" s="221" t="s">
        <v>342</v>
      </c>
      <c r="G5" s="221" t="s">
        <v>2</v>
      </c>
    </row>
    <row r="6" spans="1:7" ht="66.75" customHeight="1">
      <c r="A6" s="84" t="s">
        <v>201</v>
      </c>
      <c r="B6" s="367">
        <v>50</v>
      </c>
      <c r="C6" s="367"/>
      <c r="D6" s="367"/>
      <c r="E6" s="367"/>
      <c r="F6" s="55" t="s">
        <v>341</v>
      </c>
      <c r="G6" s="56">
        <v>0</v>
      </c>
    </row>
    <row r="7" spans="1:7" ht="83.25" customHeight="1">
      <c r="A7" s="84" t="s">
        <v>202</v>
      </c>
      <c r="B7" s="367">
        <v>30</v>
      </c>
      <c r="C7" s="367"/>
      <c r="D7" s="367"/>
      <c r="E7" s="367"/>
      <c r="F7" s="55" t="s">
        <v>341</v>
      </c>
      <c r="G7" s="56">
        <v>0</v>
      </c>
    </row>
    <row r="8" spans="1:7" ht="81" customHeight="1">
      <c r="A8" s="84" t="s">
        <v>203</v>
      </c>
      <c r="B8" s="367">
        <v>30</v>
      </c>
      <c r="C8" s="367"/>
      <c r="D8" s="367"/>
      <c r="E8" s="367"/>
      <c r="F8" s="55" t="s">
        <v>341</v>
      </c>
      <c r="G8" s="56">
        <v>0</v>
      </c>
    </row>
    <row r="9" spans="1:7" ht="64.5" customHeight="1">
      <c r="A9" s="84" t="s">
        <v>204</v>
      </c>
      <c r="B9" s="367">
        <v>30</v>
      </c>
      <c r="C9" s="367"/>
      <c r="D9" s="367"/>
      <c r="E9" s="367"/>
      <c r="F9" s="55" t="s">
        <v>341</v>
      </c>
      <c r="G9" s="56">
        <v>0</v>
      </c>
    </row>
    <row r="10" spans="1:7" ht="67.5" customHeight="1">
      <c r="A10" s="84" t="s">
        <v>205</v>
      </c>
      <c r="B10" s="367">
        <v>30</v>
      </c>
      <c r="C10" s="367"/>
      <c r="D10" s="367"/>
      <c r="E10" s="367"/>
      <c r="F10" s="55" t="s">
        <v>341</v>
      </c>
      <c r="G10" s="56">
        <v>0</v>
      </c>
    </row>
    <row r="11" spans="1:7" ht="50.25" customHeight="1">
      <c r="A11" s="84" t="s">
        <v>206</v>
      </c>
      <c r="B11" s="367">
        <v>30</v>
      </c>
      <c r="C11" s="367"/>
      <c r="D11" s="367"/>
      <c r="E11" s="367"/>
      <c r="F11" s="55" t="s">
        <v>341</v>
      </c>
      <c r="G11" s="56">
        <v>0</v>
      </c>
    </row>
    <row r="12" spans="1:7" ht="55.5" customHeight="1">
      <c r="A12" s="85" t="s">
        <v>207</v>
      </c>
      <c r="B12" s="367">
        <v>40</v>
      </c>
      <c r="C12" s="367"/>
      <c r="D12" s="367"/>
      <c r="E12" s="367"/>
      <c r="F12" s="55" t="s">
        <v>341</v>
      </c>
      <c r="G12" s="56">
        <v>0</v>
      </c>
    </row>
    <row r="13" spans="1:7" ht="282.75" customHeight="1">
      <c r="A13" s="83" t="s">
        <v>208</v>
      </c>
      <c r="B13" s="367">
        <v>30</v>
      </c>
      <c r="C13" s="367"/>
      <c r="D13" s="367"/>
      <c r="E13" s="367"/>
      <c r="F13" s="55" t="s">
        <v>341</v>
      </c>
      <c r="G13" s="56">
        <v>0</v>
      </c>
    </row>
    <row r="14" spans="1:7" ht="60.75" customHeight="1">
      <c r="A14" s="73" t="s">
        <v>228</v>
      </c>
      <c r="B14" s="367">
        <v>30</v>
      </c>
      <c r="C14" s="367"/>
      <c r="D14" s="367"/>
      <c r="E14" s="367"/>
      <c r="F14" s="55" t="s">
        <v>341</v>
      </c>
      <c r="G14" s="56">
        <v>0</v>
      </c>
    </row>
    <row r="15" spans="1:7" s="115" customFormat="1" ht="17.25">
      <c r="A15" s="62" t="s">
        <v>169</v>
      </c>
      <c r="B15" s="376">
        <f>SUM(B6:E14)</f>
        <v>300</v>
      </c>
      <c r="C15" s="377"/>
      <c r="D15" s="377"/>
      <c r="E15" s="378"/>
      <c r="F15" s="221"/>
      <c r="G15" s="42">
        <f>SUM(G6:G14)</f>
        <v>0</v>
      </c>
    </row>
    <row r="16" ht="15">
      <c r="E16" s="133"/>
    </row>
    <row r="17" ht="15">
      <c r="E17" s="133"/>
    </row>
    <row r="60" spans="2:5" ht="13.5">
      <c r="B60" s="119"/>
      <c r="C60" s="119"/>
      <c r="D60" s="119"/>
      <c r="E60" s="119"/>
    </row>
    <row r="61" spans="2:5" ht="13.5">
      <c r="B61" s="119"/>
      <c r="C61" s="119"/>
      <c r="D61" s="119"/>
      <c r="E61" s="119"/>
    </row>
    <row r="62" spans="2:5" ht="13.5">
      <c r="B62" s="119"/>
      <c r="C62" s="119"/>
      <c r="D62" s="119"/>
      <c r="E62" s="119"/>
    </row>
    <row r="63" spans="2:5" ht="13.5">
      <c r="B63" s="119"/>
      <c r="C63" s="119"/>
      <c r="D63" s="119"/>
      <c r="E63" s="119"/>
    </row>
    <row r="64" spans="1:5" ht="13.5">
      <c r="A64" s="302"/>
      <c r="B64" s="119"/>
      <c r="C64" s="119"/>
      <c r="D64" s="119"/>
      <c r="E64" s="119"/>
    </row>
    <row r="65" spans="1:5" ht="13.5">
      <c r="A65" s="302"/>
      <c r="B65" s="119"/>
      <c r="C65" s="119"/>
      <c r="D65" s="119"/>
      <c r="E65" s="119"/>
    </row>
    <row r="66" spans="1:5" ht="13.5">
      <c r="A66" s="302"/>
      <c r="B66" s="119"/>
      <c r="C66" s="119"/>
      <c r="D66" s="119"/>
      <c r="E66" s="119"/>
    </row>
    <row r="67" spans="1:5" ht="13.5">
      <c r="A67" s="302"/>
      <c r="B67" s="119"/>
      <c r="C67" s="119"/>
      <c r="D67" s="119"/>
      <c r="E67" s="119"/>
    </row>
    <row r="68" spans="1:5" ht="13.5">
      <c r="A68" s="302"/>
      <c r="B68" s="119"/>
      <c r="C68" s="119"/>
      <c r="D68" s="119"/>
      <c r="E68" s="119"/>
    </row>
    <row r="69" spans="1:5" ht="13.5">
      <c r="A69" s="302"/>
      <c r="B69" s="119"/>
      <c r="C69" s="119"/>
      <c r="D69" s="119"/>
      <c r="E69" s="119"/>
    </row>
    <row r="70" spans="1:5" ht="13.5">
      <c r="A70" s="302"/>
      <c r="B70" s="119"/>
      <c r="C70" s="119"/>
      <c r="D70" s="119"/>
      <c r="E70" s="119"/>
    </row>
    <row r="71" spans="1:5" ht="13.5">
      <c r="A71" s="302"/>
      <c r="B71" s="119"/>
      <c r="C71" s="119"/>
      <c r="D71" s="119"/>
      <c r="E71" s="119"/>
    </row>
    <row r="72" spans="1:5" ht="13.5">
      <c r="A72" s="302"/>
      <c r="B72" s="119"/>
      <c r="C72" s="119"/>
      <c r="D72" s="119"/>
      <c r="E72" s="119"/>
    </row>
    <row r="73" spans="1:5" ht="13.5">
      <c r="A73" s="302"/>
      <c r="B73" s="119"/>
      <c r="C73" s="119"/>
      <c r="D73" s="119"/>
      <c r="E73" s="119"/>
    </row>
    <row r="74" spans="1:5" ht="13.5">
      <c r="A74" s="302"/>
      <c r="B74" s="119"/>
      <c r="C74" s="119"/>
      <c r="D74" s="119"/>
      <c r="E74" s="119"/>
    </row>
    <row r="75" spans="1:5" ht="13.5">
      <c r="A75" s="302"/>
      <c r="B75" s="119"/>
      <c r="C75" s="119"/>
      <c r="D75" s="119"/>
      <c r="E75" s="119"/>
    </row>
    <row r="76" spans="1:5" ht="13.5">
      <c r="A76" s="302"/>
      <c r="B76" s="119"/>
      <c r="C76" s="119"/>
      <c r="D76" s="119"/>
      <c r="E76" s="119"/>
    </row>
    <row r="77" spans="1:5" ht="13.5">
      <c r="A77" s="302"/>
      <c r="B77" s="119"/>
      <c r="C77" s="119"/>
      <c r="D77" s="119"/>
      <c r="E77" s="119"/>
    </row>
    <row r="78" spans="1:5" ht="13.5">
      <c r="A78" s="302"/>
      <c r="B78" s="119"/>
      <c r="C78" s="119"/>
      <c r="D78" s="119"/>
      <c r="E78" s="119"/>
    </row>
    <row r="79" spans="1:5" ht="13.5">
      <c r="A79" s="302"/>
      <c r="B79" s="119"/>
      <c r="C79" s="119"/>
      <c r="D79" s="119"/>
      <c r="E79" s="119"/>
    </row>
    <row r="80" spans="1:5" ht="13.5">
      <c r="A80" s="302"/>
      <c r="B80" s="119"/>
      <c r="C80" s="119"/>
      <c r="D80" s="119"/>
      <c r="E80" s="119"/>
    </row>
    <row r="81" spans="1:5" ht="13.5">
      <c r="A81" s="302"/>
      <c r="B81" s="119"/>
      <c r="C81" s="119"/>
      <c r="D81" s="119"/>
      <c r="E81" s="119"/>
    </row>
    <row r="82" spans="1:5" ht="13.5">
      <c r="A82" s="302"/>
      <c r="B82" s="119"/>
      <c r="C82" s="119"/>
      <c r="D82" s="119"/>
      <c r="E82" s="119"/>
    </row>
    <row r="83" spans="1:5" ht="13.5">
      <c r="A83" s="302"/>
      <c r="B83" s="119"/>
      <c r="C83" s="119"/>
      <c r="D83" s="119"/>
      <c r="E83" s="119"/>
    </row>
    <row r="84" spans="1:5" ht="13.5">
      <c r="A84" s="302"/>
      <c r="B84" s="119"/>
      <c r="C84" s="119"/>
      <c r="D84" s="119"/>
      <c r="E84" s="119"/>
    </row>
    <row r="85" spans="1:5" ht="13.5">
      <c r="A85" s="302"/>
      <c r="B85" s="119"/>
      <c r="C85" s="119"/>
      <c r="D85" s="119"/>
      <c r="E85" s="119"/>
    </row>
    <row r="86" spans="1:5" ht="13.5">
      <c r="A86" s="302"/>
      <c r="B86" s="119"/>
      <c r="C86" s="119"/>
      <c r="D86" s="119"/>
      <c r="E86" s="119"/>
    </row>
    <row r="87" spans="1:5" ht="13.5">
      <c r="A87" s="302"/>
      <c r="B87" s="119"/>
      <c r="C87" s="119"/>
      <c r="D87" s="119"/>
      <c r="E87" s="119"/>
    </row>
    <row r="88" spans="1:5" ht="13.5">
      <c r="A88" s="302"/>
      <c r="B88" s="119"/>
      <c r="C88" s="119"/>
      <c r="D88" s="119"/>
      <c r="E88" s="119"/>
    </row>
    <row r="89" spans="1:5" ht="13.5">
      <c r="A89" s="302"/>
      <c r="B89" s="119"/>
      <c r="C89" s="119"/>
      <c r="D89" s="119"/>
      <c r="E89" s="119"/>
    </row>
    <row r="90" spans="1:5" ht="13.5">
      <c r="A90" s="302"/>
      <c r="B90" s="119"/>
      <c r="C90" s="119"/>
      <c r="D90" s="119"/>
      <c r="E90" s="119"/>
    </row>
    <row r="91" spans="1:5" ht="13.5">
      <c r="A91" s="302"/>
      <c r="B91" s="119"/>
      <c r="C91" s="119"/>
      <c r="D91" s="119"/>
      <c r="E91" s="119"/>
    </row>
    <row r="92" spans="1:5" ht="13.5">
      <c r="A92" s="302"/>
      <c r="B92" s="119"/>
      <c r="C92" s="119"/>
      <c r="D92" s="119"/>
      <c r="E92" s="119"/>
    </row>
    <row r="93" spans="1:5" ht="13.5">
      <c r="A93" s="302"/>
      <c r="B93" s="119"/>
      <c r="C93" s="119"/>
      <c r="D93" s="119"/>
      <c r="E93" s="119"/>
    </row>
    <row r="94" spans="1:5" ht="13.5">
      <c r="A94" s="302"/>
      <c r="B94" s="119"/>
      <c r="C94" s="119"/>
      <c r="D94" s="119"/>
      <c r="E94" s="119"/>
    </row>
    <row r="95" spans="1:5" ht="13.5">
      <c r="A95" s="302"/>
      <c r="B95" s="119"/>
      <c r="C95" s="119"/>
      <c r="D95" s="119"/>
      <c r="E95" s="119"/>
    </row>
    <row r="96" spans="1:5" ht="13.5">
      <c r="A96" s="302"/>
      <c r="B96" s="119"/>
      <c r="C96" s="119"/>
      <c r="D96" s="119"/>
      <c r="E96" s="119"/>
    </row>
    <row r="97" spans="1:5" ht="13.5">
      <c r="A97" s="302"/>
      <c r="B97" s="119"/>
      <c r="C97" s="119"/>
      <c r="D97" s="119"/>
      <c r="E97" s="119"/>
    </row>
    <row r="98" spans="1:5" ht="13.5">
      <c r="A98" s="302"/>
      <c r="B98" s="119"/>
      <c r="C98" s="119"/>
      <c r="D98" s="119"/>
      <c r="E98" s="119"/>
    </row>
    <row r="99" spans="1:5" ht="13.5">
      <c r="A99" s="302"/>
      <c r="B99" s="119"/>
      <c r="C99" s="119"/>
      <c r="D99" s="119"/>
      <c r="E99" s="119"/>
    </row>
    <row r="100" spans="1:5" ht="13.5">
      <c r="A100" s="302"/>
      <c r="B100" s="119"/>
      <c r="C100" s="119"/>
      <c r="D100" s="119"/>
      <c r="E100" s="119"/>
    </row>
    <row r="101" spans="1:5" ht="13.5">
      <c r="A101" s="302"/>
      <c r="B101" s="119"/>
      <c r="C101" s="119"/>
      <c r="D101" s="119"/>
      <c r="E101" s="119"/>
    </row>
    <row r="102" spans="1:5" ht="13.5">
      <c r="A102" s="302"/>
      <c r="B102" s="119"/>
      <c r="C102" s="119"/>
      <c r="D102" s="119"/>
      <c r="E102" s="119"/>
    </row>
    <row r="103" spans="2:5" ht="13.5">
      <c r="B103" s="119"/>
      <c r="C103" s="119"/>
      <c r="D103" s="119"/>
      <c r="E103" s="119"/>
    </row>
    <row r="104" spans="2:5" ht="13.5">
      <c r="B104" s="119"/>
      <c r="C104" s="119"/>
      <c r="D104" s="119"/>
      <c r="E104" s="119"/>
    </row>
    <row r="105" spans="2:5" ht="13.5">
      <c r="B105" s="119"/>
      <c r="C105" s="119"/>
      <c r="D105" s="119"/>
      <c r="E105" s="119"/>
    </row>
    <row r="106" spans="2:5" ht="13.5">
      <c r="B106" s="119"/>
      <c r="C106" s="119"/>
      <c r="D106" s="119"/>
      <c r="E106" s="119"/>
    </row>
    <row r="107" spans="2:5" ht="13.5">
      <c r="B107" s="119"/>
      <c r="C107" s="119"/>
      <c r="D107" s="119"/>
      <c r="E107" s="119"/>
    </row>
    <row r="108" spans="2:5" ht="13.5">
      <c r="B108" s="119"/>
      <c r="C108" s="119"/>
      <c r="D108" s="119"/>
      <c r="E108" s="119"/>
    </row>
    <row r="109" spans="2:5" ht="13.5">
      <c r="B109" s="119"/>
      <c r="C109" s="119"/>
      <c r="D109" s="119"/>
      <c r="E109" s="119"/>
    </row>
    <row r="110" spans="2:5" ht="13.5">
      <c r="B110" s="119"/>
      <c r="C110" s="119"/>
      <c r="D110" s="119"/>
      <c r="E110" s="119"/>
    </row>
    <row r="111" spans="2:5" ht="13.5">
      <c r="B111" s="119"/>
      <c r="C111" s="119"/>
      <c r="D111" s="119"/>
      <c r="E111" s="119"/>
    </row>
    <row r="112" spans="2:5" ht="13.5">
      <c r="B112" s="119"/>
      <c r="C112" s="119"/>
      <c r="D112" s="119"/>
      <c r="E112" s="119"/>
    </row>
    <row r="113" spans="2:5" ht="13.5">
      <c r="B113" s="119"/>
      <c r="C113" s="119"/>
      <c r="D113" s="119"/>
      <c r="E113" s="119"/>
    </row>
    <row r="114" spans="2:5" ht="13.5">
      <c r="B114" s="119"/>
      <c r="C114" s="119"/>
      <c r="D114" s="119"/>
      <c r="E114" s="119"/>
    </row>
    <row r="115" spans="2:5" ht="13.5">
      <c r="B115" s="119"/>
      <c r="C115" s="119"/>
      <c r="D115" s="119"/>
      <c r="E115" s="119"/>
    </row>
    <row r="116" spans="2:5" ht="13.5">
      <c r="B116" s="119"/>
      <c r="C116" s="119"/>
      <c r="D116" s="119"/>
      <c r="E116" s="119"/>
    </row>
    <row r="117" spans="2:5" ht="13.5">
      <c r="B117" s="119"/>
      <c r="C117" s="119"/>
      <c r="D117" s="119"/>
      <c r="E117" s="119"/>
    </row>
    <row r="118" spans="2:5" ht="13.5">
      <c r="B118" s="119"/>
      <c r="C118" s="119"/>
      <c r="D118" s="119"/>
      <c r="E118" s="119"/>
    </row>
    <row r="120" spans="6:7" ht="13.5">
      <c r="F120" s="9"/>
      <c r="G120" s="9"/>
    </row>
  </sheetData>
  <sheetProtection/>
  <mergeCells count="16">
    <mergeCell ref="B14:E14"/>
    <mergeCell ref="B15:E15"/>
    <mergeCell ref="B6:E6"/>
    <mergeCell ref="B7:E7"/>
    <mergeCell ref="B8:E8"/>
    <mergeCell ref="B9:E9"/>
    <mergeCell ref="B10:E10"/>
    <mergeCell ref="B12:E12"/>
    <mergeCell ref="A1:G1"/>
    <mergeCell ref="A2:G2"/>
    <mergeCell ref="A3:G3"/>
    <mergeCell ref="B13:E13"/>
    <mergeCell ref="B11:E11"/>
    <mergeCell ref="A4:A5"/>
    <mergeCell ref="B4:E5"/>
    <mergeCell ref="F4:G4"/>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I116"/>
  <sheetViews>
    <sheetView zoomScale="60" zoomScaleNormal="60" zoomScalePageLayoutView="0" workbookViewId="0" topLeftCell="A1">
      <selection activeCell="A1" sqref="A1:D1"/>
    </sheetView>
  </sheetViews>
  <sheetFormatPr defaultColWidth="11.421875" defaultRowHeight="15"/>
  <cols>
    <col min="1" max="1" width="88.00390625" style="114" customWidth="1"/>
    <col min="2" max="2" width="25.7109375" style="132" customWidth="1"/>
    <col min="3" max="3" width="35.28125" style="3" bestFit="1" customWidth="1"/>
    <col min="4" max="4" width="15.57421875" style="3" customWidth="1"/>
    <col min="5" max="16384" width="11.421875" style="114" customWidth="1"/>
  </cols>
  <sheetData>
    <row r="1" spans="1:9" ht="17.25" customHeight="1">
      <c r="A1" s="366" t="s">
        <v>236</v>
      </c>
      <c r="B1" s="366"/>
      <c r="C1" s="366"/>
      <c r="D1" s="366"/>
      <c r="E1" s="113"/>
      <c r="F1" s="113"/>
      <c r="G1" s="113"/>
      <c r="H1" s="113"/>
      <c r="I1" s="113"/>
    </row>
    <row r="2" spans="1:4" ht="34.5" customHeight="1">
      <c r="A2" s="362" t="s">
        <v>135</v>
      </c>
      <c r="B2" s="362"/>
      <c r="C2" s="362"/>
      <c r="D2" s="362"/>
    </row>
    <row r="3" spans="1:4" ht="20.25" customHeight="1">
      <c r="A3" s="362" t="s">
        <v>5</v>
      </c>
      <c r="B3" s="362"/>
      <c r="C3" s="362"/>
      <c r="D3" s="362"/>
    </row>
    <row r="4" spans="1:4" ht="15" customHeight="1">
      <c r="A4" s="368" t="s">
        <v>1</v>
      </c>
      <c r="B4" s="368" t="s">
        <v>2</v>
      </c>
      <c r="C4" s="331" t="s">
        <v>140</v>
      </c>
      <c r="D4" s="332"/>
    </row>
    <row r="5" spans="1:4" ht="52.5" customHeight="1">
      <c r="A5" s="369"/>
      <c r="B5" s="369"/>
      <c r="C5" s="221" t="s">
        <v>342</v>
      </c>
      <c r="D5" s="221" t="s">
        <v>2</v>
      </c>
    </row>
    <row r="6" spans="1:4" ht="104.25" customHeight="1">
      <c r="A6" s="86" t="s">
        <v>61</v>
      </c>
      <c r="B6" s="56">
        <v>80</v>
      </c>
      <c r="C6" s="55" t="s">
        <v>341</v>
      </c>
      <c r="D6" s="56">
        <v>0</v>
      </c>
    </row>
    <row r="7" spans="1:4" s="13" customFormat="1" ht="81.75" customHeight="1">
      <c r="A7" s="87" t="s">
        <v>131</v>
      </c>
      <c r="B7" s="54">
        <v>70</v>
      </c>
      <c r="C7" s="55" t="s">
        <v>341</v>
      </c>
      <c r="D7" s="56">
        <v>1</v>
      </c>
    </row>
    <row r="8" spans="1:4" ht="126.75" customHeight="1">
      <c r="A8" s="87" t="s">
        <v>139</v>
      </c>
      <c r="B8" s="54">
        <v>70</v>
      </c>
      <c r="C8" s="55" t="s">
        <v>341</v>
      </c>
      <c r="D8" s="56">
        <v>2</v>
      </c>
    </row>
    <row r="9" spans="1:5" s="18" customFormat="1" ht="121.5" customHeight="1">
      <c r="A9" s="87" t="s">
        <v>267</v>
      </c>
      <c r="B9" s="54">
        <v>40</v>
      </c>
      <c r="C9" s="55" t="s">
        <v>341</v>
      </c>
      <c r="D9" s="56">
        <v>3</v>
      </c>
      <c r="E9" s="57"/>
    </row>
    <row r="10" spans="1:4" s="18" customFormat="1" ht="267.75" customHeight="1">
      <c r="A10" s="87" t="s">
        <v>145</v>
      </c>
      <c r="B10" s="56">
        <v>40</v>
      </c>
      <c r="C10" s="55" t="s">
        <v>341</v>
      </c>
      <c r="D10" s="56">
        <v>4</v>
      </c>
    </row>
    <row r="11" spans="1:4" s="303" customFormat="1" ht="17.25">
      <c r="A11" s="43" t="s">
        <v>62</v>
      </c>
      <c r="B11" s="50">
        <f>SUM(B5:B10)</f>
        <v>300</v>
      </c>
      <c r="C11" s="41"/>
      <c r="D11" s="42">
        <f>SUM(D6:D10)</f>
        <v>10</v>
      </c>
    </row>
    <row r="116" spans="3:4" ht="13.5">
      <c r="C116" s="9"/>
      <c r="D116" s="9"/>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1"/>
  <sheetViews>
    <sheetView zoomScale="60" zoomScaleNormal="60" zoomScalePageLayoutView="0" workbookViewId="0" topLeftCell="A1">
      <selection activeCell="A1" sqref="A1:D1"/>
    </sheetView>
  </sheetViews>
  <sheetFormatPr defaultColWidth="11.421875" defaultRowHeight="15"/>
  <cols>
    <col min="1" max="1" width="85.7109375" style="114" customWidth="1"/>
    <col min="2" max="2" width="25.7109375" style="131" customWidth="1"/>
    <col min="3" max="3" width="35.28125" style="3" bestFit="1" customWidth="1"/>
    <col min="4" max="4" width="15.57421875" style="3" customWidth="1"/>
    <col min="5" max="5" width="1.7109375" style="58" customWidth="1"/>
    <col min="6" max="6" width="19.7109375" style="114" customWidth="1"/>
    <col min="7" max="16384" width="11.421875" style="114" customWidth="1"/>
  </cols>
  <sheetData>
    <row r="1" spans="1:7" s="3" customFormat="1" ht="17.25">
      <c r="A1" s="362" t="s">
        <v>236</v>
      </c>
      <c r="B1" s="362"/>
      <c r="C1" s="362"/>
      <c r="D1" s="362"/>
      <c r="E1" s="135"/>
      <c r="F1" s="129"/>
      <c r="G1" s="129"/>
    </row>
    <row r="2" spans="1:4" ht="56.25" customHeight="1">
      <c r="A2" s="379" t="s">
        <v>136</v>
      </c>
      <c r="B2" s="379"/>
      <c r="C2" s="379"/>
      <c r="D2" s="379"/>
    </row>
    <row r="3" spans="1:4" ht="21.75" customHeight="1">
      <c r="A3" s="380" t="s">
        <v>5</v>
      </c>
      <c r="B3" s="380"/>
      <c r="C3" s="380"/>
      <c r="D3" s="380"/>
    </row>
    <row r="4" spans="1:4" ht="15" customHeight="1">
      <c r="A4" s="368" t="s">
        <v>1</v>
      </c>
      <c r="B4" s="381" t="s">
        <v>18</v>
      </c>
      <c r="C4" s="331" t="s">
        <v>140</v>
      </c>
      <c r="D4" s="332"/>
    </row>
    <row r="5" spans="1:4" ht="75" customHeight="1">
      <c r="A5" s="369"/>
      <c r="B5" s="382"/>
      <c r="C5" s="221" t="s">
        <v>342</v>
      </c>
      <c r="D5" s="221" t="s">
        <v>2</v>
      </c>
    </row>
    <row r="6" spans="1:4" ht="72" customHeight="1">
      <c r="A6" s="88" t="s">
        <v>19</v>
      </c>
      <c r="B6" s="52">
        <v>50</v>
      </c>
      <c r="C6" s="55" t="s">
        <v>341</v>
      </c>
      <c r="D6" s="56">
        <v>0</v>
      </c>
    </row>
    <row r="7" spans="1:4" ht="51" customHeight="1">
      <c r="A7" s="88" t="s">
        <v>20</v>
      </c>
      <c r="B7" s="52">
        <v>30</v>
      </c>
      <c r="C7" s="55" t="s">
        <v>341</v>
      </c>
      <c r="D7" s="56">
        <v>1</v>
      </c>
    </row>
    <row r="8" spans="1:4" ht="41.25">
      <c r="A8" s="89" t="s">
        <v>126</v>
      </c>
      <c r="B8" s="52">
        <v>30</v>
      </c>
      <c r="C8" s="55" t="s">
        <v>341</v>
      </c>
      <c r="D8" s="56">
        <v>2</v>
      </c>
    </row>
    <row r="9" spans="1:4" ht="86.25" customHeight="1">
      <c r="A9" s="88" t="s">
        <v>130</v>
      </c>
      <c r="B9" s="52">
        <v>30</v>
      </c>
      <c r="C9" s="55" t="s">
        <v>341</v>
      </c>
      <c r="D9" s="56">
        <v>3</v>
      </c>
    </row>
    <row r="10" spans="1:4" ht="70.5" customHeight="1">
      <c r="A10" s="88" t="s">
        <v>21</v>
      </c>
      <c r="B10" s="52">
        <v>30</v>
      </c>
      <c r="C10" s="55" t="s">
        <v>341</v>
      </c>
      <c r="D10" s="56">
        <v>4</v>
      </c>
    </row>
    <row r="11" spans="1:4" ht="27">
      <c r="A11" s="88" t="s">
        <v>268</v>
      </c>
      <c r="B11" s="52">
        <v>30</v>
      </c>
      <c r="C11" s="55" t="s">
        <v>341</v>
      </c>
      <c r="D11" s="56">
        <v>5</v>
      </c>
    </row>
    <row r="12" spans="1:8" ht="49.5" customHeight="1">
      <c r="A12" s="88" t="s">
        <v>22</v>
      </c>
      <c r="B12" s="52">
        <v>20</v>
      </c>
      <c r="C12" s="55" t="s">
        <v>341</v>
      </c>
      <c r="D12" s="56">
        <v>6</v>
      </c>
      <c r="E12" s="136"/>
      <c r="F12" s="130"/>
      <c r="G12" s="130"/>
      <c r="H12" s="130"/>
    </row>
    <row r="13" spans="1:8" ht="68.25" customHeight="1">
      <c r="A13" s="90" t="s">
        <v>132</v>
      </c>
      <c r="B13" s="52">
        <v>20</v>
      </c>
      <c r="C13" s="55" t="s">
        <v>341</v>
      </c>
      <c r="D13" s="56">
        <v>7</v>
      </c>
      <c r="E13" s="136"/>
      <c r="F13" s="130"/>
      <c r="G13" s="130"/>
      <c r="H13" s="130"/>
    </row>
    <row r="14" spans="1:8" ht="68.25" customHeight="1">
      <c r="A14" s="90" t="s">
        <v>127</v>
      </c>
      <c r="B14" s="52">
        <v>40</v>
      </c>
      <c r="C14" s="55" t="s">
        <v>341</v>
      </c>
      <c r="D14" s="56">
        <v>8</v>
      </c>
      <c r="E14" s="136"/>
      <c r="F14" s="130"/>
      <c r="G14" s="130"/>
      <c r="H14" s="130"/>
    </row>
    <row r="15" spans="1:4" ht="234">
      <c r="A15" s="87" t="s">
        <v>145</v>
      </c>
      <c r="B15" s="52">
        <v>20</v>
      </c>
      <c r="C15" s="55" t="s">
        <v>341</v>
      </c>
      <c r="D15" s="56">
        <v>9</v>
      </c>
    </row>
    <row r="16" spans="1:4" ht="17.25">
      <c r="A16" s="42" t="s">
        <v>178</v>
      </c>
      <c r="B16" s="42">
        <f>SUM(B6:B15)</f>
        <v>300</v>
      </c>
      <c r="C16" s="41"/>
      <c r="D16" s="42">
        <f>SUM(D6:D15)</f>
        <v>45</v>
      </c>
    </row>
    <row r="121" spans="3:4" ht="13.5">
      <c r="C121" s="9"/>
      <c r="D121" s="9"/>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H113"/>
  <sheetViews>
    <sheetView zoomScalePageLayoutView="0" workbookViewId="0" topLeftCell="A1">
      <selection activeCell="A1" sqref="A1:G1"/>
    </sheetView>
  </sheetViews>
  <sheetFormatPr defaultColWidth="11.421875" defaultRowHeight="15"/>
  <cols>
    <col min="1" max="1" width="85.7109375" style="114" customWidth="1"/>
    <col min="2" max="5" width="6.28125" style="132" customWidth="1"/>
    <col min="6" max="6" width="35.28125" style="3" bestFit="1" customWidth="1"/>
    <col min="7" max="7" width="15.57421875" style="3" customWidth="1"/>
    <col min="8" max="8" width="1.7109375" style="58" customWidth="1"/>
    <col min="9" max="9" width="12.7109375" style="114" bestFit="1" customWidth="1"/>
    <col min="10" max="16384" width="11.421875" style="114" customWidth="1"/>
  </cols>
  <sheetData>
    <row r="1" spans="1:8" s="3" customFormat="1" ht="18" customHeight="1">
      <c r="A1" s="362" t="s">
        <v>236</v>
      </c>
      <c r="B1" s="362"/>
      <c r="C1" s="362"/>
      <c r="D1" s="362"/>
      <c r="E1" s="362"/>
      <c r="F1" s="362"/>
      <c r="G1" s="362"/>
      <c r="H1" s="137"/>
    </row>
    <row r="2" spans="1:7" ht="58.5" customHeight="1">
      <c r="A2" s="380" t="s">
        <v>259</v>
      </c>
      <c r="B2" s="380"/>
      <c r="C2" s="380"/>
      <c r="D2" s="380"/>
      <c r="E2" s="380"/>
      <c r="F2" s="380"/>
      <c r="G2" s="380"/>
    </row>
    <row r="3" spans="1:7" ht="17.25">
      <c r="A3" s="333" t="s">
        <v>0</v>
      </c>
      <c r="B3" s="333"/>
      <c r="C3" s="333"/>
      <c r="D3" s="333"/>
      <c r="E3" s="333"/>
      <c r="F3" s="331" t="s">
        <v>140</v>
      </c>
      <c r="G3" s="332"/>
    </row>
    <row r="4" spans="1:7" ht="67.5" customHeight="1">
      <c r="A4" s="389" t="s">
        <v>209</v>
      </c>
      <c r="B4" s="390"/>
      <c r="C4" s="390"/>
      <c r="D4" s="390"/>
      <c r="E4" s="391"/>
      <c r="F4" s="221" t="s">
        <v>342</v>
      </c>
      <c r="G4" s="221" t="s">
        <v>2</v>
      </c>
    </row>
    <row r="5" spans="1:7" ht="15" customHeight="1">
      <c r="A5" s="120" t="s">
        <v>1</v>
      </c>
      <c r="B5" s="392"/>
      <c r="C5" s="392"/>
      <c r="D5" s="392"/>
      <c r="E5" s="392"/>
      <c r="F5" s="55"/>
      <c r="G5" s="54"/>
    </row>
    <row r="6" spans="1:7" ht="41.25">
      <c r="A6" s="88" t="s">
        <v>210</v>
      </c>
      <c r="B6" s="383">
        <v>10</v>
      </c>
      <c r="C6" s="384"/>
      <c r="D6" s="383"/>
      <c r="E6" s="383"/>
      <c r="F6" s="55" t="s">
        <v>378</v>
      </c>
      <c r="G6" s="56">
        <v>0</v>
      </c>
    </row>
    <row r="7" spans="1:7" ht="41.25">
      <c r="A7" s="88" t="s">
        <v>211</v>
      </c>
      <c r="B7" s="393">
        <v>10</v>
      </c>
      <c r="C7" s="394"/>
      <c r="D7" s="394"/>
      <c r="E7" s="395"/>
      <c r="F7" s="55" t="s">
        <v>378</v>
      </c>
      <c r="G7" s="56">
        <v>1</v>
      </c>
    </row>
    <row r="8" spans="1:7" ht="41.25">
      <c r="A8" s="140" t="s">
        <v>273</v>
      </c>
      <c r="B8" s="383">
        <v>10</v>
      </c>
      <c r="C8" s="384"/>
      <c r="D8" s="383"/>
      <c r="E8" s="383"/>
      <c r="F8" s="55" t="s">
        <v>378</v>
      </c>
      <c r="G8" s="56">
        <v>2</v>
      </c>
    </row>
    <row r="9" spans="1:7" ht="17.25">
      <c r="A9" s="297" t="s">
        <v>260</v>
      </c>
      <c r="B9" s="385">
        <f>SUM(B6:E8)</f>
        <v>30</v>
      </c>
      <c r="C9" s="386"/>
      <c r="D9" s="387"/>
      <c r="E9" s="388"/>
      <c r="F9" s="41"/>
      <c r="G9" s="42">
        <f>SUM(G5:G8)</f>
        <v>3</v>
      </c>
    </row>
    <row r="10" ht="15">
      <c r="C10" s="133"/>
    </row>
    <row r="11" ht="15">
      <c r="C11" s="133"/>
    </row>
    <row r="12" ht="15">
      <c r="C12" s="133"/>
    </row>
    <row r="13" ht="15">
      <c r="C13" s="133"/>
    </row>
    <row r="113" spans="6:7" ht="13.5">
      <c r="F113" s="9"/>
      <c r="G113" s="9"/>
    </row>
  </sheetData>
  <sheetProtection/>
  <mergeCells count="10">
    <mergeCell ref="B6:E6"/>
    <mergeCell ref="B8:E8"/>
    <mergeCell ref="B9:E9"/>
    <mergeCell ref="A1:G1"/>
    <mergeCell ref="A2:G2"/>
    <mergeCell ref="A3:E3"/>
    <mergeCell ref="F3:G3"/>
    <mergeCell ref="A4:E4"/>
    <mergeCell ref="B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Juan Gutierrez</cp:lastModifiedBy>
  <cp:lastPrinted>2019-08-13T18:50:51Z</cp:lastPrinted>
  <dcterms:created xsi:type="dcterms:W3CDTF">2011-06-07T15:20:54Z</dcterms:created>
  <dcterms:modified xsi:type="dcterms:W3CDTF">2023-05-30T20:26:25Z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5f395571-6b83-4157-aaa9-51c771a25ace</vt:lpwstr>
  </property>
  <property fmtid="{D5CDD505-2E9C-101B-9397-08002B2CF9AE}" pid="4" name="AonClassification">
    <vt:lpwstr>ADC_class_200</vt:lpwstr>
  </property>
</Properties>
</file>