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E:\SUBCOMITE 2024\COMPRAS NUEVO PROYECTO\AUDIOVISUALES\RESPUESTA OBSERVACIONES\OBSERVACIONES EXTEMPORANEAS 17-101-24\"/>
    </mc:Choice>
  </mc:AlternateContent>
  <xr:revisionPtr revIDLastSave="0" documentId="13_ncr:1_{88941397-F031-476C-8AFF-9243F87B3FBB}" xr6:coauthVersionLast="47" xr6:coauthVersionMax="47" xr10:uidLastSave="{00000000-0000-0000-0000-000000000000}"/>
  <bookViews>
    <workbookView xWindow="-120" yWindow="-120" windowWidth="29040" windowHeight="15720" tabRatio="417" xr2:uid="{00000000-000D-0000-FFFF-FFFF00000000}"/>
  </bookViews>
  <sheets>
    <sheet name="ANEXO No. 3" sheetId="5" r:id="rId1"/>
    <sheet name="Hoja1" sheetId="23" state="hidden" r:id="rId2"/>
  </sheets>
  <definedNames>
    <definedName name="_xlnm._FilterDatabase" localSheetId="0" hidden="1">'ANEXO No. 3'!$A$6:$S$30</definedName>
    <definedName name="_xlnm.Print_Area" localSheetId="0">'ANEXO No. 3'!$A$1:$P$36</definedName>
    <definedName name="_xlnm.Print_Titles" localSheetId="0">'ANEXO No. 3'!$2:$6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5" l="1"/>
  <c r="H7" i="5"/>
  <c r="M28" i="5" l="1"/>
  <c r="N28" i="5" s="1"/>
  <c r="M27" i="5"/>
  <c r="N27" i="5" s="1"/>
  <c r="M26" i="5"/>
  <c r="N26" i="5" s="1"/>
  <c r="M21" i="5"/>
  <c r="N21" i="5" s="1"/>
  <c r="M20" i="5"/>
  <c r="N20" i="5"/>
  <c r="M19" i="5"/>
  <c r="N19" i="5" s="1"/>
  <c r="M18" i="5"/>
  <c r="N18" i="5" s="1"/>
  <c r="M17" i="5"/>
  <c r="N17" i="5" s="1"/>
  <c r="M16" i="5"/>
  <c r="N16" i="5" s="1"/>
  <c r="M15" i="5"/>
  <c r="N15" i="5" s="1"/>
  <c r="M14" i="5"/>
  <c r="N14" i="5" s="1"/>
  <c r="M13" i="5"/>
  <c r="N13" i="5" s="1"/>
  <c r="M12" i="5"/>
  <c r="N12" i="5" s="1"/>
  <c r="M11" i="5"/>
  <c r="N11" i="5" s="1"/>
  <c r="M10" i="5"/>
  <c r="N10" i="5" s="1"/>
  <c r="M9" i="5"/>
  <c r="N9" i="5" s="1"/>
  <c r="M8" i="5"/>
  <c r="N8" i="5" s="1"/>
  <c r="M7" i="5"/>
  <c r="N7" i="5" s="1"/>
  <c r="N29" i="5" l="1"/>
</calcChain>
</file>

<file path=xl/sharedStrings.xml><?xml version="1.0" encoding="utf-8"?>
<sst xmlns="http://schemas.openxmlformats.org/spreadsheetml/2006/main" count="119" uniqueCount="91">
  <si>
    <t>UNIVERSIDAD DISTRITAL FRANCISCO JOSE DE CALDAS</t>
  </si>
  <si>
    <t>CONVOCATORIA PÚBLICA No. 015 DE 2024</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</si>
  <si>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</si>
  <si>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</si>
  <si>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</si>
  <si>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</si>
  <si>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</si>
  <si>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</si>
  <si>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</si>
  <si>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</si>
  <si>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</si>
  <si>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</si>
  <si>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</si>
  <si>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</si>
  <si>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</si>
  <si>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</si>
  <si>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</si>
  <si>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</si>
  <si>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Facultad Tecnológica (45)
Facultad de Ciencias y Educación (13)
Facultad de Ingeniería (3)</t>
  </si>
  <si>
    <t>Centro de Audiovisuales FT (45)
Centro de audiovisuales FCE (13)
Laboratorios de Ingeniería (3)</t>
  </si>
  <si>
    <t>Edificio Techné Piso 8
Macarena A
Sabio Caldas</t>
  </si>
  <si>
    <t>Pantalla interactiva de 86" con sistema de videoconferencia</t>
  </si>
  <si>
    <t>Facultad Tecnológica</t>
  </si>
  <si>
    <t>Centro de Audiovisuales</t>
  </si>
  <si>
    <t>Auditorio Lectus</t>
  </si>
  <si>
    <t>Pantalla LED tipo RENTAL</t>
  </si>
  <si>
    <t>Pantalla LED tipo RENTAL para exteriores, de mínimo 4 metros de largo por 2 metros de alto, con pitch máximo de 3.9. Fácil de transportar. Debe ser modular permitiendo configurar su tamaño para diferentes espacios de acuerdo a las necesidades.
Controlador/ procesador de pantalla LED a color, modos de reproducción sincrónica y asincrónica, con software para administración de contenidos, posibilidad de administración por medio de diferentes dispositivos por medio de conexión de internet, capacidad de carga mayor o igual a 1.3 millones de pixeles, con ancho superior o igual a 4096 pixeles y altura superior o igual a 4096 pixeles , conexión wifi. Funcionamiento a 110 v Salidas mínimas:  2 x puertos Gigabit Ethernet, 1 x conector de audio estereo, 1x conector HDMI 1.4. Entradas mínimas: 1 x puerto USB 3.0 (tipo A), 1x puesto USB (Tipo B), 1x Puerto Gigabit Ethernet, 1 x conector HDMI 1.4.
Incluye:
-Cables de alimentación, datos y conexión necesarios para su funcionamiento (longitud mínima de 30metros).
-Bumpers, soportes o estructuras necesarias para el montaje de la pantalla
-Maletines o racks para almacenar y transportar los gabinetes.
-Estructura Truss de mínimo 4 metros de altura x 6 metros de longitud, en aluminio, con elevadores con sus respectivos soportes, bases niveladoras y extensiones necesarias para su puesta en funcionamiento.
-Capacitación del funcionamiento de la pantalla y montaje</t>
  </si>
  <si>
    <t>FCE (7)
Facultad de Ciencias Matemáticas y Naturales (18)</t>
  </si>
  <si>
    <t>Centro Audiovisuales  y Auditorios (7)
Aulas especializadas FCMN (18)</t>
  </si>
  <si>
    <t>Macarena A Ofician 340 (7)
Aulas especializadas FCMN (18)</t>
  </si>
  <si>
    <t>Televisor 65"</t>
  </si>
  <si>
    <t>Tamaño Pantalla 152.4  Centímetros
Tipo de Pantalla LED                                                
Resolucion Pantalla: 4K-UHD
 Sintonizador Digital DVB T2
Potencia de Audio: 20  Watts                                                   
Velocidad de Respuesta del TV 60 Hz
Smart TV :SI
 Opcion de Compartir Pantalla: si
Asistente de Voz: Opcional     Conectividad  WiFi +Bluetooth
conectividad USB ,WiFi
No. Puertos HDMI 3                                                                      
No. Puertos USB 2  Puertos                                                
Salida Optica Si                                                                     
Entrada Coaxial Si
Tipos de Puertos Entradas y Salidas Puerto HDMI , Puerto Mini USB
Soporte de pared escualizable, flexible, debe ser instalado y con prueba.</t>
  </si>
  <si>
    <t>FCE</t>
  </si>
  <si>
    <t>Centro Audiovisuales  y Auditorios</t>
  </si>
  <si>
    <t>Macarena A Ofician 340</t>
  </si>
  <si>
    <t>Mezclador de transmisión de video todo en uno</t>
  </si>
  <si>
    <t>Mezclador de transmisión de video todo en uno • Diseño  con disipación de calor de reflujo de dos niveles
• Estructura completamente FPGA para realizar la edición de audio y video en tiempo real
• 6 sistemas de control de audio compatibles con ajustes de seguimiento de audio y AFV MIX potentes y flexibles
• Admite entradas 4xHDMI y 2xImágenes estáticas para realizar el cambio de tres ventanas
• Entrada de imágenes y spot potentes y rápidas
• Admite cámaras 4xPTZ con control remoto centralizado
• Potente capacidad aritmética DSP para realizar un estudio virtual en vivo por  DSK (Chroma KEY)</t>
  </si>
  <si>
    <t>Kit Camaras PTZ</t>
  </si>
  <si>
    <t xml:space="preserve">Kit CamaraPTZ  Cámara  con zoom óptico de 20x, cámara de transmisión en vivo HDMI 3G-SDI. Cámara  para  transmisión en vivo.
Cámara con HDMI. Compatible con vMix/OBS y otro software de transmisión de video en vivo, producción de video multicámara para transmisión en vivo a YouTube y Facebook.
La estructura de transmisión de engranajes garantiza un posicionamiento más preciso del preajuste. 
Conmutador mezclador de video Pantalla LCD FHD de 5.5 pulgadas, 4 canales, HDMI Conmutador de transmisión en vivo 1080p 60FPS Grabación USB USB3.0 Salida Controlador PTZ Conmutador de video HDMI (KC601 Pro Negro)
 Controlador PTZ PoE PTZ IP Controller Teclado con 4D Joystick, completamente compatible con VISCA, PELCO- P y D protocolo , compatible con conexiones IP RS232, RS422, RS485 y Ethernet. Control sobre IP. </t>
  </si>
  <si>
    <t>Maestría en Comunicación - Educación (5)
Comunicación Social y Periodismo(18)</t>
  </si>
  <si>
    <t xml:space="preserve">Sede postgrados </t>
  </si>
  <si>
    <t xml:space="preserve">Camara fotográfica </t>
  </si>
  <si>
    <t>"Camara DSLR semi-profesional con lente 18 - 55 para tarjetas de memoria SD. 
Sensor CMOS (APS-C) de 24,1 megapíxeles con es 100–6400 (H: 12800)
Tecnología Wi-Fi y NFC incorporada
Sistema AF de 9 puntos y AI Servo AF
Visor óptico con aproximadamente 95% de cobertura de visualización
Utiliza el software EOS Utility Webcam Beta (Mac y Windows)
Relación de aspecto Unknown, Compatibilidad con formato de archivo RAW, Estabilización de imagen Verdadero, Máximo de distancia focal 55 Milímetros apertura máxima 5,6 f-stop
Mínimo de ISO ampliado 100, Descripción de medición promedio, centro-ponderado, multi-zona, parcial, punto.</t>
  </si>
  <si>
    <t>Maestría en Comunicación - Educación</t>
  </si>
  <si>
    <t xml:space="preserve">Consola digital con salida a USB </t>
  </si>
  <si>
    <t>"Consola de Audio Mezclador con salida a USB: • 4 Entradas híbridas (xlr o línea).
• 2 Entradas ESTÉREO de línea.
• EQ de 3 bandas pOR CANAL.
• 1 Auxiliar.
• 1 Entrada y salida de tape.
• Compresor para canales HÍBRIDOS.
• Módulo de efectos Klark Teknik.
• Phantom power.
• Puerto USB de salida para grabación."</t>
  </si>
  <si>
    <t xml:space="preserve">Grabador de audio para DSLR </t>
  </si>
  <si>
    <t xml:space="preserve">Grabador de audio para cámara reflex digital de 4 - 6 canales.                                                                                                                                                                                                                                                                                                                              Cápsulas de entrada intercambiables
Grabación simultánea de seis pistas
Cuatro entradas de micro/línea sobre conectores combo XLR/TRSGran pantalla LCD inclinada, a todo color
Graba directamente a tarjetas SD, SDHC y SDXC de hasta 1 TB
Soporta formatos de audio de hasta 24-bit /96kHz del tipo WAV conforme-con-BWF o
distintos tipos de MP3
Las funciones Auto-record, Pre-record y Backup-record le garantizan que nunca perderá esa
toma perfecta
Efectos incorporados, incluyendo filtrado de atenuación de graves, compresión y limitación
Interfaz de audio USB multicanal y estéreo para PC/Mac/iPad
Acepta pilas alcalinas AA estándar o NiMH recargables
Más de 20 horas de autonomía con 4 pilas alcalinas AA.
Controles de ganancia (knobs reales) y atenuadores (pads) de -20dB para cada entrada
La cápsula X/Y XYH-6 suministrada proporciona una entrada secundaria a través de un mini
conector phono estéreo de ⅛" Mic/Line In.
Alimentación Phantom en todas las entradas principales: +12/+24/+48V
</t>
  </si>
  <si>
    <t>Laboratorio de Didáctica de las Matemáticas</t>
  </si>
  <si>
    <t xml:space="preserve">Sede Macarena B 5 piso </t>
  </si>
  <si>
    <t xml:space="preserve">Camara de video </t>
  </si>
  <si>
    <t>Camara de alta definicion con enfoque preciso con su zoom de 20x.
Resolución fotográfica de 16.6Mpx para capturas de excelente calidad.
Videos con gran nivel de detalle gracias a su resolución 3840x2160.
Dispone de pantalla táctil que facilita su configuración.
Duración de la batería: 160m.
Incluye múltiples accesorios para potenciar las funcionalidades de la cámara al máximo.
Dimensiones: 73mm de ancho, 80.5mm de alto y 142.5mm de profundidad.</t>
  </si>
  <si>
    <t xml:space="preserve">Retroproyector </t>
  </si>
  <si>
    <t>Retroproyector para transparencias, Optica Lente singlet Cabezal 293 mm Iluminación 1600 lúmenes Superficie de Exposición 267 mm x 267 mm Tipo FSX Duración 75 horas Voltaje 82 volts, Potencia 250 Watts Ancho 335 mm Profundidad 482 mm Altura (hasta cabezal) 540 mm Altura de la base 127 mm Peso 6,4 KG Voltaje 120 VAC, 60 Hz (220/240 VAC, 50-60 Hz) Largo Cordón Eléctrico 305 cm</t>
  </si>
  <si>
    <t xml:space="preserve">Kit Portafondos Fotografía </t>
  </si>
  <si>
    <t xml:space="preserve"> Kit de Porta fondos de fotografía profesional con estructura de 3x3 metros, 2 pinzas plasticas y 3 Telones en tela no tejida (Blanco, Negro y Verde) para Fondo Fotográfico de 3X6 metros.</t>
  </si>
  <si>
    <t>Centro Audiovisuales  y Auditorios (3) 
Maestría en Comunicación - Educación (2)
Comunicación Social y Periodismo(2)</t>
  </si>
  <si>
    <t>Estabilizador Para Camaras 1/4</t>
  </si>
  <si>
    <t>En forma de C para la filmación de varios angulos, diseño de zapata permite montar el micrófono o la luz de vídeo, tornillo con un estándar de 1/4 " para estabilizar la cámara RÉFLEX o videocámara fuertemente, mango de espuma suave añade comodidad y alivia la fatiga de tiro largo, fabricado de ABS de alta calidad, de gran alcance y garantizado.</t>
  </si>
  <si>
    <t>Transmisor y receptor HDMI inalámbrico, kit extensor HDMI con soporte de montaje de batería ajustable</t>
  </si>
  <si>
    <t>Rango de transmisión: Hasta 250 m en campo abierto sin interferencias, utilizando una conexión punto a punto y una señal WiFi de 2,4/5,8 GHz. Resolución de transmisión: Soporta 1080p Full HD @60Hz. Control remoto y monitoreo: Incluye control remoto por infrarrojos y salida HDMI adicional para monitoreo local, Plug &amp; Play, Compatibilidad: Funciona con dispositivos HDMI como televisores, proyectores, Blu-ray, DVR, etc. Soporte de batería con indicadores LED de batería baja y opciones de montaje seguras para los transmisores y receptores de la serie WL009/WL090.</t>
  </si>
  <si>
    <t>Accesorio para camara de video: Sistema de micrófono inalámbrico compacto digital para 2 personaspara camara</t>
  </si>
  <si>
    <t>Micrófonos Omni incorporados y entradas de micrófono de 3,5 mm  2 x Mini transmisores / grabadores de clip Graba 7 horas de audio sin comprimir Configuración sencilla sin menús Modos de salida estéreo o mono dual  Baterías recargables de 7 horas + alimentación USB Potentes funciones / personalización a través de la aplicación Funcionalidad de interfaz de audio USB  Hasta 8 micrófonos en el set / rango de 200m</t>
  </si>
  <si>
    <t xml:space="preserve">Centro de Ayudas educativas Audiovisuales </t>
  </si>
  <si>
    <t xml:space="preserve">Macarena A </t>
  </si>
  <si>
    <t>SOLUCION INTEGRAL ADECUACIONES AUDITORIO MAYOR HERMANOS SAN JUAN</t>
  </si>
  <si>
    <t>LA SOLUCION INTEGRAL DEL AUDITORIO MAYOR HERMANOS SAN JUAN DEBE CONTENER LOS SIGUIENTES ELEMENTOS CON SUS CARACTERISTICAS, CANTIDADES Y DESCRIPCION NOMBRADOS A CONTINUACION:</t>
  </si>
  <si>
    <r>
      <t xml:space="preserve">Dotación, instalación y puesta en funcionamiento sistema de sonido digital </t>
    </r>
    <r>
      <rPr>
        <sz val="8"/>
        <rFont val="Calibri"/>
        <family val="2"/>
        <scheme val="minor"/>
      </rPr>
      <t xml:space="preserve">con los siguientes especificaciones; Sistema de sonido integral que contará con una mezcladora digital avanzada de 32 canales para un manejo detallado del sonido, complementada por una caja de escenario conectad por red que facilita la gestión eficiente de señales. La distribución sonora se realizará a través de arreglos lineales con altavoces activos de 8 pulgadas y subwoofers de 18 pulgadas para graves profundos Line Array  5 por lado y 2 bajos  Usando la plataforma de sonido actual (6) . Adicionalmente, el sistema se enriquece con un micrófono inalámbrico de mano, baterías con su respectivo cargador, y un cable de micrófono de alta fidelidad. Se incluye también un robusto micrófono de mesa para captación de voz clara en discursos y presentaciones, asegurando así una calidad de sonido envolvente y profesional en todo el recinto, adicional un sistema de monitoreo de sonido en la cabina principal. Tener presente las cantidades, componentes y/o especificaciones tecnicas similares descritas acontinuación </t>
    </r>
  </si>
  <si>
    <t>Mezclador de consola digital CANT (1)
Caja de escenario en red CANT (1)
Line Array  5 por lado total 10 y 2 bajos por lado total 4.  Usando la plataforma de sonido actual (6 )
Microfono Inalámbrico de Mano incluye transmisor y receptor   CANT (4)
• Transparent 24-bit digital audio
• Extended 20 Hz to 20 kHz frequency range (microphone dependent)
• 118 dB dynamic range
• Digital predictive switching diversity
• 44 MHz tuning bandwidth (region dependent)
• 32 available channels per frequency band (region dependent)
• Up to 10 compatible systems per 6MHz TV band; 12 systems per 8 MHz band
• Easy pairing of transmitters and receivers over scan and IR sync
• Compatible with  Wireless Workbench® control software
• Remote monitoring and control via Channels app
• Rugged metal construction
UA844+SWB DISTRIBUIDOR DE ANTENAS  5 VIAS CANT (1)
UA850 CABLE ANTENA  15,24 MTS  CANT(2)
UA874US ANTENA  ACTIVA CANT (2)
Pilas Recargable, CANT (4).    (No son pilas normales)
Rechargeable Lithium-Ion Battery
Batería recargable de iones de litio SB900B para usar con receptores P3RA, P9RA+ y P10R+, transmisores ULX-D, QLX-D y AD y todos los accesorios asociados de carga de acoplamiento, red y rack.
Tablet Android para control de Audio compatible consola digital   CANT (1)
Cargador  Lithium-Ion Battery  CANT (2)
 Cargador de acoplamiento dual SBC200-US con fuente de alimentación PS45US, estación de recarga carga baterías SB900A dentro o fuera de los transmisores, funciona hasta 4 estaciones SBC200
Micrófono de cable   CANT (4)
• Micrófono dinámico (bobina móvil)
• Respuesta de frecuencia 70 a 16,000 Hz
• Patrón polar Cardioide
• Impedancia de salida 600 Ω
• Sensibilidad a 1 kHz, voltaje con circuito abierto -53.5 dBV/Pa¹ (2.10 mV)
• Polaridad presión positiva en el diafragma del micrófono produce un voltaje positivo en la clavija 2 con respecto a la clavija 3
• Peso 300 g (10,37oz)
• Interruptor de encendido
• Conector de audio de tres clavijas profesional (tipo XLR), mach.
Bases micrófono de mano tanto para expositores como para instrumentos.   CANT (4)
Base para micrófono sencilla. Altura mínima 1.0 metro - altura máxima 1.69 metros. Carga máxima 5Kg. Boom 76cm.
Micrófono de mesa profesional de alta resistencia, alta sensibilidad, cápsula de micrófono condensador, cuello de ganso flexible, CANT  (3)
Signal-to-Noise Ratio: 65.0 dB (Referenced @ 94 dB SPL)
Maximum Input Sound Level: 123.0 dB (1 kHz @ 1% THD, 1 kW Load)
Sistema de control de Luces DMX .   CANT (1)
Luz wash blanca de alto rendimiento Con soporte para ser instalado en barras superiores del auditorio CANT (8)
Luz tipo Par LED  Con soporte para ser instalado en barras superiores del auditorio  CANT (8).
Luces Led Accidentales de 18w circuito independiente luz cálida instaladas para zona del publico CANT (20).
PTZ 20 X  con conexión a RED que permita la conexión a la cabina principal deben ser ubicadas en puntos estratégicos del auditorio pensando en el cubrimiento tanto del escenario como del público.  CANT (3)
1. SONY 1/2.8 progressive CMOS sensor 
2. Resolution: 1080p60/50, 1080p59.94/29.97, 1080p30/25, 1080i60/50, 1080i59.94
3. 20X Optical Zoom (58.7° FOV)+16X Digital Zoom
4. RS232(IN)/RS485 Camera Control
5. IP Steam Protocol: RTMP, RTSP, ONVIF, NDI|HX(Optional)
6. Support POE
7. Support Tally light.
CONTROLER para camaras PTZ 20 X  y  CAMARA PTZ SEGUIMIENTO 20X  debe estar instalado y puesto en funcionamiento  en la cabina principal del auditorio. CANT (1)
1. Support visca over IP/onvif/visca/pelco
2. Network protocol support VISCA Over IP, ONVIF
3. AF/IRIS/WBC/OSD, etc can be quickly adjusted by panel buttons
4. Max.cameras control: 1,000 Max.preset positions: 255/CAM
5.Support IP video input
6. Integrated Tally interface
7. HDMI output
SWITCH  HDMI Pro Live Streaming Multi Cámara Video Mixer Switcher  CANT (1)
1. built-in 5-inch HD screen, Integrates live streaming and monitoring functions.
2. Supports 30 switching effects.
3. 4 HDMI input video sources, 2 PGM HDMI output;
4. 1 channel UVC video signal output.
5. Supports RTMP and RTMPS streaming media protocols to implement streaming;
6. Supports multiple PIP and POP layouts and multiple transition functions.
7.Supports MP4 format video recording and saving. Supports USB mobile hard disk storage.
8. Convenient and fast camera control functions: 2D joystick PTZ control; supports VISCA Over IP control protocol.
9. Supports remote control of broadcasting and parameter configuration through the WEB background, and supports WEB equipment upgrades.
CAMARA PTZ CON SEGUIMIENTO 20X   que permita la conexión a la cabina principal deben ser ubicadas en puntos estratégicos del auditorio pensando en el cubrimiento tanto del escenario como del público. CANT. 1
1. SONY 1/2.8  CMOS sensor  Dual Camera 
2. Resolution: 1080p60/50, 1080p59.94/29.97, 1080p30/25, 1080i60/50, 1080i59.94
3. 20X Optical Zoom, 10X Digital Zoom
4. RS232(IN)/ Camera Control
5. IP Steam Protocol: RTMP, RTSP, ONVIF,GB / T28181
6. Secuencia de Image Code  Salida de flujo dual
7. Formato VideoCompress H.264, H.265
8.VideoInterfaz : HDMI X 2, USB 3 X2, LAN X2.
EXTENDER IP TX  CANT (4)
• Advanced HD video, control and KVM over network infrastructure
• Extends HDMI up to a distance of 100m over a single CAT cable
• Supports unicast transmission over unmanaged networks
• Supports multicast transmission for large managed networks
• Supports up to 1080p @ 60Hz
• Features 1 x HDMI loop-out for integrating local displays or cascading to multiple devices
• Supports PCM 2.0 channel audio only
• Advanced signal management for independent routing of IR, RS-232, USB/KVM, and video/audio
• PoE (Power over Ethernet) to power product from a PoE switch
• HDCP1.4 compliant with advanced EDID management
• Analogue L/R audio embedding and audio breakout (2ch PCM only)
• Local 12V 1A power supply should Ethernet switch not support PoE (supplied separately)
• Features 2 operational modes:
   - Matrix distribution (requires 100Mbps network switch)
   - One-to-one HDMI extender (no network switch required).
EXTENDER IP RX  CANT (4)
• Advanced HD video, control and KVM over network infrastructure
• Extends HDMI up to a distance of 100m over a single CAT cable
• Supports unicast transmission over unmanaged networks
• Supports multicast transmission for large managed networks
• Supports up to 1080p @ 60Hz
• Features 1 x HDMI loop-out for integrating local displays or cascading to multiple devices
• Supports PCM 2.0 channel audio only
• Advanced signal management for independent routing of IR, RS-232, USB/KVM, and video/audio
• PoE (Power over Ethernet) to power product from a PoE switch
• HDCP1.4 compliant with advanced EDID management
• Analogue L/R audio embedding and audio breakout (2ch PCM only)
• Local 12V 1A power supply should Ethernet switch not support PoE (supplied separately)
• Features 2 operational modes:
   - Matrix distribution (requires 100Mbps network switch)
   - One-to-one HDMI extender (no network switch required).
Sillas ergonómicas (quitar la marca) para producción para largas horas de trabajo. Cuero PVC respirable, Sistema de control de cable , Ruedas robustas giratorias de 3″ para mejorar la estabilidad.</t>
  </si>
  <si>
    <t>Medio Ambiente y Recursos Naturales</t>
  </si>
  <si>
    <t xml:space="preserve">Sede Vivero </t>
  </si>
  <si>
    <t>Pantalla interactiva de 75" con sistema de videoconferencia</t>
  </si>
  <si>
    <t>Ciudadela Universitaria el Porvenir sede Bosa</t>
  </si>
  <si>
    <t>Videobeam de Tiro Corto</t>
  </si>
  <si>
    <t>Facultad de Ingeniería</t>
  </si>
  <si>
    <t>Laboratorios de ingenieria</t>
  </si>
  <si>
    <t>Sabio Caldas</t>
  </si>
  <si>
    <t>Video Proyector laser</t>
  </si>
  <si>
    <t>Video proyector con tecnologia laser / Resolucion minima FHD 1080p / Minimo 4000 lúmenes / De distancia regular o estandar / Con conexiones minimas de video de 2x HDMI, 1x USB, 1x RJ-45, 1x Entrada de audio, 1x Salida de Audio / Conexión inalámbrica Wifi (2.4 GHz y 5 GHz).
Adicionalmente cada proyector debe incluir:
- Soporte tipo Jaula para instalación y montaje en techo y pared compatible con el proyector, con elemento para cierre y bloqueo de la jaula.
- Cajas de conexiones para audiovisuales compuesta por: caja trasera estándar para instalación sobre pared, marco frontal, 2 módulos HDMI, módulo VGA con audio 3.5 mm, módulo USB A.</t>
  </si>
  <si>
    <t>VALOR TOTAL DE LA PROPUESTA</t>
  </si>
  <si>
    <r>
      <rPr>
        <b/>
        <sz val="8"/>
        <rFont val="Tahoma"/>
        <family val="2"/>
      </rPr>
      <t>NOMBRE DE LA EMPRESA:</t>
    </r>
    <r>
      <rPr>
        <sz val="8"/>
        <rFont val="Tahoma"/>
        <family val="2"/>
      </rPr>
      <t>______________________________________________________________________</t>
    </r>
  </si>
  <si>
    <r>
      <rPr>
        <b/>
        <sz val="8"/>
        <rFont val="Tahoma"/>
        <family val="2"/>
      </rPr>
      <t>REPRESENTANTE LEGAL:</t>
    </r>
    <r>
      <rPr>
        <sz val="8"/>
        <rFont val="Tahoma"/>
        <family val="2"/>
      </rPr>
      <t>________________________________________________________________________</t>
    </r>
  </si>
  <si>
    <r>
      <rPr>
        <b/>
        <sz val="8"/>
        <rFont val="Tahoma"/>
        <family val="2"/>
      </rPr>
      <t>FIRMA:</t>
    </r>
    <r>
      <rPr>
        <sz val="8"/>
        <rFont val="Tahoma"/>
        <family val="2"/>
      </rPr>
      <t>_________________________________________________________________________________________</t>
    </r>
  </si>
  <si>
    <t>ROBUSTOS</t>
  </si>
  <si>
    <t>AUDIOVISUALES</t>
  </si>
  <si>
    <t>MÚSICA Y SONIDO</t>
  </si>
  <si>
    <t>COMPUTADORES</t>
  </si>
  <si>
    <t>SOFTWARE</t>
  </si>
  <si>
    <t xml:space="preserve">Pantalla interactiva de 86”, Panel DLED resolución 4k UHD, Tecnología IPS con mínimo 40 toques, vidrio antirreflejo resistente a impactos (mínimo 9H), mínimo 50.000 horas de vida útil, con caracteristicas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Debe incluir:
 - OPS PC con las siguientes características mínimas: Windows 11 (mínimo versión home), procesador mínimo i9 de 11va generación o equivalente, mínimo 16 GB de RAM (con slot para aumento de capacidad) y mínimo 512 GB SSD de almacenamiento.
- Software vitalicio  de pizarra interactiva con soporte técnico
- Soporte móvil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y/o USB 3.0,  Soporte de sistemas operativos Windows, Mac, Android.
- Instalación, capacitación y Puesta en marcha de la pantalla
- Certificado de Energy Star y/o EPEAT y/o TCO Certified y/o EU Ecolabel. </t>
  </si>
  <si>
    <t xml:space="preserve">Pantalla interactiva de 75”, Panel DLED resolución 4k UHD, Tecnología IPS con mínimo 40 toques, vidrio antirreflejo resistente a impactos (mínimo 9H), mínimo 50.000 horas de vida útil, con características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(Opcional)
Debe incluir:
 - OPS PC con las siguientes características mínimas: Windows 11  (mínimo versión home), procesador mínimo i7 de 11ava generación o equivalente, mínimo 16 GB de RAM (con slot para aumento de capacidad) y mínimo 256 GB SSD de almacenamiento.
- Software de pizarra interactiva con soporte técnico
- Soporte fijo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y/o USB 3.0,  Soporte de sistemas operativos Windows, Mac, Android.
- Instalación, capacitación y Puesta en marcha de la pantalla
- Certificado de Energy Star y/o EPEAT y/o TCO Certified y/o EU Ecolabel. </t>
  </si>
  <si>
    <t>Video Beam de Tiro Corto, con Resolución Full HD, mínimo 1024x 768 pixeles, con puertos mínimos: HDMI X2, Entrada de Audio x1, Salida de Audio x1, Puerto para PC x1, 
Minima Luminosidad del Color 3.500 Lúmenes,
Mínima Luminosidad del Blanco 3.500 Lúmenes
Fácil Sustitución y consecución de la Lámpara con capacidad de mínimo 12.000 horas de proyección 
Compatible con Caja de control Trautech TR-201 para compatibilidad con pizarra interactiva
Debe tener conectividad RS485 para el manejo correcto de conectividad de la correcta posicion en el dip switch para el ajuste y compatibilidad de la caja de control.
Debe tener compatibilidad para ser instalado en soporte de araña techo/pared
Instalación, capacitación y Puesta en marcha del video Beam
Certificado de Energy 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</si>
</sst>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240A]\ #,##0"/>
    <numFmt numFmtId="168" formatCode="_(&quot;$&quot;\ * #,##0_);_(&quot;$&quot;\ * \(#,##0\);_(&quot;$&quot;\ * &quot;-&quot;??_);_(@_)"/>
    <numFmt numFmtId="169" formatCode="&quot;$&quot;#,##0"/>
  </numFmts>
  <fonts count="16"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b/>
      <sz val="20"/>
      <name val="Tahoma"/>
      <family val="2"/>
    </font>
    <font>
      <sz val="8"/>
      <name val="Tahoma"/>
      <family val="2"/>
    </font>
    <font>
      <sz val="8"/>
      <color rgb="FF000000"/>
      <name val="Tahoma"/>
      <family val="2"/>
    </font>
    <font>
      <sz val="9"/>
      <name val="Tahoma"/>
      <family val="2"/>
    </font>
    <font>
      <b/>
      <sz val="9"/>
      <name val="Tahoma"/>
      <family val="2"/>
    </font>
    <font>
      <b/>
      <sz val="8"/>
      <name val="Tahoma"/>
      <family val="2"/>
    </font>
    <font>
      <sz val="8"/>
      <color rgb="FF000000"/>
      <name val="Calibri"/>
      <family val="2"/>
      <scheme val="minor"/>
    </font>
    <font>
      <b/>
      <sz val="8"/>
      <color rgb="FF000000"/>
      <name val="Calibri"/>
      <family val="2"/>
    </font>
    <font>
      <b/>
      <sz val="8"/>
      <name val="Calibri"/>
      <family val="2"/>
      <scheme val="minor"/>
    </font>
    <font>
      <sz val="8"/>
      <name val="Calibri"/>
      <family val="2"/>
      <scheme val="minor"/>
    </font>
    <font>
      <sz val="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xf numFmtId="42" fontId="1" fillId="0" borderId="0" applyFont="0" applyFill="0" applyBorder="0" applyAlignment="0" applyProtection="0"/>
  </cellStyleXfs>
  <cellXfs count="71">
    <xf numFmtId="0" fontId="0" fillId="0" borderId="0" xfId="0"/>
    <xf numFmtId="0" fontId="4" fillId="0" borderId="0" xfId="0" applyFont="1" applyAlignment="1">
      <alignment vertical="center"/>
    </xf>
    <xf numFmtId="0" fontId="8" fillId="0" borderId="0" xfId="0" applyFont="1" applyAlignment="1">
      <alignment wrapText="1"/>
    </xf>
    <xf numFmtId="0" fontId="8" fillId="0" borderId="0" xfId="0" applyFont="1" applyAlignment="1">
      <alignment horizontal="center" vertical="center" wrapText="1"/>
    </xf>
    <xf numFmtId="168" fontId="9" fillId="0" borderId="1" xfId="1"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168" fontId="6" fillId="0" borderId="0" xfId="0" applyNumberFormat="1" applyFont="1" applyAlignment="1">
      <alignment horizontal="center" vertical="center" wrapText="1"/>
    </xf>
    <xf numFmtId="6" fontId="8" fillId="0" borderId="0" xfId="0" applyNumberFormat="1" applyFont="1" applyAlignment="1">
      <alignment horizontal="center" vertical="center" wrapText="1"/>
    </xf>
    <xf numFmtId="0" fontId="8" fillId="0" borderId="0" xfId="0" applyFont="1" applyAlignment="1">
      <alignment horizontal="left" vertical="center" wrapText="1"/>
    </xf>
    <xf numFmtId="168" fontId="8" fillId="0" borderId="0" xfId="0" applyNumberFormat="1" applyFont="1" applyAlignment="1">
      <alignment vertical="center" wrapText="1"/>
    </xf>
    <xf numFmtId="167" fontId="8" fillId="0" borderId="0" xfId="0" applyNumberFormat="1" applyFont="1" applyAlignment="1">
      <alignment horizontal="center" vertical="center" wrapText="1"/>
    </xf>
    <xf numFmtId="0" fontId="8" fillId="0" borderId="0" xfId="0" applyFont="1" applyAlignment="1">
      <alignment horizontal="left" wrapText="1"/>
    </xf>
    <xf numFmtId="168" fontId="8" fillId="0" borderId="0" xfId="0" applyNumberFormat="1" applyFont="1" applyAlignment="1">
      <alignment wrapText="1"/>
    </xf>
    <xf numFmtId="3" fontId="8" fillId="0" borderId="0" xfId="0" applyNumberFormat="1" applyFont="1" applyAlignment="1">
      <alignment wrapText="1"/>
    </xf>
    <xf numFmtId="6" fontId="8" fillId="0" borderId="0" xfId="0" applyNumberFormat="1" applyFont="1" applyAlignment="1">
      <alignment wrapText="1"/>
    </xf>
    <xf numFmtId="0" fontId="8" fillId="0" borderId="0" xfId="0" applyFont="1" applyAlignment="1">
      <alignment horizontal="right" wrapText="1"/>
    </xf>
    <xf numFmtId="168" fontId="8" fillId="0" borderId="0" xfId="0" applyNumberFormat="1" applyFont="1" applyAlignment="1">
      <alignment horizontal="right" wrapText="1"/>
    </xf>
    <xf numFmtId="167" fontId="8" fillId="0" borderId="0" xfId="0" applyNumberFormat="1" applyFont="1" applyAlignment="1">
      <alignment wrapText="1"/>
    </xf>
    <xf numFmtId="0" fontId="8" fillId="2" borderId="0" xfId="0" applyFont="1" applyFill="1" applyAlignment="1">
      <alignment wrapText="1"/>
    </xf>
    <xf numFmtId="168" fontId="10" fillId="0" borderId="1" xfId="1" applyNumberFormat="1" applyFont="1" applyFill="1" applyBorder="1" applyAlignment="1">
      <alignment horizontal="center" vertical="center" wrapText="1"/>
    </xf>
    <xf numFmtId="0" fontId="6" fillId="0" borderId="0" xfId="0" applyFont="1" applyAlignment="1">
      <alignment wrapText="1"/>
    </xf>
    <xf numFmtId="6" fontId="6" fillId="0" borderId="0" xfId="0" applyNumberFormat="1" applyFont="1" applyAlignment="1">
      <alignment horizontal="center" vertical="center" wrapText="1"/>
    </xf>
    <xf numFmtId="0" fontId="6" fillId="0" borderId="0" xfId="0" applyFont="1"/>
    <xf numFmtId="0" fontId="8" fillId="3" borderId="0" xfId="0" applyFont="1" applyFill="1" applyAlignment="1">
      <alignment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11" fillId="0" borderId="1" xfId="0" applyFont="1" applyBorder="1" applyAlignment="1">
      <alignment horizontal="left" vertical="center" wrapText="1"/>
    </xf>
    <xf numFmtId="169" fontId="6" fillId="0" borderId="1" xfId="0" applyNumberFormat="1" applyFont="1" applyBorder="1" applyAlignment="1">
      <alignment horizontal="center" vertical="center"/>
    </xf>
    <xf numFmtId="0" fontId="12" fillId="0" borderId="0" xfId="0" applyFont="1" applyAlignment="1">
      <alignment wrapText="1"/>
    </xf>
    <xf numFmtId="0" fontId="13" fillId="0" borderId="2" xfId="0" applyFont="1" applyBorder="1" applyAlignment="1">
      <alignment wrapText="1"/>
    </xf>
    <xf numFmtId="6" fontId="6" fillId="0" borderId="1" xfId="0" applyNumberFormat="1" applyFont="1" applyBorder="1" applyAlignment="1">
      <alignment horizontal="center" vertical="center" wrapText="1"/>
    </xf>
    <xf numFmtId="168" fontId="8" fillId="0" borderId="0" xfId="0" applyNumberFormat="1" applyFont="1" applyAlignment="1">
      <alignment horizontal="right"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10"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3" xfId="0" applyFont="1" applyFill="1" applyBorder="1" applyAlignment="1">
      <alignment vertical="center" wrapText="1"/>
    </xf>
    <xf numFmtId="0" fontId="6" fillId="2" borderId="4" xfId="0" applyFont="1" applyFill="1" applyBorder="1" applyAlignment="1">
      <alignment vertical="center" wrapText="1"/>
    </xf>
    <xf numFmtId="0" fontId="7" fillId="2" borderId="4" xfId="0" applyFont="1" applyFill="1" applyBorder="1" applyAlignment="1">
      <alignment vertical="center" wrapText="1"/>
    </xf>
    <xf numFmtId="0" fontId="6" fillId="2" borderId="4" xfId="0" applyFont="1" applyFill="1" applyBorder="1" applyAlignment="1">
      <alignment horizontal="center" vertical="center" wrapText="1"/>
    </xf>
    <xf numFmtId="165"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0" fillId="2" borderId="1" xfId="13" applyNumberFormat="1" applyFont="1" applyFill="1" applyBorder="1" applyAlignment="1">
      <alignment horizontal="center" vertical="center" wrapText="1"/>
    </xf>
    <xf numFmtId="168" fontId="10" fillId="2" borderId="1" xfId="1" applyNumberFormat="1" applyFont="1" applyFill="1" applyBorder="1" applyAlignment="1">
      <alignment horizontal="center" vertical="center" wrapText="1"/>
    </xf>
    <xf numFmtId="0" fontId="6" fillId="2" borderId="1" xfId="0" applyFont="1" applyFill="1" applyBorder="1" applyAlignment="1">
      <alignment vertical="center" wrapText="1"/>
    </xf>
  </cellXfs>
  <cellStyles count="14">
    <cellStyle name="Moneda [0]" xfId="13" builtinId="7"/>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colors>
    <mruColors>
      <color rgb="FF99FF66"/>
      <color rgb="FF329E9E"/>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825500</xdr:colOff>
      <xdr:row>2</xdr:row>
      <xdr:rowOff>1588</xdr:rowOff>
    </xdr:from>
    <xdr:ext cx="1308100" cy="1381125"/>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549400" y="496888"/>
          <a:ext cx="13081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53"/>
  <sheetViews>
    <sheetView showGridLines="0" tabSelected="1" view="pageBreakPreview" topLeftCell="A4" zoomScaleNormal="100" zoomScaleSheetLayoutView="100" workbookViewId="0">
      <selection activeCell="A26" sqref="A26:XFD26"/>
    </sheetView>
  </sheetViews>
  <sheetFormatPr baseColWidth="10" defaultColWidth="11.42578125" defaultRowHeight="11.25" x14ac:dyDescent="0.15"/>
  <cols>
    <col min="1" max="1" width="2.42578125" style="2" customWidth="1"/>
    <col min="2" max="2" width="8.42578125" style="2" customWidth="1"/>
    <col min="3" max="3" width="13.85546875" style="2" customWidth="1"/>
    <col min="4" max="4" width="19.28515625" style="2" customWidth="1"/>
    <col min="5" max="5" width="25.42578125" style="2" customWidth="1"/>
    <col min="6" max="6" width="29.140625" style="2" customWidth="1"/>
    <col min="7" max="7" width="159.140625" style="9" customWidth="1"/>
    <col min="8" max="8" width="15.42578125" style="2" customWidth="1"/>
    <col min="9" max="9" width="31.7109375" style="2" customWidth="1"/>
    <col min="10" max="11" width="15.42578125" style="2" customWidth="1"/>
    <col min="12" max="12" width="15.7109375" style="13" customWidth="1"/>
    <col min="13" max="13" width="15.42578125" style="2" customWidth="1"/>
    <col min="14" max="14" width="18" style="2" customWidth="1"/>
    <col min="15" max="15" width="35.42578125" style="2" customWidth="1"/>
    <col min="16" max="16" width="2.28515625" style="2" customWidth="1"/>
    <col min="17" max="17" width="11.42578125" style="2"/>
    <col min="18" max="18" width="17.7109375" style="2" customWidth="1"/>
    <col min="19" max="16384" width="11.42578125" style="2"/>
  </cols>
  <sheetData>
    <row r="2" spans="1:16" ht="27" customHeight="1" x14ac:dyDescent="0.15">
      <c r="B2" s="47"/>
      <c r="C2" s="47"/>
      <c r="D2" s="47"/>
      <c r="E2" s="47"/>
      <c r="F2" s="45" t="s">
        <v>0</v>
      </c>
      <c r="G2" s="45"/>
      <c r="H2" s="45"/>
      <c r="I2" s="45"/>
      <c r="J2" s="45"/>
      <c r="K2" s="45"/>
      <c r="L2" s="45"/>
      <c r="M2" s="45"/>
      <c r="N2" s="45"/>
      <c r="O2" s="45"/>
    </row>
    <row r="3" spans="1:16" ht="23.25" customHeight="1" x14ac:dyDescent="0.15">
      <c r="B3" s="47"/>
      <c r="C3" s="47"/>
      <c r="D3" s="47"/>
      <c r="E3" s="47"/>
      <c r="F3" s="45" t="s">
        <v>1</v>
      </c>
      <c r="G3" s="45"/>
      <c r="H3" s="45"/>
      <c r="I3" s="45"/>
      <c r="J3" s="45"/>
      <c r="K3" s="45"/>
      <c r="L3" s="45"/>
      <c r="M3" s="45"/>
      <c r="N3" s="45"/>
      <c r="O3" s="45"/>
    </row>
    <row r="4" spans="1:16" ht="103.5" customHeight="1" x14ac:dyDescent="0.15">
      <c r="B4" s="47"/>
      <c r="C4" s="47"/>
      <c r="D4" s="47"/>
      <c r="E4" s="47"/>
      <c r="F4" s="46" t="s">
        <v>2</v>
      </c>
      <c r="G4" s="46"/>
      <c r="H4" s="46"/>
      <c r="I4" s="46"/>
      <c r="J4" s="46"/>
      <c r="K4" s="46"/>
      <c r="L4" s="46"/>
      <c r="M4" s="46"/>
      <c r="N4" s="46"/>
      <c r="O4" s="46"/>
    </row>
    <row r="5" spans="1:16" ht="25.5" customHeight="1" x14ac:dyDescent="0.15">
      <c r="B5" s="3"/>
      <c r="C5" s="3"/>
      <c r="D5" s="3"/>
      <c r="E5" s="3"/>
      <c r="F5" s="45" t="s">
        <v>3</v>
      </c>
      <c r="G5" s="45"/>
      <c r="H5" s="45"/>
      <c r="I5" s="45"/>
      <c r="J5" s="45"/>
      <c r="K5" s="45"/>
      <c r="L5" s="45"/>
      <c r="M5" s="45"/>
      <c r="N5" s="45"/>
      <c r="O5" s="45"/>
    </row>
    <row r="6" spans="1:16" ht="67.5" x14ac:dyDescent="0.15">
      <c r="B6" s="25" t="s">
        <v>4</v>
      </c>
      <c r="C6" s="25" t="s">
        <v>5</v>
      </c>
      <c r="D6" s="25" t="s">
        <v>6</v>
      </c>
      <c r="E6" s="25" t="s">
        <v>7</v>
      </c>
      <c r="F6" s="25" t="s">
        <v>8</v>
      </c>
      <c r="G6" s="25" t="s">
        <v>9</v>
      </c>
      <c r="H6" s="25" t="s">
        <v>10</v>
      </c>
      <c r="I6" s="25" t="s">
        <v>11</v>
      </c>
      <c r="J6" s="25" t="s">
        <v>12</v>
      </c>
      <c r="K6" s="25" t="s">
        <v>13</v>
      </c>
      <c r="L6" s="4" t="s">
        <v>14</v>
      </c>
      <c r="M6" s="25" t="s">
        <v>15</v>
      </c>
      <c r="N6" s="26" t="s">
        <v>16</v>
      </c>
      <c r="O6" s="25" t="s">
        <v>17</v>
      </c>
    </row>
    <row r="7" spans="1:16" s="19" customFormat="1" ht="180" customHeight="1" x14ac:dyDescent="0.15">
      <c r="B7" s="57">
        <v>1</v>
      </c>
      <c r="C7" s="58" t="s">
        <v>18</v>
      </c>
      <c r="D7" s="59" t="s">
        <v>19</v>
      </c>
      <c r="E7" s="60" t="s">
        <v>20</v>
      </c>
      <c r="F7" s="60" t="s">
        <v>21</v>
      </c>
      <c r="G7" s="60" t="s">
        <v>88</v>
      </c>
      <c r="H7" s="61">
        <f>45+13+3</f>
        <v>61</v>
      </c>
      <c r="I7" s="61"/>
      <c r="J7" s="61"/>
      <c r="K7" s="62"/>
      <c r="L7" s="63"/>
      <c r="M7" s="64">
        <f>+L7*19%</f>
        <v>0</v>
      </c>
      <c r="N7" s="63">
        <f>(L7+M7)*H7</f>
        <v>0</v>
      </c>
      <c r="O7" s="63"/>
    </row>
    <row r="8" spans="1:16" s="24" customFormat="1" ht="155.25" customHeight="1" x14ac:dyDescent="0.15">
      <c r="B8" s="27">
        <v>2</v>
      </c>
      <c r="C8" s="32" t="s">
        <v>22</v>
      </c>
      <c r="D8" s="28" t="s">
        <v>23</v>
      </c>
      <c r="E8" s="28" t="s">
        <v>24</v>
      </c>
      <c r="F8" s="28" t="s">
        <v>25</v>
      </c>
      <c r="G8" s="28" t="s">
        <v>26</v>
      </c>
      <c r="H8" s="29">
        <v>1</v>
      </c>
      <c r="I8" s="29"/>
      <c r="J8" s="29"/>
      <c r="K8" s="30"/>
      <c r="L8" s="20"/>
      <c r="M8" s="31">
        <f t="shared" ref="M8:M19" si="0">+L8*19%</f>
        <v>0</v>
      </c>
      <c r="N8" s="30">
        <f t="shared" ref="N8:N20" si="1">(L8+M8)*H8</f>
        <v>0</v>
      </c>
      <c r="O8" s="30"/>
    </row>
    <row r="9" spans="1:16" ht="219" customHeight="1" x14ac:dyDescent="0.15">
      <c r="B9" s="27">
        <v>3</v>
      </c>
      <c r="C9" s="33" t="s">
        <v>27</v>
      </c>
      <c r="D9" s="27" t="s">
        <v>28</v>
      </c>
      <c r="E9" s="27" t="s">
        <v>29</v>
      </c>
      <c r="F9" s="27" t="s">
        <v>30</v>
      </c>
      <c r="G9" s="34" t="s">
        <v>31</v>
      </c>
      <c r="H9" s="27">
        <f>7+18</f>
        <v>25</v>
      </c>
      <c r="I9" s="28"/>
      <c r="J9" s="27"/>
      <c r="K9" s="30"/>
      <c r="L9" s="20"/>
      <c r="M9" s="31">
        <f t="shared" si="0"/>
        <v>0</v>
      </c>
      <c r="N9" s="30">
        <f t="shared" si="1"/>
        <v>0</v>
      </c>
      <c r="O9" s="30"/>
    </row>
    <row r="10" spans="1:16" ht="161.25" customHeight="1" x14ac:dyDescent="0.15">
      <c r="B10" s="27">
        <v>4</v>
      </c>
      <c r="C10" s="33" t="s">
        <v>32</v>
      </c>
      <c r="D10" s="27" t="s">
        <v>33</v>
      </c>
      <c r="E10" s="27" t="s">
        <v>34</v>
      </c>
      <c r="F10" s="27" t="s">
        <v>35</v>
      </c>
      <c r="G10" s="34" t="s">
        <v>36</v>
      </c>
      <c r="H10" s="27">
        <v>2</v>
      </c>
      <c r="I10" s="27"/>
      <c r="J10" s="27"/>
      <c r="K10" s="30"/>
      <c r="L10" s="20"/>
      <c r="M10" s="31">
        <f t="shared" si="0"/>
        <v>0</v>
      </c>
      <c r="N10" s="30">
        <f t="shared" si="1"/>
        <v>0</v>
      </c>
      <c r="O10" s="30"/>
    </row>
    <row r="11" spans="1:16" s="19" customFormat="1" ht="118.5" customHeight="1" x14ac:dyDescent="0.15">
      <c r="A11" s="2"/>
      <c r="B11" s="27">
        <v>5</v>
      </c>
      <c r="C11" s="33" t="s">
        <v>32</v>
      </c>
      <c r="D11" s="27" t="s">
        <v>33</v>
      </c>
      <c r="E11" s="27" t="s">
        <v>34</v>
      </c>
      <c r="F11" s="27" t="s">
        <v>37</v>
      </c>
      <c r="G11" s="34" t="s">
        <v>38</v>
      </c>
      <c r="H11" s="27">
        <v>2</v>
      </c>
      <c r="I11" s="27"/>
      <c r="J11" s="27"/>
      <c r="K11" s="30"/>
      <c r="L11" s="20"/>
      <c r="M11" s="31">
        <f t="shared" si="0"/>
        <v>0</v>
      </c>
      <c r="N11" s="30">
        <f t="shared" si="1"/>
        <v>0</v>
      </c>
      <c r="O11" s="30"/>
      <c r="P11" s="2"/>
    </row>
    <row r="12" spans="1:16" ht="156" customHeight="1" x14ac:dyDescent="0.15">
      <c r="B12" s="27">
        <v>6</v>
      </c>
      <c r="C12" s="33" t="s">
        <v>32</v>
      </c>
      <c r="D12" s="27" t="s">
        <v>39</v>
      </c>
      <c r="E12" s="27" t="s">
        <v>40</v>
      </c>
      <c r="F12" s="27" t="s">
        <v>41</v>
      </c>
      <c r="G12" s="34" t="s">
        <v>42</v>
      </c>
      <c r="H12" s="27">
        <v>23</v>
      </c>
      <c r="I12" s="27"/>
      <c r="J12" s="27"/>
      <c r="K12" s="30"/>
      <c r="L12" s="20"/>
      <c r="M12" s="31">
        <f t="shared" si="0"/>
        <v>0</v>
      </c>
      <c r="N12" s="30">
        <f t="shared" si="1"/>
        <v>0</v>
      </c>
      <c r="O12" s="30"/>
    </row>
    <row r="13" spans="1:16" ht="135.75" customHeight="1" x14ac:dyDescent="0.15">
      <c r="B13" s="27">
        <v>7</v>
      </c>
      <c r="C13" s="33" t="s">
        <v>32</v>
      </c>
      <c r="D13" s="27" t="s">
        <v>43</v>
      </c>
      <c r="E13" s="27" t="s">
        <v>40</v>
      </c>
      <c r="F13" s="27" t="s">
        <v>44</v>
      </c>
      <c r="G13" s="34" t="s">
        <v>45</v>
      </c>
      <c r="H13" s="27">
        <v>1</v>
      </c>
      <c r="I13" s="35"/>
      <c r="J13" s="27"/>
      <c r="K13" s="30"/>
      <c r="L13" s="20"/>
      <c r="M13" s="31">
        <f t="shared" si="0"/>
        <v>0</v>
      </c>
      <c r="N13" s="30">
        <f t="shared" si="1"/>
        <v>0</v>
      </c>
      <c r="O13" s="30"/>
    </row>
    <row r="14" spans="1:16" s="19" customFormat="1" ht="192.6" customHeight="1" x14ac:dyDescent="0.15">
      <c r="A14" s="2"/>
      <c r="B14" s="27">
        <v>8</v>
      </c>
      <c r="C14" s="33" t="s">
        <v>32</v>
      </c>
      <c r="D14" s="27" t="s">
        <v>43</v>
      </c>
      <c r="E14" s="27" t="s">
        <v>40</v>
      </c>
      <c r="F14" s="27" t="s">
        <v>46</v>
      </c>
      <c r="G14" s="36" t="s">
        <v>47</v>
      </c>
      <c r="H14" s="27">
        <v>1</v>
      </c>
      <c r="I14" s="37"/>
      <c r="J14" s="27"/>
      <c r="K14" s="30"/>
      <c r="L14" s="20"/>
      <c r="M14" s="31">
        <f t="shared" si="0"/>
        <v>0</v>
      </c>
      <c r="N14" s="30">
        <f t="shared" si="1"/>
        <v>0</v>
      </c>
      <c r="O14" s="30"/>
      <c r="P14" s="2"/>
    </row>
    <row r="15" spans="1:16" ht="104.25" customHeight="1" x14ac:dyDescent="0.15">
      <c r="B15" s="27">
        <v>9</v>
      </c>
      <c r="C15" s="33" t="s">
        <v>32</v>
      </c>
      <c r="D15" s="27" t="s">
        <v>48</v>
      </c>
      <c r="E15" s="27" t="s">
        <v>49</v>
      </c>
      <c r="F15" s="27" t="s">
        <v>50</v>
      </c>
      <c r="G15" s="34" t="s">
        <v>51</v>
      </c>
      <c r="H15" s="27">
        <v>5</v>
      </c>
      <c r="I15" s="35"/>
      <c r="J15" s="27"/>
      <c r="K15" s="30"/>
      <c r="L15" s="20"/>
      <c r="M15" s="31">
        <f t="shared" si="0"/>
        <v>0</v>
      </c>
      <c r="N15" s="30">
        <f t="shared" si="1"/>
        <v>0</v>
      </c>
      <c r="O15" s="30"/>
    </row>
    <row r="16" spans="1:16" ht="34.35" customHeight="1" x14ac:dyDescent="0.15">
      <c r="B16" s="27">
        <v>10</v>
      </c>
      <c r="C16" s="33" t="s">
        <v>32</v>
      </c>
      <c r="D16" s="27" t="s">
        <v>48</v>
      </c>
      <c r="E16" s="27" t="s">
        <v>49</v>
      </c>
      <c r="F16" s="27" t="s">
        <v>52</v>
      </c>
      <c r="G16" s="34" t="s">
        <v>53</v>
      </c>
      <c r="H16" s="27">
        <v>1</v>
      </c>
      <c r="I16" s="37"/>
      <c r="J16" s="27"/>
      <c r="K16" s="30"/>
      <c r="L16" s="20"/>
      <c r="M16" s="31">
        <f t="shared" si="0"/>
        <v>0</v>
      </c>
      <c r="N16" s="30">
        <f t="shared" si="1"/>
        <v>0</v>
      </c>
      <c r="O16" s="30"/>
    </row>
    <row r="17" spans="1:16" ht="62.25" customHeight="1" x14ac:dyDescent="0.15">
      <c r="B17" s="27">
        <v>11</v>
      </c>
      <c r="C17" s="33" t="s">
        <v>32</v>
      </c>
      <c r="D17" s="27" t="s">
        <v>33</v>
      </c>
      <c r="E17" s="27" t="s">
        <v>34</v>
      </c>
      <c r="F17" s="27" t="s">
        <v>54</v>
      </c>
      <c r="G17" s="34" t="s">
        <v>55</v>
      </c>
      <c r="H17" s="27">
        <v>1</v>
      </c>
      <c r="I17" s="35"/>
      <c r="J17" s="27"/>
      <c r="K17" s="30"/>
      <c r="L17" s="20"/>
      <c r="M17" s="31">
        <f t="shared" si="0"/>
        <v>0</v>
      </c>
      <c r="N17" s="30">
        <f t="shared" si="1"/>
        <v>0</v>
      </c>
      <c r="O17" s="30"/>
    </row>
    <row r="18" spans="1:16" ht="95.25" customHeight="1" x14ac:dyDescent="0.15">
      <c r="B18" s="27">
        <v>12</v>
      </c>
      <c r="C18" s="33" t="s">
        <v>32</v>
      </c>
      <c r="D18" s="27" t="s">
        <v>56</v>
      </c>
      <c r="E18" s="27" t="s">
        <v>34</v>
      </c>
      <c r="F18" s="27" t="s">
        <v>57</v>
      </c>
      <c r="G18" s="34" t="s">
        <v>58</v>
      </c>
      <c r="H18" s="27">
        <v>20</v>
      </c>
      <c r="I18" s="35"/>
      <c r="J18" s="27"/>
      <c r="K18" s="30"/>
      <c r="L18" s="20"/>
      <c r="M18" s="31">
        <f t="shared" si="0"/>
        <v>0</v>
      </c>
      <c r="N18" s="30">
        <f t="shared" si="1"/>
        <v>0</v>
      </c>
      <c r="O18" s="30"/>
    </row>
    <row r="19" spans="1:16" ht="69.75" customHeight="1" x14ac:dyDescent="0.15">
      <c r="B19" s="27">
        <v>13</v>
      </c>
      <c r="C19" s="33" t="s">
        <v>32</v>
      </c>
      <c r="D19" s="27" t="s">
        <v>33</v>
      </c>
      <c r="E19" s="27" t="s">
        <v>34</v>
      </c>
      <c r="F19" s="27" t="s">
        <v>59</v>
      </c>
      <c r="G19" s="34" t="s">
        <v>60</v>
      </c>
      <c r="H19" s="27">
        <v>6</v>
      </c>
      <c r="I19" s="35"/>
      <c r="J19" s="27"/>
      <c r="K19" s="30"/>
      <c r="L19" s="20"/>
      <c r="M19" s="31">
        <f t="shared" si="0"/>
        <v>0</v>
      </c>
      <c r="N19" s="30">
        <f t="shared" si="1"/>
        <v>0</v>
      </c>
      <c r="O19" s="30"/>
    </row>
    <row r="20" spans="1:16" ht="71.25" customHeight="1" x14ac:dyDescent="0.15">
      <c r="B20" s="27">
        <v>14</v>
      </c>
      <c r="C20" s="33" t="s">
        <v>32</v>
      </c>
      <c r="D20" s="27" t="s">
        <v>33</v>
      </c>
      <c r="E20" s="27" t="s">
        <v>34</v>
      </c>
      <c r="F20" s="27" t="s">
        <v>61</v>
      </c>
      <c r="G20" s="34" t="s">
        <v>62</v>
      </c>
      <c r="H20" s="27">
        <v>4</v>
      </c>
      <c r="I20" s="35"/>
      <c r="J20" s="27"/>
      <c r="K20" s="30"/>
      <c r="L20" s="20"/>
      <c r="M20" s="31">
        <f>+L20*19%</f>
        <v>0</v>
      </c>
      <c r="N20" s="30">
        <f t="shared" si="1"/>
        <v>0</v>
      </c>
      <c r="O20" s="30"/>
    </row>
    <row r="21" spans="1:16" ht="20.100000000000001" customHeight="1" x14ac:dyDescent="0.2">
      <c r="B21" s="53">
        <v>15</v>
      </c>
      <c r="C21" s="50" t="s">
        <v>32</v>
      </c>
      <c r="D21" s="50" t="s">
        <v>63</v>
      </c>
      <c r="E21" s="49" t="s">
        <v>64</v>
      </c>
      <c r="F21" s="49" t="s">
        <v>65</v>
      </c>
      <c r="G21" s="38" t="s">
        <v>66</v>
      </c>
      <c r="H21" s="49">
        <v>1</v>
      </c>
      <c r="I21" s="56"/>
      <c r="J21" s="56"/>
      <c r="K21" s="56"/>
      <c r="L21" s="56"/>
      <c r="M21" s="56">
        <f>+L21*19%</f>
        <v>0</v>
      </c>
      <c r="N21" s="56">
        <f>(L21+M21)*H21</f>
        <v>0</v>
      </c>
      <c r="O21" s="56"/>
    </row>
    <row r="22" spans="1:16" ht="48.6" customHeight="1" x14ac:dyDescent="0.2">
      <c r="B22" s="54"/>
      <c r="C22" s="51"/>
      <c r="D22" s="51"/>
      <c r="E22" s="49"/>
      <c r="F22" s="49"/>
      <c r="G22" s="39" t="s">
        <v>67</v>
      </c>
      <c r="H22" s="49"/>
      <c r="I22" s="56"/>
      <c r="J22" s="56"/>
      <c r="K22" s="56"/>
      <c r="L22" s="56"/>
      <c r="M22" s="56"/>
      <c r="N22" s="56"/>
      <c r="O22" s="56"/>
    </row>
    <row r="23" spans="1:16" ht="409.5" customHeight="1" x14ac:dyDescent="0.15">
      <c r="B23" s="54"/>
      <c r="C23" s="51"/>
      <c r="D23" s="51"/>
      <c r="E23" s="49"/>
      <c r="F23" s="49"/>
      <c r="G23" s="48" t="s">
        <v>68</v>
      </c>
      <c r="H23" s="49"/>
      <c r="I23" s="56"/>
      <c r="J23" s="56"/>
      <c r="K23" s="56"/>
      <c r="L23" s="56"/>
      <c r="M23" s="56"/>
      <c r="N23" s="56"/>
      <c r="O23" s="56"/>
    </row>
    <row r="24" spans="1:16" ht="409.5" customHeight="1" x14ac:dyDescent="0.15">
      <c r="B24" s="54"/>
      <c r="C24" s="51"/>
      <c r="D24" s="51"/>
      <c r="E24" s="49"/>
      <c r="F24" s="49"/>
      <c r="G24" s="48"/>
      <c r="H24" s="49"/>
      <c r="I24" s="56"/>
      <c r="J24" s="56"/>
      <c r="K24" s="56"/>
      <c r="L24" s="56"/>
      <c r="M24" s="56"/>
      <c r="N24" s="56"/>
      <c r="O24" s="56"/>
    </row>
    <row r="25" spans="1:16" s="19" customFormat="1" ht="409.5" customHeight="1" x14ac:dyDescent="0.15">
      <c r="A25" s="2"/>
      <c r="B25" s="55"/>
      <c r="C25" s="52"/>
      <c r="D25" s="52"/>
      <c r="E25" s="49"/>
      <c r="F25" s="49"/>
      <c r="G25" s="48"/>
      <c r="H25" s="49"/>
      <c r="I25" s="56"/>
      <c r="J25" s="56"/>
      <c r="K25" s="56"/>
      <c r="L25" s="56"/>
      <c r="M25" s="56"/>
      <c r="N25" s="56"/>
      <c r="O25" s="56"/>
      <c r="P25" s="2"/>
    </row>
    <row r="26" spans="1:16" s="19" customFormat="1" ht="149.25" customHeight="1" x14ac:dyDescent="0.15">
      <c r="B26" s="65">
        <v>16</v>
      </c>
      <c r="C26" s="66" t="s">
        <v>69</v>
      </c>
      <c r="D26" s="57" t="s">
        <v>23</v>
      </c>
      <c r="E26" s="57" t="s">
        <v>70</v>
      </c>
      <c r="F26" s="57" t="s">
        <v>71</v>
      </c>
      <c r="G26" s="67" t="s">
        <v>89</v>
      </c>
      <c r="H26" s="68">
        <v>20</v>
      </c>
      <c r="I26" s="63"/>
      <c r="J26" s="68"/>
      <c r="K26" s="63"/>
      <c r="L26" s="69"/>
      <c r="M26" s="64">
        <f>+L26*19%</f>
        <v>0</v>
      </c>
      <c r="N26" s="63">
        <f t="shared" ref="N26" si="2">(L26+M26)*H26</f>
        <v>0</v>
      </c>
      <c r="O26" s="63"/>
    </row>
    <row r="27" spans="1:16" s="19" customFormat="1" ht="111.6" customHeight="1" x14ac:dyDescent="0.15">
      <c r="B27" s="57">
        <v>17</v>
      </c>
      <c r="C27" s="66" t="s">
        <v>69</v>
      </c>
      <c r="D27" s="57" t="s">
        <v>23</v>
      </c>
      <c r="E27" s="57" t="s">
        <v>72</v>
      </c>
      <c r="F27" s="57" t="s">
        <v>73</v>
      </c>
      <c r="G27" s="70" t="s">
        <v>90</v>
      </c>
      <c r="H27" s="63">
        <v>9</v>
      </c>
      <c r="I27" s="63"/>
      <c r="J27" s="63"/>
      <c r="K27" s="63"/>
      <c r="L27" s="69"/>
      <c r="M27" s="64">
        <f t="shared" ref="M27:M28" si="3">+L27*19%</f>
        <v>0</v>
      </c>
      <c r="N27" s="63">
        <f t="shared" ref="N27:N28" si="4">(L27+M27)*H27</f>
        <v>0</v>
      </c>
      <c r="O27" s="63"/>
    </row>
    <row r="28" spans="1:16" ht="68.45" customHeight="1" x14ac:dyDescent="0.15">
      <c r="B28" s="27">
        <v>18</v>
      </c>
      <c r="C28" s="32" t="s">
        <v>74</v>
      </c>
      <c r="D28" s="28" t="s">
        <v>75</v>
      </c>
      <c r="E28" s="28" t="s">
        <v>76</v>
      </c>
      <c r="F28" s="28" t="s">
        <v>77</v>
      </c>
      <c r="G28" s="28" t="s">
        <v>78</v>
      </c>
      <c r="H28" s="29">
        <v>10</v>
      </c>
      <c r="I28" s="28"/>
      <c r="J28" s="29"/>
      <c r="K28" s="30"/>
      <c r="L28" s="20"/>
      <c r="M28" s="31">
        <f t="shared" si="3"/>
        <v>0</v>
      </c>
      <c r="N28" s="30">
        <f t="shared" si="4"/>
        <v>0</v>
      </c>
      <c r="O28" s="30"/>
    </row>
    <row r="29" spans="1:16" x14ac:dyDescent="0.15">
      <c r="B29" s="42" t="s">
        <v>79</v>
      </c>
      <c r="C29" s="43"/>
      <c r="D29" s="43"/>
      <c r="E29" s="43"/>
      <c r="F29" s="43"/>
      <c r="G29" s="43"/>
      <c r="H29" s="43"/>
      <c r="I29" s="43"/>
      <c r="J29" s="43"/>
      <c r="K29" s="43"/>
      <c r="L29" s="43"/>
      <c r="M29" s="44"/>
      <c r="N29" s="40">
        <f>SUM(N7:N28)</f>
        <v>0</v>
      </c>
      <c r="O29" s="5"/>
    </row>
    <row r="30" spans="1:16" ht="17.100000000000001" customHeight="1" x14ac:dyDescent="0.15">
      <c r="B30" s="5"/>
      <c r="C30" s="5"/>
      <c r="D30" s="21"/>
      <c r="E30" s="21"/>
      <c r="F30" s="5"/>
      <c r="G30" s="6"/>
      <c r="H30" s="5"/>
      <c r="I30" s="5"/>
      <c r="J30" s="5"/>
      <c r="K30" s="5"/>
      <c r="L30" s="7"/>
      <c r="M30" s="22"/>
      <c r="N30" s="22"/>
      <c r="O30" s="5"/>
    </row>
    <row r="31" spans="1:16" ht="17.100000000000001" customHeight="1" x14ac:dyDescent="0.15">
      <c r="B31" s="23" t="s">
        <v>80</v>
      </c>
      <c r="C31" s="23"/>
      <c r="D31" s="23"/>
      <c r="E31" s="23"/>
      <c r="F31" s="23"/>
      <c r="G31" s="21"/>
      <c r="H31" s="23"/>
      <c r="I31" s="23"/>
      <c r="J31" s="23"/>
      <c r="K31" s="23"/>
      <c r="L31" s="23"/>
      <c r="M31" s="23"/>
      <c r="N31" s="23"/>
      <c r="O31" s="23"/>
    </row>
    <row r="32" spans="1:16" ht="17.100000000000001" customHeight="1" x14ac:dyDescent="0.15">
      <c r="B32" s="23" t="s">
        <v>81</v>
      </c>
      <c r="C32" s="23"/>
      <c r="D32" s="23"/>
      <c r="E32" s="23"/>
      <c r="F32" s="23"/>
      <c r="G32" s="21"/>
      <c r="H32" s="23"/>
      <c r="I32" s="23"/>
      <c r="J32" s="23"/>
      <c r="K32" s="23"/>
      <c r="L32" s="23"/>
      <c r="M32" s="23"/>
      <c r="N32" s="23"/>
      <c r="O32" s="23"/>
    </row>
    <row r="33" spans="2:19" ht="17.100000000000001" customHeight="1" x14ac:dyDescent="0.15">
      <c r="B33" s="23" t="s">
        <v>82</v>
      </c>
      <c r="C33" s="23"/>
      <c r="D33" s="23"/>
      <c r="E33" s="23"/>
      <c r="F33" s="23"/>
      <c r="G33" s="21"/>
      <c r="H33" s="23"/>
      <c r="I33" s="23"/>
      <c r="J33" s="23"/>
      <c r="K33" s="23"/>
      <c r="L33" s="23"/>
      <c r="M33" s="23"/>
      <c r="N33" s="23"/>
      <c r="O33" s="23"/>
    </row>
    <row r="34" spans="2:19" ht="17.100000000000001" customHeight="1" x14ac:dyDescent="0.15">
      <c r="B34" s="3"/>
      <c r="C34" s="5"/>
      <c r="F34" s="5"/>
      <c r="G34" s="6"/>
      <c r="H34" s="5"/>
      <c r="I34" s="5"/>
      <c r="J34" s="5"/>
      <c r="K34" s="5"/>
      <c r="L34" s="7"/>
      <c r="M34" s="8"/>
      <c r="N34" s="8"/>
      <c r="O34" s="5"/>
    </row>
    <row r="35" spans="2:19" ht="17.100000000000001" customHeight="1" x14ac:dyDescent="0.15">
      <c r="B35" s="3"/>
      <c r="C35" s="5"/>
      <c r="F35" s="5"/>
      <c r="G35" s="6"/>
      <c r="H35" s="5"/>
      <c r="I35" s="5"/>
      <c r="J35" s="5"/>
      <c r="K35" s="5"/>
      <c r="L35" s="7"/>
      <c r="M35" s="8"/>
      <c r="N35" s="8"/>
      <c r="O35" s="5"/>
    </row>
    <row r="36" spans="2:19" ht="26.45" customHeight="1" x14ac:dyDescent="0.15">
      <c r="B36" s="3"/>
      <c r="C36" s="3"/>
      <c r="F36" s="3"/>
      <c r="H36" s="3"/>
      <c r="I36" s="3"/>
      <c r="J36" s="3"/>
      <c r="K36" s="3"/>
      <c r="L36" s="10"/>
      <c r="M36" s="11"/>
      <c r="N36" s="11"/>
      <c r="O36" s="3"/>
      <c r="R36" s="12"/>
      <c r="S36" s="12"/>
    </row>
    <row r="37" spans="2:19" ht="17.100000000000001" customHeight="1" x14ac:dyDescent="0.15">
      <c r="N37" s="14"/>
      <c r="R37" s="12"/>
      <c r="S37" s="12"/>
    </row>
    <row r="38" spans="2:19" ht="17.100000000000001" customHeight="1" x14ac:dyDescent="0.15">
      <c r="N38" s="15"/>
      <c r="R38" s="12"/>
      <c r="S38" s="12"/>
    </row>
    <row r="39" spans="2:19" ht="17.100000000000001" customHeight="1" x14ac:dyDescent="0.15">
      <c r="N39" s="15"/>
      <c r="R39" s="12"/>
      <c r="S39" s="12"/>
    </row>
    <row r="40" spans="2:19" ht="17.100000000000001" customHeight="1" x14ac:dyDescent="0.15">
      <c r="N40" s="15"/>
      <c r="O40" s="16"/>
      <c r="R40" s="12"/>
      <c r="S40" s="12"/>
    </row>
    <row r="41" spans="2:19" ht="17.100000000000001" customHeight="1" x14ac:dyDescent="0.15">
      <c r="M41" s="16"/>
      <c r="N41" s="14"/>
    </row>
    <row r="42" spans="2:19" x14ac:dyDescent="0.15">
      <c r="L42" s="41"/>
      <c r="N42" s="14"/>
    </row>
    <row r="43" spans="2:19" x14ac:dyDescent="0.15">
      <c r="L43" s="41"/>
      <c r="N43" s="14"/>
    </row>
    <row r="44" spans="2:19" x14ac:dyDescent="0.15">
      <c r="L44" s="17"/>
      <c r="N44" s="14"/>
    </row>
    <row r="45" spans="2:19" x14ac:dyDescent="0.15">
      <c r="L45" s="17"/>
      <c r="N45" s="14"/>
    </row>
    <row r="46" spans="2:19" x14ac:dyDescent="0.15">
      <c r="L46" s="41"/>
      <c r="N46" s="14"/>
    </row>
    <row r="47" spans="2:19" x14ac:dyDescent="0.15">
      <c r="L47" s="41"/>
      <c r="M47" s="16"/>
      <c r="N47" s="14"/>
    </row>
    <row r="48" spans="2:19" x14ac:dyDescent="0.15">
      <c r="N48" s="15"/>
      <c r="O48" s="16"/>
    </row>
    <row r="49" spans="14:15" x14ac:dyDescent="0.15">
      <c r="N49" s="14"/>
      <c r="O49" s="14"/>
    </row>
    <row r="50" spans="14:15" x14ac:dyDescent="0.15">
      <c r="N50" s="14"/>
      <c r="O50" s="14"/>
    </row>
    <row r="51" spans="14:15" x14ac:dyDescent="0.15">
      <c r="N51" s="18"/>
    </row>
    <row r="52" spans="14:15" x14ac:dyDescent="0.15">
      <c r="N52" s="18"/>
      <c r="O52" s="18"/>
    </row>
    <row r="53" spans="14:15" x14ac:dyDescent="0.15">
      <c r="N53" s="18"/>
    </row>
  </sheetData>
  <mergeCells count="22">
    <mergeCell ref="J21:J25"/>
    <mergeCell ref="O21:O25"/>
    <mergeCell ref="N21:N25"/>
    <mergeCell ref="M21:M25"/>
    <mergeCell ref="K21:K25"/>
    <mergeCell ref="L21:L25"/>
    <mergeCell ref="L42:L43"/>
    <mergeCell ref="L46:L47"/>
    <mergeCell ref="B29:M29"/>
    <mergeCell ref="F2:O2"/>
    <mergeCell ref="F3:O3"/>
    <mergeCell ref="F4:O4"/>
    <mergeCell ref="F5:O5"/>
    <mergeCell ref="B2:E4"/>
    <mergeCell ref="G23:G25"/>
    <mergeCell ref="F21:F25"/>
    <mergeCell ref="E21:E25"/>
    <mergeCell ref="D21:D25"/>
    <mergeCell ref="C21:C25"/>
    <mergeCell ref="B21:B25"/>
    <mergeCell ref="H21:H25"/>
    <mergeCell ref="I21:I25"/>
  </mergeCells>
  <printOptions horizontalCentered="1" verticalCentered="1"/>
  <pageMargins left="0.23622047244094491" right="0.23622047244094491" top="0.74803149606299213" bottom="0.74803149606299213" header="0.31496062992125984" footer="0.31496062992125984"/>
  <pageSetup paperSize="3"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2578125" defaultRowHeight="15" x14ac:dyDescent="0.25"/>
  <cols>
    <col min="1" max="1" width="18.140625" customWidth="1"/>
  </cols>
  <sheetData>
    <row r="1" spans="1:1" x14ac:dyDescent="0.25">
      <c r="A1" s="1"/>
    </row>
    <row r="2" spans="1:1" x14ac:dyDescent="0.25">
      <c r="A2" s="1" t="s">
        <v>83</v>
      </c>
    </row>
    <row r="3" spans="1:1" x14ac:dyDescent="0.25">
      <c r="A3" s="1" t="s">
        <v>84</v>
      </c>
    </row>
    <row r="4" spans="1:1" x14ac:dyDescent="0.25">
      <c r="A4" s="1" t="s">
        <v>85</v>
      </c>
    </row>
    <row r="5" spans="1:1" x14ac:dyDescent="0.25">
      <c r="A5" s="1" t="s">
        <v>86</v>
      </c>
    </row>
    <row r="6" spans="1:1" x14ac:dyDescent="0.25">
      <c r="A6" s="1"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Merybel Rodrigez</cp:lastModifiedBy>
  <cp:revision/>
  <dcterms:created xsi:type="dcterms:W3CDTF">2019-02-01T15:48:18Z</dcterms:created>
  <dcterms:modified xsi:type="dcterms:W3CDTF">2024-10-17T21:55:52Z</dcterms:modified>
  <cp:category/>
  <cp:contentStatus/>
</cp:coreProperties>
</file>