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uarios\dfisico10\Desktop\2024\PROCESOS DE CONTRATACIÓN\TECNOLOGICA\2 publicacion\ANEXOS PROCESO\"/>
    </mc:Choice>
  </mc:AlternateContent>
  <xr:revisionPtr revIDLastSave="0" documentId="13_ncr:1_{3F4BECB2-78C6-495C-9C06-809051F0921D}" xr6:coauthVersionLast="47" xr6:coauthVersionMax="47" xr10:uidLastSave="{00000000-0000-0000-0000-000000000000}"/>
  <bookViews>
    <workbookView xWindow="-20610" yWindow="-120" windowWidth="20730" windowHeight="11160" xr2:uid="{D44F0251-4A79-477F-8CC3-A298BC32EEEB}"/>
  </bookViews>
  <sheets>
    <sheet name="OFERTA ECONOMICA" sheetId="1" r:id="rId1"/>
  </sheets>
  <definedNames>
    <definedName name="_Toc137128408" localSheetId="0">'OFERTA ECONOMICA'!#REF!</definedName>
    <definedName name="_Toc137128412" localSheetId="0">'OFERTA ECONOMICA'!#REF!</definedName>
    <definedName name="_Toc137128416" localSheetId="0">'OFERTA ECONOMICA'!#REF!</definedName>
    <definedName name="_xlnm.Print_Area" localSheetId="0">'OFERTA ECONOMICA'!$A$1:$F$244</definedName>
    <definedName name="OLE_LINK27" localSheetId="0">'OFERTA ECONOMICA'!#REF!</definedName>
    <definedName name="_xlnm.Print_Titles" localSheetId="0">'OFERTA ECONOMICA'!$6:$7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1" i="1" l="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5" i="1"/>
  <c r="F153" i="1"/>
  <c r="F152" i="1"/>
  <c r="F151" i="1"/>
  <c r="F150" i="1"/>
  <c r="F149" i="1"/>
  <c r="F148" i="1"/>
  <c r="F147" i="1"/>
  <c r="F144" i="1"/>
  <c r="F143" i="1"/>
  <c r="F142" i="1"/>
  <c r="F141" i="1"/>
  <c r="F140" i="1"/>
  <c r="F139" i="1"/>
  <c r="F138" i="1"/>
  <c r="F134" i="1"/>
  <c r="F133" i="1"/>
  <c r="F132" i="1"/>
  <c r="F131" i="1"/>
  <c r="F130" i="1"/>
  <c r="F128" i="1"/>
  <c r="F127" i="1"/>
  <c r="F126" i="1"/>
  <c r="F125" i="1"/>
  <c r="F124" i="1"/>
  <c r="F123" i="1"/>
  <c r="F122" i="1"/>
  <c r="F121" i="1"/>
  <c r="F120" i="1"/>
  <c r="F119" i="1"/>
  <c r="F118" i="1"/>
  <c r="F117" i="1"/>
  <c r="F116" i="1"/>
  <c r="F115" i="1"/>
  <c r="F112" i="1"/>
  <c r="F109" i="1"/>
  <c r="F106" i="1"/>
  <c r="F103" i="1"/>
  <c r="F99" i="1"/>
  <c r="F98" i="1"/>
  <c r="F95" i="1"/>
  <c r="F93" i="1"/>
  <c r="F91" i="1"/>
  <c r="F90" i="1"/>
  <c r="F88" i="1"/>
  <c r="F86" i="1"/>
  <c r="F84" i="1"/>
  <c r="F81" i="1"/>
  <c r="F80" i="1"/>
  <c r="F78" i="1"/>
  <c r="F77" i="1"/>
  <c r="F76" i="1"/>
  <c r="F75" i="1"/>
  <c r="F74" i="1"/>
  <c r="F73" i="1"/>
  <c r="F72" i="1"/>
  <c r="F71" i="1"/>
  <c r="F68" i="1"/>
  <c r="F67" i="1"/>
  <c r="F66" i="1"/>
  <c r="F65" i="1"/>
  <c r="F64" i="1"/>
  <c r="F63" i="1"/>
  <c r="F62" i="1"/>
  <c r="F61" i="1"/>
  <c r="F60" i="1"/>
  <c r="F59" i="1"/>
  <c r="F58" i="1"/>
  <c r="F57" i="1"/>
  <c r="F56" i="1"/>
  <c r="F55" i="1"/>
  <c r="F54" i="1"/>
  <c r="F53" i="1"/>
  <c r="F52" i="1"/>
  <c r="F51" i="1"/>
  <c r="F50" i="1"/>
  <c r="F49" i="1"/>
  <c r="F48" i="1"/>
  <c r="F47" i="1"/>
  <c r="F46" i="1"/>
  <c r="F45" i="1"/>
  <c r="F44" i="1"/>
  <c r="F43" i="1"/>
  <c r="F40" i="1"/>
  <c r="F38" i="1"/>
  <c r="F36" i="1"/>
  <c r="F35" i="1"/>
  <c r="F34" i="1"/>
  <c r="F33" i="1"/>
  <c r="F30" i="1"/>
  <c r="F29" i="1"/>
  <c r="F27" i="1"/>
  <c r="F26" i="1"/>
  <c r="F23" i="1"/>
  <c r="F21" i="1"/>
  <c r="F19" i="1"/>
  <c r="F18" i="1"/>
  <c r="F16" i="1"/>
  <c r="F15" i="1"/>
  <c r="F14" i="1"/>
  <c r="F11" i="1"/>
  <c r="F12" i="1"/>
  <c r="F10" i="1"/>
  <c r="D157" i="1" l="1"/>
  <c r="F157" i="1" s="1"/>
  <c r="D146" i="1"/>
  <c r="F146" i="1" s="1"/>
  <c r="D145" i="1"/>
  <c r="F145" i="1" s="1"/>
  <c r="D137" i="1"/>
  <c r="F137" i="1" s="1"/>
  <c r="D136" i="1"/>
  <c r="F136" i="1" s="1"/>
  <c r="D135" i="1"/>
  <c r="F135" i="1" s="1"/>
  <c r="D101" i="1"/>
  <c r="F101" i="1" s="1"/>
  <c r="F224" i="1" s="1"/>
  <c r="F227" i="1" l="1"/>
  <c r="F228" i="1" s="1"/>
  <c r="F226" i="1"/>
  <c r="F225" i="1"/>
  <c r="F229" i="1" l="1"/>
</calcChain>
</file>

<file path=xl/sharedStrings.xml><?xml version="1.0" encoding="utf-8"?>
<sst xmlns="http://schemas.openxmlformats.org/spreadsheetml/2006/main" count="416" uniqueCount="248">
  <si>
    <t>COTIZACIÓN POR PRECIOS UNITARIOS FIJOS CON AIU</t>
  </si>
  <si>
    <t>ITEM</t>
  </si>
  <si>
    <t>UNIDAD</t>
  </si>
  <si>
    <t>CANTIDADES</t>
  </si>
  <si>
    <t>VALOR UNITARIO</t>
  </si>
  <si>
    <t>VALOR TOTAL</t>
  </si>
  <si>
    <t>PRIMER PISO - LABORATORIOS DE CIVILES</t>
  </si>
  <si>
    <t>CARPINTERÍA METÁLICA - PUERTAS</t>
  </si>
  <si>
    <t>SUMINISTRO E INSTALACIÓN DE PUERTA CON MARCO, TIPO P-A  PARA ACCESO PRINCIPAL A LABORATORIOS  DE INGENIERIA CIVIL LOCALIZADOS EN 1 NIVEL, INCLUYE CERRADURA DE ALTA SEGURIDAD Y ACCESORIOS  NECESARIOS PARA SU CORRECTO FUNCIONAMIENTO  (VER ANEXO 1 DETALLES PUERTAS TIPO).</t>
  </si>
  <si>
    <t xml:space="preserve">SUMINISTRO E INSTALACIÓN DE PUERTA CON MARCO, TIPO P-B  PARA ACCESO A   LABORATORIO DE PAVIMENTOS, LABORATORIO DE SUELOS Y SERVICIOS, LABORATORIO DE SUELOS LOCALIZADOS EN 1 NIVEL INCLUYE CERRADURAS DE SEGURIDAD Y ACCESORIOS NECESARIOS PARA SU CORRECTO FUNCIONAMIENTO (VER ANEXO 1 DETALLES PUERTAS TIPO) </t>
  </si>
  <si>
    <t xml:space="preserve">SUMINISTRO E INSTALACIÓN DE PUERTA, TIPO P-C  PARA ACCESO ACOPIO  DE LABORATORIOS  CON CERROJO DOBLE MULTIPROPÓSITO   INCLUYE TODOS SUS ACCESORIOS  PARA SU CORRECTO FUNCIONAMIENTO (VER ANEXO 1 DETALLES PUERTAS TIPO) CON CONSTRUCCIÓN DE DINTEL  CON EL MISMO ACABADO A LA VISTA EXISTENTE </t>
  </si>
  <si>
    <t xml:space="preserve">CARPINTERÍA METÁLICA - VENTANAS </t>
  </si>
  <si>
    <t>SUMINISTRO E INSTALACIÓN DE VENTANA CON MARCO, TIPO  V-A PARA LABORATORIO DE PAVIMENTOS, INCLUYE TODOS LOS ACCESORIOS PARA SU CORRECTO FUNCIONAMIENTO (VER ANEXO 2 DETALLES VENTANAS TIPO)</t>
  </si>
  <si>
    <t xml:space="preserve">UNIDAD </t>
  </si>
  <si>
    <t>SUMINISTRO E INSTALACIÓN DE VENTANA CON MARCO TIPO V-B PARA LABORATORIO DE SUELOS Y SERVICIOS DE INGENIERIA CIVIL DEBE INCLUIR TODOS LOS ACCESORIOS PARA SU CORRECTO FUNCIONAMIENTO  (VER ANEXO 2 DETALLES VENTANAS TIPO)</t>
  </si>
  <si>
    <t>SUMINISTRO E INSTALACIÓN DE VENTANA CON MARCO, TIPO V-C PARA LABORATORIO DE SUELOS Y LABORATORIO DE SUELOS Y SERVICIOS DE INGENIERIA CIVIL INCLUYE TODOS LOS ACCESORIOS PARA SU CORRECTO FUNCIONAMIENTO  (VER ANEXO 2 DETALLES VENTANAS TIPO)</t>
  </si>
  <si>
    <t xml:space="preserve">SUMINISTRO E INSTALACIÓN MUROS DIVISORIOS EN SECO </t>
  </si>
  <si>
    <t xml:space="preserve">SUMINISTRO E INSTALACIÓN DE MUROS DE MUROS EN DRYWALL (PANEL EN  FIBRO CEMENTO) 2 CARAS DEBE INCLUIR AISLAMIENTO ACÚSTICO EN FRESCASA CON PERFILERÍA EN ALUMINIO PARA  SU CORRECTA FIJACIÓN , FIJADOS CON TORNILLERÍA AUTOPERFORANTE, SELLADO DE JUNTAS CON CINTA MALLA, ESTUCO CON MASILLA PLÁSTICA, ACABADO FINAL EN VINILO PINTADO A DOS MANOS COLOR BLANCO </t>
  </si>
  <si>
    <t>m²</t>
  </si>
  <si>
    <t>SUMINISTRO E INSTALACIÓN DE MUROS DE MUROS EN DRYWALL (PANEL EN  FIBRO CEMENTO) 2 CARAS DEBE INCLUIR AISLAMIENTO ACÚSTICO EN FRESCASA CON PERFILERÍA EN ALUMINIO PARA  SU CORRECTA FIJACIÓN , FIJADOS CON TORNILLERÍA AUTOPERFORANTE, SELLADO DE JUNTAS CON CINTA MALLA, ESTUCO CON MASILLA PLÁSTICA, ACABADO FINAL EN VINILO PINTADO A DOS MANOS COLOR BLANCO.</t>
  </si>
  <si>
    <t>ml</t>
  </si>
  <si>
    <t xml:space="preserve">CARPINTERÍA METÁLICA - CÁRCAMO </t>
  </si>
  <si>
    <t>SUMINISTRO E INSTALACIÓN DE CÁRCAMO PERIMETRAL LOCALIZADO EN LABORATORIO DE MATERIALES DE CONSTRUCCIÓN Y PATOLOGÍA, INCLUYE LOS ACCESORIOS NECESARIOS PARA SU CORRECTO FUNCIONAMIENTO CON APLICACIÓN DE PINTURA ANTICORROSIVA A DOS MANOS COLOR GRIS.</t>
  </si>
  <si>
    <t xml:space="preserve">INSTALACIÓN RED GAS </t>
  </si>
  <si>
    <t>SUMINISTRO E INSTALACIÓN  Y CONEXIÓN A  TUBERÍA EXISTENTE PARA GAS TIPO Ac. SCH 40 DESCOLGADO BAJO PLACA -L: 30 m-01" CON VÁLVULA VB-01/2" H:  1.00 A 2.30 Y VÁLVULA DE SALIDA  REGULADA A UNICA ETAPA PE: 5 PSI PS:23 MBAR Q: 40M3H SALIDAS 3 UNIDADES, INCLUYE MEDIDOR TUBERÍA DE GAS Y ACCESORIOS  DE FIJACIÓN ACUERDO A NORMAS</t>
  </si>
  <si>
    <t>SEGUNDO  PISO - LABORATORIO DE CIENCIAS TÉRMICAS Y TRATAMIENTOS TÉRMICOS</t>
  </si>
  <si>
    <t xml:space="preserve">INSTALACIONES ELÉCTRICAS </t>
  </si>
  <si>
    <t>SUMINISTRO E INSTALACIÓN CABLE N12, INCLUYE TUBERÍA CONDUIT  PARED GALVANIZADA CON SUS CONECTORES, ACOPLES, CODOS, ELECTRO REGISTROS (SI APLICA), NIPLES Y DEMAS ACCESORIOS NECESARIOS PARA SU FIJACIÓN</t>
  </si>
  <si>
    <t xml:space="preserve">SUMINISTRO E INSTALACIÓN DE TOMA CORRIENTE  DOBLE POLA A TIERRA GFCI BLANCO </t>
  </si>
  <si>
    <t xml:space="preserve">INSTALACIÓN TUBERÍA SANITARIA </t>
  </si>
  <si>
    <t>SUMINISTRO E INSTALACIÓN DE TUBERÍA PVCS 2" O 3" INCLUYE ACCESORIOS, SIFÓN Y  PASES POR PLACA EXISTENTE Y FIJACIÓN PARA SU FUNCIONAMIENTO</t>
  </si>
  <si>
    <t xml:space="preserve">SUMINISTRO E INSTALACIÓN DE TUBERÍA PVCS 4" INCLUYE ACCESORIOS, PASES POR PLACA EXISTENTE Y FIJACIÓN PARA SU FUNCIONAMIENTO </t>
  </si>
  <si>
    <t xml:space="preserve">TERCER  PISO - LABORATORIO DE SISTEMAS DE POTENCIA Y SMART GRID </t>
  </si>
  <si>
    <t>SUMINISTROS ELÉCTRICOS</t>
  </si>
  <si>
    <t xml:space="preserve">SUMINISTRO DE TOMA CORRIENTE TRIFÁSICO 5 POLOS DE 32 AMP (AMPERIOS) 120/208 V (VOLTIOS) HEMBRA ORIENTACIÓN 9H MACHO ORIENTACIÓN 6H </t>
  </si>
  <si>
    <t xml:space="preserve">SUMINISTRO DE TOMA CORRIENTE TRIFÁSICO 4 POLOS DE 32 AMP (AMPERIOS) 380/415 V (VOLTIOS) HEMBRA ORIENTACIÓN 6H MACHO ORIENTACIÓN 6H </t>
  </si>
  <si>
    <t xml:space="preserve">SUMINISTRO CABLE ENCAUCHETADO 5 HILOS X 12 AWG (CALIBRE) ROLLO POR 100 METROS </t>
  </si>
  <si>
    <t>ROLLO</t>
  </si>
  <si>
    <t xml:space="preserve">CORAZA AMERICANA 3/4" PULGADA ROLLO POR 100 METROS </t>
  </si>
  <si>
    <t>ORNAMENTACIÓN VENTANILLAS</t>
  </si>
  <si>
    <t>SUMINISTRO E INSTALACIÓN DE VENTANA PLEGABLE CON MARCO, TIPO V-D PARA SERVICIOS LOCALIZADO OFICINA LABORATORIO ELÉCTRICA, INCLUYE TODOS LOS ACCESORIOS PARA SU CORRECTO FUNCIONAMIENTO  (VER ANEXO 3 DETALLES VENTANAS TIPO)</t>
  </si>
  <si>
    <t xml:space="preserve">SUMINISTRO E INSTALACIÓN MUROS </t>
  </si>
  <si>
    <t xml:space="preserve">TERCER  PISO - OFICINA LABORATORIOS DE ELÉCTRICA </t>
  </si>
  <si>
    <t>SUMINISTRO ELÉCTRICO</t>
  </si>
  <si>
    <r>
      <t>SUMINISTRO E INSTALACIÓN DE TABLERO COLOR BLANCO CON PINTURA ELECTROSOLDADA Y ACABADO TEXTURIZADO CON MECANISMO DE CIERRE TOTAL CON CHAPA PARA CIERRE GENERAL PARA DOTAR Y DISTRIBUIR</t>
    </r>
    <r>
      <rPr>
        <sz val="11"/>
        <color rgb="FFC00000"/>
        <rFont val="Calibri"/>
        <family val="2"/>
        <scheme val="minor"/>
      </rPr>
      <t xml:space="preserve"> </t>
    </r>
    <r>
      <rPr>
        <sz val="11"/>
        <color theme="1"/>
        <rFont val="Calibri"/>
        <family val="2"/>
        <scheme val="minor"/>
      </rPr>
      <t>SIN ESPACIO</t>
    </r>
    <r>
      <rPr>
        <sz val="11"/>
        <rFont val="Calibri"/>
        <family val="2"/>
        <scheme val="minor"/>
      </rPr>
      <t xml:space="preserve"> PARA TOTALIZADOR EMPOTRADO A MURO EXISTENTE, TIPO TRIFÁSICO 5 HILOS (3FASES+NEUTRO+TIERRA), CON  42 UNIDADES DE CIRCUITOS, CORRIENTE DE CORTOCIRCUITO ISC = 10KA, TENSIÓN DE AISLAMIENTO 600V ,CORRIENTE NOMINAL = 200A  (DEBE INCLUIR CERTIFICADO CONFORMIDAD RETIE Y VER ANEXO 3 TÉCNICO Y RECOMENDACIONES) </t>
    </r>
  </si>
  <si>
    <t>GLOBAL</t>
  </si>
  <si>
    <t>SUMINISTRO E INSTALACIÓN DE TABLERO DE 42 CIRCUITOS EMPOTRADO A PARED, INCLUYE RESANE EN MURO (CON REFORZAMIENTO SI APLICA) CON ACABADO EN PINTURA BLANCA LOCALIZADO EN LABORATORIO  DE MAQUINAS ELÉCTRICAS  (DEBE INCLUIR CERTIFICADO CONFORMIDAD RETIE)</t>
  </si>
  <si>
    <t xml:space="preserve">TRASLADO DE TABLERO ACTUAL TDMLS  DE CONTROL DE CIRCUITOS AL TABLERO NUEVO CON CABLEADO EXISTE  </t>
  </si>
  <si>
    <t>SUMINISTRO E INSTALACIÓN DE INTERRUPTORES TERMOMAGNÉTICOS ENCHUFABLES 3 X30 A  (DEBE INCLUIR CERTIFICADO CONFORMIDAD RETIE)</t>
  </si>
  <si>
    <t>SUMINISTRO E INSTALACIÓN DE INTERRUPTORES TERMOMAGNÉTICOS ENCHUFABLES 1X20 A  (DEBE INCLUIR CERTIFICADO CONFORMIDAD RETIE)</t>
  </si>
  <si>
    <t>SUMINISTRO   DE TUBERÍA EMT DE 1"  POR 3 ml   (DEBE INCLUIR CERTIFICADO CONFORMIDAD RETIE)</t>
  </si>
  <si>
    <t>SUMINISTRO  DE TERMINAL CONECTOR EMT  DE 1"  (DEBE INCLUIR CERTIFICADO CONFORMIDAD RETIE)</t>
  </si>
  <si>
    <t>INSTALACIÓN DE TUBERÍA Y TERMINALES EMT EN PARED EXISTENTE INCLUYE ADECUACIÓN DE TUBERÍA INCLUYE  RESANE Y APLICACIÓN DE PINTURA EN COLOR BLANCO   (DEBE INCLUIR CERTIFICADO CONFORMIDAD RETIE)</t>
  </si>
  <si>
    <t xml:space="preserve">**DESMONTAR CABLEADO BARRAJES E INTERRUPTORES TERMOMAGNÉTICOS DISPUESTOS EN EL TABLERO TDLMS (NOMENCLATURA ACTUAL)  SIN INCLUIR EL TOTALIZADOR  </t>
  </si>
  <si>
    <r>
      <t xml:space="preserve">SUMINISTRO E INSTALACIÓN DE CONTACTO TRIPOLAR LC1E200M6,CATEGORIA AC3,IN=220A , 55 KW EN 220VAC, CON </t>
    </r>
    <r>
      <rPr>
        <sz val="11"/>
        <color theme="1"/>
        <rFont val="Calibri"/>
        <family val="2"/>
        <scheme val="minor"/>
      </rPr>
      <t>TENSIÓN</t>
    </r>
    <r>
      <rPr>
        <sz val="11"/>
        <rFont val="Calibri"/>
        <family val="2"/>
        <scheme val="minor"/>
      </rPr>
      <t xml:space="preserve"> DE BOBINA DEL CIRCUITO DE CONTROL 220 VAC 60 HZ.EN DURACIÓN MECÁNICA DE MÍNIMO 500.000 CICLOS </t>
    </r>
  </si>
  <si>
    <t>SUMINISTRO  DE CABLE 1/0 AWG THWN</t>
  </si>
  <si>
    <t xml:space="preserve">SUMINISTRO DE TERMINAL EN COBRE ESTAÑADO PARA 1/0 AWG </t>
  </si>
  <si>
    <t xml:space="preserve">CONEXIÓN EN CABLE 1/0 AWG Y TERMINAL EN COBRE ESTAÑADO ENTRE INTERRUPTOR TOTALIZADOR DEL TABLERO, EL CONTACTOR TRIPOLAR Y EL NUEVO TABLERO TDLMS </t>
  </si>
  <si>
    <t xml:space="preserve">SUMINISTRO  E INSTALACIÓN DE TELERRUPTOR,16A,1NA+1NC,BOBINA 220VCA 60HZ, PARA ANCLAJE EN RIEL DIN, MODO DE OPERACIÓN AUTOMÁTICO I MANUAL </t>
  </si>
  <si>
    <t>SUMINISTRO E INSTALACIÓN DE PULSADOR LUMINOSO COLOR VERDE DE  Ø 22 MM(CONTACTOS: 1NC+ 1NA)</t>
  </si>
  <si>
    <t>SUMINISTRO E INSTALACIÓN DE PULSADO TIPO Z CON RETORNO POR GIRO (PARA DE EMERGENCIA)   Ø 22M (CONTACTOS:1NC+1NA)</t>
  </si>
  <si>
    <t>SUMINISTRO E INSTALACIÓN DE PULSADOR COLOR ROJO DE Ø22MM (CONTACTOS:1NC+1NA)</t>
  </si>
  <si>
    <t>SUMINISTRO E INSTALACIÓN DE SELECTOR DE 3 POSICIONES DE  Ø22MM (CONTACTOS:2NC+2NA)</t>
  </si>
  <si>
    <t xml:space="preserve">PERFORACIÓN RECTANGULAR EN PUERTA DEL TABLERO DE DIMENSIONES: 302MM ANCHO X 228MM ALTO) </t>
  </si>
  <si>
    <t>PERFORACIÓN CIRCULAR  PARA PULSADORES EN PUERTA DE TABLERO DE DIÁMETRO 22MM</t>
  </si>
  <si>
    <t xml:space="preserve">PERFORACIÓN CIRCULAR PARTE SUPERIOR. DIÁMETRO PARA TUBERÍA DE 2" PVC </t>
  </si>
  <si>
    <t xml:space="preserve">SUMINISTRO E INSTALACIÓN DE TERMINAL CONECTOR PVC DE 2" DE DIÁMETRO </t>
  </si>
  <si>
    <t xml:space="preserve">SUMINISTRO E INSTALACIÓN DE CURVA PVC 90° DE 2" </t>
  </si>
  <si>
    <t>SUMINISTRO E INSTALACIÓN DE TUBO CONDUIT PVC DE 2"</t>
  </si>
  <si>
    <r>
      <t xml:space="preserve">**SUMINISTRO E  INSTALACIÓN DE TABLERO COLOR BLANCO CON PINTURA ELECTROSTÁTICA Y ACABADO TEXTURIZADO MECANISMO DE CIERRE CON CHAPA QUE GARANTIZAN EL CORRECTO CIERRE DE LA PUERTA CON ESPACIO A TOTALIZADOR EMPOTRADO EN SUPERBOARD CON  TRIFÁSICO 5 HILOS (3 FASES + NEUTRO + TIERRA), 18 CIRCUITOS, CORRIENTE DE CORTOCIRCUITO ISC = 10KA, TENSIÓN DE AISLAMIENTO 600V, CORRIENTE NOMINAL DE 125 A, CAJA DE LAMINA METÁLICA CALIBRE 18 CON PINTURA ELECTROSTÁTICA, </t>
    </r>
    <r>
      <rPr>
        <sz val="11"/>
        <color theme="1"/>
        <rFont val="Calibri"/>
        <family val="2"/>
        <scheme val="minor"/>
      </rPr>
      <t>PRE RUPTURAS</t>
    </r>
    <r>
      <rPr>
        <sz val="11"/>
        <rFont val="Calibri"/>
        <family val="2"/>
        <scheme val="minor"/>
      </rPr>
      <t xml:space="preserve"> PARA CONEXIÓN DE TUBERÍA PVC-EMT DE 1/2" A 2" EN SUS CUATRO CARAS, BORNES PARA CONEXIÓN DE LA ACOMETIDA TRIFÁSICA DE MÁXIMO 200 A CON SECCIÓN MÁXIMA PERMISIBLE AWG # 3/0, BARRA DE NEUTRO Y TIERRA INCLUIDAS , BARRAJE CON PUNTA BISELADA PARA FÁCIL Y PERFECTO ACOPLE DE INTERRUPTOR TERMOMAGNÉTICO </t>
    </r>
  </si>
  <si>
    <t xml:space="preserve">RETIRO Y REUBICACIÓN  DE TABLERO EXISTENTE DE 18 CIRCUITO EMPOTRADO EN PARED  EXISTENTE DEBE INCLUIR CABLEADO DE CIRCUITOS EXISTENTES EN TABLERO DE 12 CIRCUITOS CON RESANES EN PARED EXISTENTE Y ACABADO FINAL EN PINTURA COLOR BLANCO </t>
  </si>
  <si>
    <t xml:space="preserve">GLOBAL </t>
  </si>
  <si>
    <t xml:space="preserve">SEXTO PISO - LABORATORIO ESPECIALIZADO DE CONTROL </t>
  </si>
  <si>
    <t xml:space="preserve">SUMINISTRO ELÉCTRICO </t>
  </si>
  <si>
    <r>
      <t>SUMINISTRO DE SISTEMA TIPO</t>
    </r>
    <r>
      <rPr>
        <sz val="11"/>
        <color theme="1"/>
        <rFont val="Calibri"/>
        <family val="2"/>
        <scheme val="minor"/>
      </rPr>
      <t xml:space="preserve"> LILYGO</t>
    </r>
    <r>
      <rPr>
        <sz val="11"/>
        <rFont val="Calibri"/>
        <family val="2"/>
        <scheme val="minor"/>
      </rPr>
      <t xml:space="preserve">  TTGO LORA32 V2.1 ESP32 a 868Mhz / 915Mhz OLED</t>
    </r>
  </si>
  <si>
    <r>
      <t xml:space="preserve">SUMINISTRO DE SISTEMA TIPO </t>
    </r>
    <r>
      <rPr>
        <sz val="11"/>
        <color theme="1"/>
        <rFont val="Calibri"/>
        <family val="2"/>
        <scheme val="minor"/>
      </rPr>
      <t>LORAWAN</t>
    </r>
    <r>
      <rPr>
        <sz val="11"/>
        <rFont val="Calibri"/>
        <family val="2"/>
        <scheme val="minor"/>
      </rPr>
      <t xml:space="preserve"> SX1302 GATEWAY HAT 915 Mhz</t>
    </r>
  </si>
  <si>
    <t>SUMINISTRO DE  FUENTE  DC CONMUTADA INDUSTRIAL l 5 V @ 3A</t>
  </si>
  <si>
    <t>SUMINISTRO DE RELÉ DE ESTADO SOLIDO -4-32 V DC, SALIDA 24-280 V AC, 10A</t>
  </si>
  <si>
    <t xml:space="preserve">SUMINISTRO DE MULTI TOMA PARA RACK DE 4 SERVICIOS </t>
  </si>
  <si>
    <t>SUMINISTRO DE ROLLO DE CABLE ELÉCTRICO TRENZADO  3 X 12 AWG COBRE 7 HILOS X 100 METROS</t>
  </si>
  <si>
    <t xml:space="preserve">SUMINISTRO DE PAQUETE POR 100 TERMINAL DE HORQUILLA PARA CABLE AWG 12 </t>
  </si>
  <si>
    <t>SUMINISTRO DE RIEL TIPO DIN 35MM X 7,5MM X 2MTS</t>
  </si>
  <si>
    <t xml:space="preserve">SUMINISTRO E INSTALACIÓN DE TUBERÍA PVCS 4" O 3" PARA DESAGÜE INCLUYE ACCESORIOS, PASES POR PLACA EXISTENTE Y FIJACIÓN PARA SU FUNCIONAMIENTO </t>
  </si>
  <si>
    <t xml:space="preserve">SUMINISTRO E INSTALACIÓN DE TUBERÍA PVC PRESIÓN  DE  1/2"  PARA DESAGÜE INCLUYE ACCESORIOS, PASES POR PLACA EXISTENTE Y FIJACIÓN PARA SU FUNCIONAMIENTO </t>
  </si>
  <si>
    <t>SÉPTIMO PISO - LABORATORIO CIENCIAS BÁSICAS</t>
  </si>
  <si>
    <t xml:space="preserve">ORNAMENTACIÓN PUERTAS </t>
  </si>
  <si>
    <t>SUMINISTRO E INSTALACIÓN DE PUERTA CON MARCO, TIPO P- D  PARA ACCESO PRINCIPAL A ALMACÉN DE REACTIVOS  DE LABORATORIOS DE CIENCIAS BÁSICAS CON CERROJO DOBLE MULTIPROPÓSITO, INCLUYE ACCESORIOS PARA FUNCIONAMIENTO (VER ANEXO 1 DETALLES PUERTAS TIPO)</t>
  </si>
  <si>
    <r>
      <t xml:space="preserve">SUMINISTRO E INSTALACIÓN DE MUROS Y /O TECHO EN  SISTEMA DRYWALL </t>
    </r>
    <r>
      <rPr>
        <sz val="11"/>
        <color theme="1"/>
        <rFont val="Calibri"/>
        <family val="2"/>
        <scheme val="minor"/>
      </rPr>
      <t xml:space="preserve"> CON SU RESPECTIVA PERFILERÍA  DE ALUMINIO RECUBIERTOS, FIJADOS CON TORNILLERÍA AUTOPERFORANTE, SELLADO DE JUNTAS CON CINTA MALLA, ESTUCO CON MASILLA PLÁSTICA, INCLUYE APLICACIÓN DE PINTURA EPÓXICA BLANCA A DOS MANOS COLOR BLANCO PARA ALMACÉN DE REACTIVOS</t>
    </r>
  </si>
  <si>
    <t>SUMINISTRO E INSTALACIÓN DE LUMINARIAS</t>
  </si>
  <si>
    <t xml:space="preserve">SUMINISTRO E INSTALACIÓN DE LAMPARA HERMÉTICA LED 18 W LUZ BLANCA 2200LM 100 </t>
  </si>
  <si>
    <t>REPARACIÓN DE SUPERFICIES</t>
  </si>
  <si>
    <t xml:space="preserve">REPARACIÓN O DEMOLICIÓN DE SUPERFICIES EN ÁREA DE DUCHA EN PISO Y/O  MUROS CON NIVELACIÓN  PARA LABORATORIO DE QUÍMICA AMBIENTAL Y QUÍMICA BÁSICA </t>
  </si>
  <si>
    <t xml:space="preserve">SUMINISTRO E INSTALACIÓN DE ENCHAPE CERÁMICO PARED Y PISO (ANTIDESLIZANTE) PARA  BAÑO COLOR BLANCO FORMATO 20 X 30 CM  CALIDAD PRIMERA, GARANTÍA DE 10 AÑOS, INCLUYE IMPERMEABILIZANTE, ADHESIVO EN POLVO, PREMEZCLADO EN FABRICA CON ADITIVOS TIPO LATEX Y DE BASE CEMENTOSA DE COLOR BLANCO, BOQUILLA COLOR BLANCO PARA ÁREA DE DUCHA EN LABORATORIO DE QUÍMICA AMBIENTAL Y QUÍMICA BÁSICA </t>
  </si>
  <si>
    <t xml:space="preserve">SUMINISTRO E INSTALACIÓN </t>
  </si>
  <si>
    <t xml:space="preserve">SUMINISTRO E INSTALACIÓN A RED EXISTENTE DE EXTRACCIÓN DE AIRE  DE ACUERDO A ESPECIFICACIONES TÉCNICAS (VER PLANO VENTILACIÓN ANEXO 4), INCLUYE ACCESORIOS NECESARIOS PARA SU FUNCIONAMIENTO PARA LABORATORIO DE QUÍMICA AMBIENTAL </t>
  </si>
  <si>
    <t>SUMINISTRO E INSTALACIÓN  DE MECHEROS BUNSEN CON SUS RESPECTIVAS MANGUERAS DE HULE DE 1 METRO  CON EL DIÁMETRO NECESARIO PARA QUE ENCAJE EN LA ENTRADA DEL MISMO (ESTE DIÁMETRO INTERNO ES APROXIMADO A 6MM Y EL EXTERNO A 8 MM), INCLUYE ACCESORIOS PARA SU CORRECTO FUNCIONAMIENTO EN MUEBLES ESPECIALIZADOS EXISTENTES PARA LOS LABORATORIOS DE QUÍMICA AMBIENTAL, LABORATORIO  FLUIDOS Y TERMODINÁMICA, LABORATORIO DE QUÍMICA BÁSICA  CON CERTIFICACIÓN DE INSTALACIÓN A GAS</t>
  </si>
  <si>
    <t>NOVENO PISO - ZONA ACTIVA CANCHA DE FÚTBOL</t>
  </si>
  <si>
    <t xml:space="preserve">CARPINTERÍA METÁLICA - PUERTAS </t>
  </si>
  <si>
    <t>SUMINISTRO E INSTALACIÓN DE PUERTA CON MARCO, TIPO P- E  PARA ACCESO PRINCIPAL A CANCHA DE FÚTBOL, INCLUYE CERRADURA DE ALTA SEGURIDAD Y ACCESORIOS  NECESARIOS PARA SU CORRECTO FUNCIONAMIENTO  (VER ANEXO 1 DETALLES PUERTAS TIPO).</t>
  </si>
  <si>
    <t>SUMINISTRO E INSTALACIÓN DE PUERTA CON MARCO, TIPO P- F  PARA ACCESO PRINCIPAL A CANCHA DE FÚTBOL EN 9 NIVEL, INCLUYE CERRADURA DE ALTA SEGURIDAD Y ACCESORIOS  NECESARIOS PARA SU CORRECTO FUNCIONAMIENTO  (VER ANEXO 1 DETALLES PUERTAS TIPO).</t>
  </si>
  <si>
    <t xml:space="preserve">CARPINTERÍA METÁLICA- CÁRCAMO </t>
  </si>
  <si>
    <t xml:space="preserve">SUMINISTRO E INSTALACIÓN DE CÁRCAMO  PERIMETRAL PARA EXTERIORES LOCALIZADO EN CANCHA DE FÚTBOL, INCLUYE LOS ACCESORIOS NECESARIOS PARA SU CORRECTO FUNCIONAMIENTO CON APLICACIÓN DE PINTURA ANTICORROSIVA A DOS MANOS COLOR GRIS </t>
  </si>
  <si>
    <t>PISOS, ACABADOS Y ENCHAPES</t>
  </si>
  <si>
    <t xml:space="preserve">SUMINISTRO E INSTALACIÓN DE PISO  PARA EXTERIORES  TIPO:  DECK  EN CONCRETO TRAFICO PESADO  CON TODOS LOS  MATERIALES  Y ACCESORIOS QUE SE REQUIERAN PARA SU CORRECTO FUNCIONAMIENTO  CON MARCACIÓN DE DESAGÜES EXISTENTES. </t>
  </si>
  <si>
    <t xml:space="preserve">DECIMO PISO - CUARTOS TÉCNICOS Y CUBIERTA </t>
  </si>
  <si>
    <t>SUMINISTRO  ESCALERA</t>
  </si>
  <si>
    <t>SUMINISTRO E INSTALACIÓN  DE ESCALERA VERTICAL DE SEGURIDAD  CON JAULA DE PROTECCIÓN Y BARANDILLA PARA DESEMBARCAR EN TOTAL SEGURIDAD PARA EXTERIOR  CON SISTEMA DE BLOQUEO (DIMENSIONES: CARTEL 32 X50 CMS, MATERIAL BLOQUEADOR: PLATINA  1+1/2” x 3/16” MATERIAL CARTEL: LAMINA GALVANIZADA CALIBRE 20 CON DOBLES + PESTAÑAS SECCIÓN: MANILLA GW EN GOMA ANTIDESLIZANTE GRÁFICOS: IMPRESIÓN DIGITAL EN GRAN FORMATO, FULL COLOR, ALTA RESOLUCIÓN SOBRE VINILO CALIDAD SUPERIOR, FILM DE PVC CALANDRADO 4.8 mil., PODER DE ADHESIÓN: 1200+-200gf/25mm. PROTECCIÓN: PLASTIFICADO TIPO INTEMPERIE + FILTRO UV PINTURA: ELECTROSTÁTICA. LA PROTECCIÓN DEL ESPALDAR COMIENZA DE LOS 2,OO M DESDE EL SUELO, INCLUYE ACCESORIOS PARA SU FUNCIONAMIENTO DEBE CUMPLIR RESOLUCIÓN 4272 DE 2021 TRABAJO EN ALTURAS</t>
  </si>
  <si>
    <t>TODOS LOS PISOS (1 AL 8) EDIFICIO TECHNE</t>
  </si>
  <si>
    <t xml:space="preserve">SUMINISTRO E INSTALACIÓN CHAPAS DE SEGURIDAD </t>
  </si>
  <si>
    <t xml:space="preserve"> SUMINISTRO E INSTALACIÓN DE CERRADURA CHAPA DE ALTA SEGURIDAD EN HOJA DE PUERTA  DE ENTRE 35MM A  50MMM  PARA EL  ACCESO PRINCIPAL EN TODOS LOS LABORATORIOS CON TODOS LOS ACCESORIOS QUE SE REQUIERAN PARA SU CORRECTO FUNCIONAMIENTO </t>
  </si>
  <si>
    <t>CERRAMIENTO TEMPORAL Y DELIMITACIÓN DE ESPACIOS</t>
  </si>
  <si>
    <t xml:space="preserve">CERRAMIENTO EN TELA VERDE (POLISOMBRA) INCLUYE CINTA PELIGRO </t>
  </si>
  <si>
    <t xml:space="preserve">ml </t>
  </si>
  <si>
    <t xml:space="preserve">EN LOS ESPACIOS  REQUERIDOS  </t>
  </si>
  <si>
    <t xml:space="preserve">DEMOLICIONES  Y DESMONTES </t>
  </si>
  <si>
    <t xml:space="preserve">DEMOLICIÓN Y RETIRO DE MUROS EN LADRILLO A LA VISTA </t>
  </si>
  <si>
    <t xml:space="preserve">DEMOLICIÓN  Y RETIRO DE MESONES EN CONCRETO </t>
  </si>
  <si>
    <t xml:space="preserve">DESMONTE Y RETIRO DE VENTANERÍA </t>
  </si>
  <si>
    <t xml:space="preserve">DESMONTE  Y RETIRO DE DIVISIONES EN ALUMINIO CON PANEL </t>
  </si>
  <si>
    <t xml:space="preserve">DESMONTE DE MARCO DE PUERTA INCLUYE HOJA DE PUERTA </t>
  </si>
  <si>
    <t>REPARACIÓN Y NIVELACIÓN DE PISO EN CONCRETO, INCLUYE REMOCIÓN DE PISO EN VINILO EXISTENTE</t>
  </si>
  <si>
    <t xml:space="preserve">DESTRONCADO Y PULIDA DE PISO EN BALDOSA DE GRANITO, INCLUYE REPARACIÓN DE PISO </t>
  </si>
  <si>
    <t xml:space="preserve">DESMONTE Y RETIRO DE SITIO DE CUBÍCULO MOBILIARIO FIJO EXISTENTE(CADA CUBÍCULO MIDEN ENTRE 3 A 5 m² </t>
  </si>
  <si>
    <t xml:space="preserve">DESMONTE Y RETIRO  DE CANALETA EXISTENTE </t>
  </si>
  <si>
    <t xml:space="preserve">DESMONTE Y RETIRO DE LUMINARIAS </t>
  </si>
  <si>
    <t xml:space="preserve">DESMONTE Y SELLO DE PUNTO HIDRÁULICO (SI APLICA) INCLUYE RESANE DE ACABADO EXISTENTE </t>
  </si>
  <si>
    <t>DESMONTE Y SELLO DE PUNTO SANITARIO (SI APLICA)</t>
  </si>
  <si>
    <t xml:space="preserve">DESMONTE DE ENCHAPE EXISTENTE (INCLUYE RETIRO) </t>
  </si>
  <si>
    <t xml:space="preserve">DESMONTE CARGUE Y TRASLADO  DE PUERTA  CON MARCO EXISTENTE </t>
  </si>
  <si>
    <r>
      <t>SUMINISTRO E INSTALACIÓN DE MUROS EN DRYWALL (PANEL</t>
    </r>
    <r>
      <rPr>
        <sz val="11"/>
        <color theme="1"/>
        <rFont val="Calibri"/>
        <family val="2"/>
        <scheme val="minor"/>
      </rPr>
      <t xml:space="preserve"> EN  FIBRO CEMENTO) 2 CARAS DEBE INCLUIR AISLAMIENTO ACÚSTICO EN FRESCASA CON PERFILERÍA NECESARIA PARA SU CORRECTA FIJACIÓN </t>
    </r>
  </si>
  <si>
    <t xml:space="preserve">SUMINISTRO E INSTALACIÓN DE MUROS EN SUPERBOARD (PANEL EN FIBRO CEMENTO)2 CARAS DEBE INCLUIR AISLAMIENTO ACÚSTICO EN FRESCASA CON PERFILERÍA NECESARIA PARA SU CORRECTA FIJACIÓN </t>
  </si>
  <si>
    <t xml:space="preserve">REPARACIÓN DE SUPERFICIES EN MURO LISO A LA VISTA </t>
  </si>
  <si>
    <t xml:space="preserve">REPARACIÓN DE SUPERFICIES EN MURO EN LADRILLO A LA VISTA Y CAMBIO DE PIEZAS SI ESTAS SE REQUIEREN </t>
  </si>
  <si>
    <t xml:space="preserve">SUMINISTRO Y APLICACIÓN DE PINTURA TIPO 1 A DOS MANOS COLOR A ESCOGER INCLUYE CARTERAS </t>
  </si>
  <si>
    <t xml:space="preserve">SUMINISTRO Y APLICACIÓN DE PINTURA TIPO 1 A DOS MANOS LINEALES HASTA 40 CM DE ANCHO (PINTURA EN COLUMNAS CARAS INTERIORES Y EXTERIORES A LA INTEMPERIE ) COLOR A ELEGIR </t>
  </si>
  <si>
    <t xml:space="preserve">SUMINISTRO E INSTALACIÓN DE GUARDA ESCOBA H: 10 CM </t>
  </si>
  <si>
    <t xml:space="preserve">SUMINISTRO  Y APLICACIÓN DE GUARDA ESCOBA EN VINO COLOR A ELEGIR </t>
  </si>
  <si>
    <t xml:space="preserve">SUMINISTRO Y APLICACIÓN DE PINTURA EN CIELO RAZO EXISTENTE  VINILO TIPO 2 A DOS MANOS  COLOR BLANCO </t>
  </si>
  <si>
    <t xml:space="preserve">SUMINISTRO Y APLICACIÓN DE PINTURA EN  TECHO TIPO CARRAPLAST  EXISTENTE  VINILO TIPO 2 A DOS MANOS  COLOR BLANCO </t>
  </si>
  <si>
    <t xml:space="preserve">m² </t>
  </si>
  <si>
    <t xml:space="preserve">SUMINISTRO Y APLICACIÓN DE PAÑETE A MURO EXISTENTE SUPERFICIE A LA VISTA ESTUCADO </t>
  </si>
  <si>
    <t xml:space="preserve">RETIRO Y COLOCACIÓN DE MÓDULOS CIELO FALSO DE 60 X 60 CM COLOR BLANCO INCLUYE PERFILERÍA Y ELEMENTOS NECESARIOS PARA SU CORRECTA FIJACIÓN </t>
  </si>
  <si>
    <t xml:space="preserve">APLICACIÓN DE PINTURA PARA PUERTA LAMINADA CON LIJADO Y DESBASTE DE PINTURA EXISTENTE, BASE PINTURA ANTICORROSIVO, MAS PINTURA ESMALTE COLOR </t>
  </si>
  <si>
    <t xml:space="preserve">SUMINISTRO E INSTALACIÓN DE VENTANA ALTA H:0,50 MARCO EN ALUMINIO </t>
  </si>
  <si>
    <t>SUMINISTRO Y APLICACIÓN DE PINTURA EN VENTANERÍA TIPO MEDIDAS ENTRE 0.90 HASTA 1.50  DE COLOR COLD ROLLED</t>
  </si>
  <si>
    <t xml:space="preserve">SUMINISTRO E INSTALACIÓN DE PUERTA TIPO, MEDIDAS ENTRE 0.90 M Y 1.40M Y H: 2,50 , DEBE INCLUIR CHAPA SE SEGURIDAD DE ALTA CALIDAD </t>
  </si>
  <si>
    <t xml:space="preserve">MANTENIMIENTO DE VENTANAS EXISTENTES Y SI APLICA CAMBIO DE PIEZAS APERTURA, LIMPIEZA DE VIDRIOS </t>
  </si>
  <si>
    <t xml:space="preserve">SUMINISTRO E INSTALACIÓN DE PUNTOS ELÉCTRICOS CON ACOMETIDA desde 1 m HASTA 20 m </t>
  </si>
  <si>
    <t xml:space="preserve">SUMINISTRO E INSTALACIÓN DE LUMINARIAS LED 60 X 60 DESCOLGADA </t>
  </si>
  <si>
    <t>SUMINISTRO E INSTALACIÓN E INSTALACIÓN DE LUMINARIA LINEAL HERMÉTICA, TIPO LED DE 18W LUZ BLANCA, DE 1200 X 100, DESCOLGADA DEBE INCLUIR CABLEADO DE CONEXIÓN (SI APLICA)</t>
  </si>
  <si>
    <t xml:space="preserve">SUMINISTRO INSTALACIÓN DE CÁRCAMO PERIMETRAL INCLUYE APLICACIÓN DE PINTURA ANTICORROSIVA COLOR A ELEGIR </t>
  </si>
  <si>
    <t xml:space="preserve">SUMINISTRO E INSTALACIÓN DE PUNTO TRIFÁSICO  CON CABLEADO ENTRE 1 METRO HASTA 20 METROS </t>
  </si>
  <si>
    <t xml:space="preserve">REPARACIÓN DE  PISO EXISTENTE EN MADERA NATURAL, PULIDO Y LACADO DEBE INCLUIR CAMBIO DE PIEZAS DAÑADAS </t>
  </si>
  <si>
    <t xml:space="preserve">SUMINISTRO Y APLICACIÓN DE PAÑETE EN MUROS EXISTENTES SUPERFICIES A LA VISTAS ESTUCADO </t>
  </si>
  <si>
    <t xml:space="preserve">PAÑETES Y RESANES SOBRE MUROS </t>
  </si>
  <si>
    <t>RESANE DE REGATAS SOBRE MUROS DE REDES EN PAÑETE 1:4 HASTA  5 METROS</t>
  </si>
  <si>
    <t>OBRA INTERCONEXION ENSUEÑO TECNOLOGICA</t>
  </si>
  <si>
    <t>Replanteo:Comprende el proceso de materialización de puntos de referencia en planimetría y altimetría desde la construcción existente y partiendo de ellos, trazar los alineamientos horizontales o ejes con sus respectivas abscisas, según el patrón geométrico establecido en el diseño del proyecto y la definición de cotas y niveles de trabajo con ayuda de equipo topográfico de precisión</t>
  </si>
  <si>
    <t>m2</t>
  </si>
  <si>
    <t xml:space="preserve">Campamento :CAMPAMENTO (CONTENEDOR OFICINA 40 PIES 12 m X 2.40 m), y todos los elementos necesarios para su ejecución, incluye un espacio cubierto para disponer materiales  </t>
  </si>
  <si>
    <t>un</t>
  </si>
  <si>
    <t xml:space="preserve">Cerramiento:Cerramiento en polisombra verde  h= 2:10 mts, y todos los elementos necesarios para su ejecución  </t>
  </si>
  <si>
    <t xml:space="preserve">Descapote:descapote a máquina en material común (e=0.10 m. Incluye Cargue), y todos los elementos necesarios para su ejecución  </t>
  </si>
  <si>
    <t xml:space="preserve">Excavación Manual:Excavación manual o mecánica en material común h=0.0 -0.60 m (incluye retiro de sobrantes a una distancia menor de 5 km), y todos los elementos necesarios para su ejecución  </t>
  </si>
  <si>
    <t xml:space="preserve">Demolicion muro:consiste en la demolicion de muro del cuarto de maquinas, (incluye retiro de sobrantes a una distancia menor de 5 km), y todos los elementos necesarios para su ejecución  </t>
  </si>
  <si>
    <t xml:space="preserve">Demolicion de cubierta:consiste en la demolicion de la cubierta del cuarto de maquinas, (incluye retiro de sobrantes a una distancia menor de 5 km), y todos los elementos necesarios para su ejecución  </t>
  </si>
  <si>
    <t>Demolicion de estructura base de cerramiento incluye cimentacion:consiste en la demolicion de estructura base de cerramiento incluye cimentacion., puede contener elementos en concreto, y mamposteria, ademas del relleno de la misma, puede ser tierra, arenas y gravas, el contratista deberá garantizar la integridad de las instalaciones que se puedan ver afectadas por esta actividad. Se considera como parte de la demolición de mampostería la demolición de columnetas y vigas de amarre que formen parte de la base del cerramiento o sección de muro a demoler. La mampostería se demolerá conjuntamente con todos sus recubrimiento (revoque o enchapes de cualquier tipo).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</si>
  <si>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Demolicion de gradas teatrino deprimido incluye andenes deprimidos:consiste en la demolicion de gradas teatrino existente y andenes circundantes deprimidos ,  puede contener elementos en concreto, y mamposteria, ademas del relleno de la misma, puede ser tierra, arenas y gravas, el contratista deberá garantizar la integridad de las instalaciones que se puedan ver afectadas por esta actividad. Se considera como parte de la demolición de mampostería la demolición de columnetas y vigas de amarre que formen parte de la grada o sección de graderia a demoler. esta se demolerá conjuntamente con todos sus recubrimiento (revoque o enchapes de cualquier tipo). Las actividades de demolición se adelantarán por medios mecánicos y/o manuales de modo que se garantice la estabilidad de los elementos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</si>
  <si>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m3</t>
  </si>
  <si>
    <t>Demolición y Remocion andenes en concreto y adoquin:Consiste en remover piso en adoquin y su sub base, espesor entre 10 cm y 20 cm,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</si>
  <si>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Demolición de tarima anden en concreto y adoquin:Consiste en la demolición de tarima anden en concreto, con su adoquin y su sub base, incluye gradas, del area eleveda alredeor de la estatua del sabio caldas, espesor seccion variable hasta 60 cm,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</si>
  <si>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 xml:space="preserve">Piso anden en concreto, estampado, color gris, 3000 psi:Consiste en la construcción de anden en concreto estampado,  color gris, El acabado será concreto a la vista con estampado a convenir, sin juntas sueltas, rebabas, hormigueos o abultamientos (positivos o negativos), Incluye suministro y colocación de concreto, incluye acero de refuerzo, juego de moldes,  desmoldante en polvo, curador para concreto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minimo 10 cm de placa. </t>
  </si>
  <si>
    <t xml:space="preserve">Piso anden en concreto, estampado, color ocre, 3000 psi:Consiste en la construcción de anden en concreto estampado,  color ocre, El acabado será concreto a la vista con estampado a convenir, sin juntas sueltas, rebabas, hormigueos o abultamientos (positivos o negativos), Incluye suministro y colocación de concreto, incluye acero de refuerzo, juego de moldes,  desmoldante en polvo, curador para concreto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minimo 10 cm de placa. </t>
  </si>
  <si>
    <t xml:space="preserve">Construccion de franja de ajuste en concreto 3000 psi espesor promedio 10 cm:Consiste en la construcción de de franja en concreto de ajuste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t>
  </si>
  <si>
    <t>piso deck panel WPS incluye estructura de soporte:Piso Deck WPS (WOOD PLASTIC COMPOSITE) madera plástica compuesta resistente al exterior, incluye estructura metalica, en perfileria de acero, diseño acargo del proveedor, esta estructura incluye pintura anticorrosivo y pintura color. Soldada o pernada. debera considerarse los elementos de confinamiento, se debe prever la correcta disposición y nivelación del piso. incluye manejo  y disposicion  de escombros.</t>
  </si>
  <si>
    <t>Traslado de estatua con pedestal:consiste en el traslado de estatua en bronce del sabio caldas, con su pedestal y las placas e insignias del pedestal, incluye desmonte y armado del pedestal en la nueva ubicación. Dentro del análisis de la actividad se debe tener en cuenta el acarreo horizontal del mismo por medios mecanicos o manuales, garantizando la integridad del monumento; asi mismo los insumos y materiales para su armado en el nuevo sitio, mamposteria, enchape en piedra, pegante, concreto, refuerzos, anclajes y ademas.  incluye manejo  y disposicion  de escombros.</t>
  </si>
  <si>
    <t>Pedestal en concreto para anclaje sombrilla:Esta actividad consiste en la construcción de un soporte prismático de concreto, destinado a sostener otro soporte estructural, conformando la parte inferior del soporte de las sombrillas u otra estructura. Se construirán en las dimensiones establecidas en los planos. 
El acabado de los pedestales será concreto a la vista, deberán ser lisos, sin juntas sueltas, rebabas, hormigueos o abultamientos (positivos o negativos).
Dentro del análisis de la actividad se debe tener en cuenta el suministro y la preparación del concreto, el acarreo horizontal del mismo, la formaleta, el vibrador, la bomba, la correcta disposición y nivelación del concreto, el armado del acero de refuerzo</t>
  </si>
  <si>
    <t xml:space="preserve">matera en mamposteria:suministro y dotación de matera, consistente en muros de mamposteria repellados que confinan la tierra y la gravilla de la matera. Estos muros deberan estar impermeabilizados, con acabado micro cemento al exterior, apariencia lisa de concreto. Incluye tuberia de drenaje aguas residuales, y acometida a cajas de inspeccion.altura de matera hasta 0,6 mts. </t>
  </si>
  <si>
    <t xml:space="preserve">Banca tipo Rectangular:banca en concreto gris claro, ( similar al banca BANCA RECTANGULAR M-13A) acabado resistente al exterior, Al aligerarse internamente, debe llevar un espesor mínimo de 5 cm en todas sus paredes. El aligeramiento no debe superar el 65% del volumen del objeto.
cantos achaflanos, </t>
  </si>
  <si>
    <t>Caneca en concreto:caneca en concreto gris claro, acabado resistente al exterior,  ( similar a Papelera Landom de konkretus) concubierta  colores diferenciacion de residuos</t>
  </si>
  <si>
    <t xml:space="preserve">rampa en concreto:rampa en concreto, dos tramos con descansa, consiste en un piso concreto de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t>
  </si>
  <si>
    <t>baranda rampa:Suministro e instalación de baranda para rampa en acero inox, estructura en metalica tubular diametro 5cm, con 2 pasamanos para personas en silla de ruedas altura entre 0.4 y 0,5 mts; pasamanos altura  0,9 mts y postes min cada 1,5 mts, incluye anclaje y fijacion a piso en concreto. Con escudo de protección a piso en acero. anclaje metalico pernado a piso.</t>
  </si>
  <si>
    <t>Relleno deprimido teatrino:Consiste en el relleno con material de sub-base (recebo). compactado a máquina 90%, incluye material, seccion variable, seccion entre 0,30  y 2 mts, ademas.  incluye manejo  y disposicion  de escombros.</t>
  </si>
  <si>
    <t>Mobiliario urbano gimnasio abdominales:Estructura que permite la ejercitación del abdomen de una forma segura y sin maltratarse con los puntos de apoyo. Trabaja 1 persona. 
Estructura en tuberia ptc 100x1002,5mm, 60x602,5mm  50x302,5mm
La maquina va anclada a a dados en concreto con pernos de expansion galvanizados de 4"; el acabado de la parte metalica de las estructuras en en pintura en  polvo poliester, madera plastica 4cms de espesor, acabado esmalte sintetico . La tornilleria bristol de 3/8 avellan galvanizado negro con con bloque o antillaves y trabarosca. Instrucciones de uso de las maquinas van en lamina de poliestireno plastificado remachadas a las estructuras. Estructuras Generales con tuberías cuadradas que dependen del diseño de la maquina tipo PTC.</t>
  </si>
  <si>
    <t>Mobiliario urbano gimnasio barra fija basica:DESCRIPCIÓN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</si>
  <si>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Mobiliario urbano gimnasio Prensa de piernas y Torre pecho 100 lb doble:DESCRIPCIÓN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</si>
  <si>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Mobiliario urbano gimnasio Presión pecho y espalda doble :DESCRIPCIÓN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</si>
  <si>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Mesa KBALL:Consiste en MESA KBALL para exteriores en concreto (similar a  mesa K-ball KONKRETUS), dimensiones 2,99 x 1,5 m</t>
  </si>
  <si>
    <t>losa de concreto espesor 8 cm, para superficies a cubrir con piso en caucho (gimansio exterior):suministro e instalacion de losa de concreto de 2500 psi de 8 cm de espesor como mínimo, para superficies a cubrir con piso en caucho (gimansio exterior) superficie con un bombeo del 1% hacia las estructuras hidráulicas, para garantizar el drenaje del área a intervenir. Incluye refuerzos en acero, sin juntas sueltas, rebabas, hormigueos o abultamientos (positivos o negativos), Incluye suministro y colocación de concreto.
incluye manejo  y disposicion  de escombros.</t>
  </si>
  <si>
    <t>Bordillo  en concreto, para areas de piso en caucho (gimansio exterior)consiste en el suministro e instalacion de bordillo en concreto, para el area de piso exterior, ancho 20 cm altura 35 cm.  . Incluye refuerzos en acero, sin juntas sueltas, rebabas, hormigueos o abultamientos (positivos o negativos), Incluye suministro y colocación de concreto.</t>
  </si>
  <si>
    <t>Bordillo confinamiento en concreto, para areas de piso en caucho (gimansio exterior):consiste en el suministro e instalacion de bordillo de confinamiento, para el area de piso exterior piso en caucho (gimnasio exterior), este borde perimetral debera  garantizar el confinamiento del material de piso en caucho y prevenir el deterioro en la periferia. Incluye refuerzos en acero, sin juntas sueltas, rebabas, hormigueos o abultamientos (positivos o negativos), Incluye suministro y colocación de concreto.</t>
  </si>
  <si>
    <t xml:space="preserve">Piso en caucho para area de gimnasio exterior:suministro e instalación de piso en caucho compuesto: Gránulo Caucho SBR proveniente de llanta nacional para la capa amortiguante inferior (base) granulometría de hasta 3 -6 mm o fibra
(hilacha) de mínimo 8mm longitud. y Gránulos de Caucho EPDM fabricado originalmente o reciclado para la capa superior (Diseño / colores) granulometría 1-4 mm, los espesores del piso minimos deberán contar con una superficie de 2cm (1cm de base en SBR nacional y 1cm superior con diseño en colores </t>
  </si>
  <si>
    <t>Puerta en tubular 2 hojas:suministro e instalación de puerta en tubular 2 hojas, Los elementos de soporte de la malla deben ser tubos verticales separados como máximo 2,50 m, con 50 mm (2") de diámetro, tipo pesado. Estos elementos deben ser de hierro, galvanizados; el extremo superior debe tener una deflexión de 30º con la vertical (ver Esquema 3), y la boca en el extremo superior debe taparse con tapón metálico soldado para evitar la entrada de aguas lluvias. las hojas Los tubos se colocan dejando un hueco de luz de 100 mm, alineados con platinas metalicas para sujetar los diferentes elmentos. dando continuidad al cerramiento tubular actual, dimensiones h:2,4 2 hojas de 2m cada una.</t>
  </si>
  <si>
    <t xml:space="preserve">Cerramiento tubular :suministro e instalación de cerramiento se constituye por tubos redondos, disponibles en Ø 60, 80 y 100 mm. , las alturas de 1500, 2000 y 2500 mm. Los tubos se colocan dejando un hueco de luz de 100 mm, h: 2,4 </t>
  </si>
  <si>
    <t>Cárcamo en concreto:suministro e instalación de Cárcamo en concreto de 3000 PSI tipo IDU C45. Dimensiones externas 0,45 x 0,40 m.
Incluye suministro, transporte y colocación del concreto, las pendientes requeridas,
preparada y nivelación del terreno, conexiones a red existente, tubería y accesorios de ser requeridos. Incluye formaleta y todos los elementos necesarios
para su correcta construcción. incluye rejilla para carcamo en concreto</t>
  </si>
  <si>
    <t>Geo textil para filtro frances:suministro  e  instalación  de  geotextil nt 1800 (estabilización, filtro y separación)</t>
  </si>
  <si>
    <t xml:space="preserve">Tuberia para filtro frances:suministro e instalación tubería nov. perforada ø4", y todos los elementos necesarios para su ejecución  </t>
  </si>
  <si>
    <t xml:space="preserve">Relleno para filtro frances: relleno en grava para filtro francés, y todos los elementos necesarios para su ejecución  </t>
  </si>
  <si>
    <t xml:space="preserve">SUMINISTRO E INSTALACIÓN TUBERÍA NOV Ø8", y todos los elementos necesarios para su ejecución  </t>
  </si>
  <si>
    <t xml:space="preserve">SUMINISTRO E INSTALACIÓN TUBERÍA NOV Ø10", y todos los elementos necesarios para su ejecución  </t>
  </si>
  <si>
    <t xml:space="preserve">CAJA DE INSPECCIÓN 0.8 *0.8 M, y todos los elementos necesarios para su ejecución  </t>
  </si>
  <si>
    <t>CAJA DE INSPECCIÓN 1*1 M, y todos los elementos necesarios para su ejecución</t>
  </si>
  <si>
    <t xml:space="preserve">RELLENO EN RECEBO COMÚN COMPACTADO MECÁNICAMENTE, y todos los elementos necesarios para su ejecución  </t>
  </si>
  <si>
    <t xml:space="preserve">Tubería EMT:Tubería EMT 2"; incluye accesorios, cajas de paso, soportería, marquillas de identificación, conexión de puesta a tierra, y todos los elementos necesarios para su ejecución  </t>
  </si>
  <si>
    <t xml:space="preserve">Breaker:Breaker tipo mini-breaker 3x20 A, 10 kA, y todos los elementos necesarios para su ejecución  </t>
  </si>
  <si>
    <t xml:space="preserve">Programador horario: Programador horario 20A, 220V, tipo riel, y todos los elementos necesarios para su ejecución  </t>
  </si>
  <si>
    <t xml:space="preserve">Circuito en cable 3x4:Circuito en cable 3x4 (F) + 1x6 (T) AWG Aluminio Serie 8000 THHN; incluye conectores y marquillas de identificación, y todos los elementos necesarios para su ejecución  </t>
  </si>
  <si>
    <t xml:space="preserve">Circuito de derivación:Circuito de derivación para alimentación de luminaria en poste, desde caja de paso en piso hasta luminaria; incluye cable flexible 2x12 (F) + 1x14 (T) AWG Cobre AWM 105°C, empalmes de derivación en gel, conectores, marquillas de identificación, y todos los elementos necesarios para su ejecución  </t>
  </si>
  <si>
    <t xml:space="preserve">Puesta a tierra:Puesta a tierra para poste metálico; incluye varilla de cobre para puesta a tierra 5/8" x 2.44 m, conector para varilla, conductor neutro y poste, según Normal Enel Generalidades 6.2, y todos los elementos necesarios para su ejecución  </t>
  </si>
  <si>
    <t>Poste metálico:Poste metálico cónico de 5 m de altura, totalmente galvanizado en caliente, acabado en pintura electrostática, fabricado en 3 mm de espesor,  diámetro de base 127 mm, platina base de 40 x 40 x 1/2", canasta de anclaje de 4 pernos de 3/4". Incluye brazo sencillo , y todos los elementos necesarios para su ejecución</t>
  </si>
  <si>
    <t>pedestal en concreto para luminaria:pedestal en concreto para luminaria, incluye platina base de 40 x 40 x 1/2"</t>
  </si>
  <si>
    <t>Luminaria de Alumbrado:Luminaria de Alumbrado exterior,  128 LEDs, 108 W, IRC 70, 4000K, T07 Tipo_7, Dimerizable 120-277V / Ctrl 0-10V, DPS 10kV/10kA Clase I, 7 pines bala a piso</t>
  </si>
  <si>
    <t>suminstro de material vegetal,suminstro de material vegetal, para exteriores ornamentales de hojas de follaje (de bajo mantenimiento, de bajo o mediano porte, lista para plantar</t>
  </si>
  <si>
    <t xml:space="preserve">suministro de especies arbustivas, o arboreas de bajo porte:suministro de especies arbustivas, o arboreas de bajo porte, listo para transplante   (Incluye siembra, tierra negra, abono, tutor y transporte)., y todos los elementos necesarios para su ejecución  </t>
  </si>
  <si>
    <t xml:space="preserve">Cesped:Siembra de grama en Cespedon o similar e=0.05 m (Incluye Suministro e Instalación. Incluye 0.25 m de Tierra Negra), y todos los elementos necesarios para su ejecución  </t>
  </si>
  <si>
    <t>M2</t>
  </si>
  <si>
    <t>Muro:cerramiento en muro  perrera, Muro en bloque No. 5 e=0.12, repellado y estucado, altura 2,2 mts,las actividades de obra como son la ejecución de las columnetas, refuerzos horizontales, cintas de refuerzos, confinamientos y dilataciones, se deben prever y realizar conjuntamente con la ejecución de los muros, incluye refuerzos y anclajes</t>
  </si>
  <si>
    <t>placa de concreto perreras:Consiste en la construcción de de franja en concreto de ajuste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PENDIENTE MINIMA DEL 5% HACIA EL SISTEMA DE DRENAJE. ACABADO CON PINTURA ACRÍLICO</t>
  </si>
  <si>
    <t>Pintura:acabado pintura epoxica muros perrera, color blanco,</t>
  </si>
  <si>
    <t>Malla:malla eslabonada cubiculos de perrera seccion variable max altura : 2.0m. incluye, bisagras, postes anclados tuberia aguas negras diametro 2", cal 0,70,  malla eslabonada calibre 10, con marco en angulo 11/2" x 21/4" pisamalla en platina, incluye una mano de naticorrosivo, y dos manos de pintura esmalte intemperie en tuberia y angulos.</t>
  </si>
  <si>
    <t>Puerta en malla:puerta en malla eslabonada perrera, incluye, bisagras, postes anclados tuberia aguas negras diametro 2", cal 0,70,  malla eslabonada calibre 10, con marco en angulo 11/2" x 21/4" pisamalla en platina, incluye una mano de naticorrosivo, y dos manos de pintura esmalte intemperie en tuberia y angulos.</t>
  </si>
  <si>
    <t>Cubierta:Teja Termoacústica UPVC, Trapezoidal 5 crestas., incluye remates laterales y superior, asi como todo los elmentos para su correcta instalación</t>
  </si>
  <si>
    <t xml:space="preserve">Estructura de cubierta :estructura metalica cubierta, perfiles laminados en caliente, acabado con imprimación antioxidante, con uniones soldadas en obra. el precio incluye las soldaduras, los cortes, los despuntes, las piezas especiales, los casquillos y los elementos auxiliares de montaje. </t>
  </si>
  <si>
    <t>Sifones de pisopertence al sistema de drenaje del piso, sifon de piso con rejilla metalica.</t>
  </si>
  <si>
    <t>Instalacion hidraulica drenaje perreras: sistema de drenaje perreras, tuberia de drenaje pvc y su acometida a caja de la red de desagues</t>
  </si>
  <si>
    <t xml:space="preserve">Limpieza:limpieza Aseo general de obra , y todos los elementos necesarios para su ejecución  </t>
  </si>
  <si>
    <t xml:space="preserve"> SUBTOTAL SIN IVA NI AIU</t>
  </si>
  <si>
    <t>ADMINISTRACIÓN</t>
  </si>
  <si>
    <t>IMPREVISTOS</t>
  </si>
  <si>
    <t>UTILIDAD</t>
  </si>
  <si>
    <t>IVA 19% SOBRE LA UTILIDAD</t>
  </si>
  <si>
    <t>VALOR TOTAL CON IVA Y AIU</t>
  </si>
  <si>
    <t>NOMBRE PROPONENTE</t>
  </si>
  <si>
    <t>DATOS GENERALES DE LA EMPRESA</t>
  </si>
  <si>
    <t xml:space="preserve">NOMBRE DE LA EMPRESA: </t>
  </si>
  <si>
    <t>NIT:</t>
  </si>
  <si>
    <t>REPRESENTANTE LEGAL:</t>
  </si>
  <si>
    <t>DOCUMENTO DE IDENTIDAD:</t>
  </si>
  <si>
    <t>________________________________</t>
  </si>
  <si>
    <t>FIRMA</t>
  </si>
  <si>
    <t>TELÉFONO:</t>
  </si>
  <si>
    <t xml:space="preserve">CORREO ELECTRÓNICO: </t>
  </si>
  <si>
    <t>CÓDIGOS CIIU:</t>
  </si>
  <si>
    <t>VALIDEZ DE LA OFERTA:</t>
  </si>
  <si>
    <t>FORMA Y CONDICIÓN DE PAGO:</t>
  </si>
  <si>
    <t>PLAZO DE EJECUACIÓN</t>
  </si>
  <si>
    <t xml:space="preserve">FORMATO OFERTA ECONÓMICA </t>
  </si>
  <si>
    <t>OBJETO: “CONTRATAR LAS OBRAS RECUPERACIÓN DE LOS ESPACIOS EDUCATIVOS, CONEXIÓN, REPARACIONES LOCATIVAS PARA EVITAR Y CONTRARRESTAR LOS IMPACTOS Y MITIGACIÓN DE RIESGOS PARA LA COMUNIDAD EDUCATIVA EN LA FACULTAD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</si>
</sst>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00_);_(&quot;$&quot;\ * \(#,##0.00\);_(&quot;$&quot;\ *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Times New Roman"/>
      <family val="2"/>
    </font>
    <font>
      <sz val="11"/>
      <name val="Calibri"/>
      <family val="2"/>
      <scheme val="minor"/>
    </font>
    <font>
      <sz val="11"/>
      <color rgb="FFC00000"/>
      <name val="Calibri"/>
      <family val="2"/>
      <scheme val="minor"/>
    </font>
    <font>
      <b/>
      <sz val="11"/>
      <name val="Calibri"/>
      <family val="2"/>
      <scheme val="minor"/>
    </font>
    <font>
      <b/>
      <sz val="16"/>
      <color theme="0"/>
      <name val="Calibri"/>
      <family val="2"/>
      <scheme val="minor"/>
    </font>
    <font>
      <sz val="16"/>
      <color theme="0" tint="-4.9989318521683403E-2"/>
      <name val="Calibri"/>
      <family val="2"/>
      <scheme val="minor"/>
    </font>
    <font>
      <sz val="16"/>
      <color theme="1"/>
      <name val="Calibri"/>
      <family val="2"/>
      <scheme val="minor"/>
    </font>
    <font>
      <b/>
      <sz val="16"/>
      <color theme="0" tint="-4.9989318521683403E-2"/>
      <name val="Calibri"/>
      <family val="2"/>
      <scheme val="minor"/>
    </font>
    <font>
      <b/>
      <sz val="9"/>
      <color theme="0"/>
      <name val="Calibri"/>
      <family val="2"/>
      <scheme val="minor"/>
    </font>
    <font>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cellStyleXfs>
  <cellXfs count="7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2" xfId="4" applyFont="1" applyBorder="1" applyAlignment="1" applyProtection="1">
      <alignment horizontal="center" vertical="center" wrapText="1"/>
      <protection locked="0"/>
    </xf>
    <xf numFmtId="0" fontId="5" fillId="0" borderId="2" xfId="4" applyFont="1" applyBorder="1" applyAlignment="1" applyProtection="1">
      <alignment horizontal="center" vertical="center" wrapText="1"/>
      <protection locked="0"/>
    </xf>
    <xf numFmtId="0" fontId="3" fillId="3" borderId="5" xfId="0" applyFont="1" applyFill="1" applyBorder="1" applyAlignment="1" applyProtection="1">
      <alignment vertical="center" wrapText="1"/>
      <protection locked="0"/>
    </xf>
    <xf numFmtId="0" fontId="3" fillId="4" borderId="0" xfId="0" applyFont="1" applyFill="1" applyAlignment="1">
      <alignment horizontal="center" vertical="center"/>
    </xf>
    <xf numFmtId="0" fontId="3" fillId="3" borderId="0" xfId="0" applyFont="1" applyFill="1" applyAlignment="1">
      <alignment horizontal="center" vertical="center"/>
    </xf>
    <xf numFmtId="0" fontId="3" fillId="3" borderId="3"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0" fillId="0" borderId="2" xfId="4" applyFont="1" applyBorder="1" applyAlignment="1">
      <alignment horizontal="center" vertical="center" wrapText="1"/>
    </xf>
    <xf numFmtId="0" fontId="5" fillId="0" borderId="2" xfId="4" applyFont="1" applyBorder="1" applyAlignment="1">
      <alignment horizontal="justify" vertical="center" wrapText="1"/>
    </xf>
    <xf numFmtId="0" fontId="0" fillId="0" borderId="2" xfId="4" applyFont="1" applyBorder="1" applyAlignment="1">
      <alignment horizontal="center" vertical="center"/>
    </xf>
    <xf numFmtId="44" fontId="0" fillId="5" borderId="2" xfId="4" applyNumberFormat="1" applyFont="1" applyFill="1" applyBorder="1" applyAlignment="1">
      <alignment vertical="center"/>
    </xf>
    <xf numFmtId="0" fontId="0" fillId="0" borderId="2" xfId="0"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vertical="top" wrapText="1"/>
      <protection locked="0"/>
    </xf>
    <xf numFmtId="0" fontId="0" fillId="0" borderId="2" xfId="0" applyBorder="1" applyAlignment="1" applyProtection="1">
      <alignment horizontal="justify" vertical="center" wrapText="1"/>
      <protection locked="0"/>
    </xf>
    <xf numFmtId="0" fontId="0" fillId="0" borderId="2" xfId="0" applyBorder="1" applyAlignment="1" applyProtection="1">
      <alignment horizontal="justify" vertical="top" wrapText="1"/>
      <protection locked="0"/>
    </xf>
    <xf numFmtId="0" fontId="3" fillId="3" borderId="2" xfId="0" applyFont="1" applyFill="1" applyBorder="1" applyAlignment="1" applyProtection="1">
      <alignment vertical="center" wrapText="1"/>
      <protection locked="0"/>
    </xf>
    <xf numFmtId="0" fontId="5" fillId="0" borderId="2" xfId="4" applyFont="1" applyBorder="1" applyAlignment="1" applyProtection="1">
      <alignment horizontal="justify" vertical="center" wrapText="1"/>
      <protection locked="0"/>
    </xf>
    <xf numFmtId="0" fontId="0" fillId="0" borderId="2" xfId="4" applyFont="1" applyBorder="1" applyAlignment="1" applyProtection="1">
      <alignment horizontal="center" vertical="center" wrapText="1"/>
      <protection locked="0"/>
    </xf>
    <xf numFmtId="0" fontId="0" fillId="4" borderId="0" xfId="0" applyFill="1" applyAlignment="1">
      <alignment horizontal="center" vertical="center"/>
    </xf>
    <xf numFmtId="0" fontId="5" fillId="0" borderId="2" xfId="4" applyFont="1" applyBorder="1" applyAlignment="1" applyProtection="1">
      <alignment horizontal="justify" vertical="top" wrapText="1"/>
      <protection locked="0"/>
    </xf>
    <xf numFmtId="0" fontId="2" fillId="2" borderId="2" xfId="0" applyFont="1" applyFill="1" applyBorder="1" applyAlignment="1" applyProtection="1">
      <alignment vertical="center" wrapText="1"/>
      <protection locked="0"/>
    </xf>
    <xf numFmtId="0" fontId="3" fillId="3"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5" fillId="6" borderId="2" xfId="4" applyFont="1" applyFill="1" applyBorder="1" applyAlignment="1" applyProtection="1">
      <alignment horizontal="justify" vertical="center" wrapText="1"/>
      <protection locked="0"/>
    </xf>
    <xf numFmtId="0" fontId="3" fillId="6" borderId="2" xfId="4" applyFont="1" applyFill="1" applyBorder="1" applyAlignment="1" applyProtection="1">
      <alignment horizontal="center" vertical="center" wrapText="1"/>
      <protection locked="0"/>
    </xf>
    <xf numFmtId="0" fontId="0" fillId="6" borderId="2" xfId="4" applyFont="1" applyFill="1" applyBorder="1" applyAlignment="1" applyProtection="1">
      <alignment horizontal="center" vertical="center" wrapText="1"/>
      <protection locked="0"/>
    </xf>
    <xf numFmtId="0" fontId="0" fillId="0" borderId="2" xfId="4" applyFont="1" applyBorder="1" applyAlignment="1">
      <alignment horizontal="justify" vertical="center" wrapText="1"/>
    </xf>
    <xf numFmtId="0" fontId="7" fillId="3" borderId="2" xfId="0" applyFont="1" applyFill="1" applyBorder="1" applyAlignment="1" applyProtection="1">
      <alignment vertical="center" wrapText="1"/>
      <protection locked="0"/>
    </xf>
    <xf numFmtId="0" fontId="0" fillId="0" borderId="2" xfId="0" applyBorder="1" applyAlignment="1">
      <alignment horizontal="center" vertical="center" wrapText="1"/>
    </xf>
    <xf numFmtId="0" fontId="0" fillId="0" borderId="2" xfId="4" applyFont="1" applyBorder="1" applyAlignment="1">
      <alignment vertical="center" wrapText="1"/>
    </xf>
    <xf numFmtId="0" fontId="1" fillId="6" borderId="2" xfId="4" applyFont="1" applyFill="1" applyBorder="1" applyAlignment="1" applyProtection="1">
      <alignment horizontal="center" vertical="center" wrapText="1"/>
      <protection locked="0"/>
    </xf>
    <xf numFmtId="0" fontId="5" fillId="6" borderId="2" xfId="4" applyFont="1" applyFill="1" applyBorder="1" applyAlignment="1" applyProtection="1">
      <alignment horizontal="center" vertical="center" wrapText="1"/>
      <protection locked="0"/>
    </xf>
    <xf numFmtId="0" fontId="0" fillId="0" borderId="2" xfId="4" applyFont="1" applyBorder="1" applyAlignment="1">
      <alignment horizontal="justify" vertical="center"/>
    </xf>
    <xf numFmtId="0" fontId="0" fillId="0" borderId="2" xfId="0" applyBorder="1" applyAlignment="1">
      <alignment horizontal="center" vertical="center"/>
    </xf>
    <xf numFmtId="3" fontId="0" fillId="0" borderId="2" xfId="0" applyNumberFormat="1" applyBorder="1" applyAlignment="1">
      <alignment horizontal="center" vertical="center"/>
    </xf>
    <xf numFmtId="2" fontId="0" fillId="0" borderId="2" xfId="0" applyNumberFormat="1" applyBorder="1" applyAlignment="1">
      <alignment horizontal="center" vertical="center"/>
    </xf>
    <xf numFmtId="2" fontId="0" fillId="0" borderId="0" xfId="0" applyNumberFormat="1" applyAlignment="1">
      <alignment horizontal="center" vertical="center"/>
    </xf>
    <xf numFmtId="44" fontId="0" fillId="0" borderId="0" xfId="2" applyNumberFormat="1" applyFont="1" applyFill="1" applyAlignment="1">
      <alignment horizontal="center" vertical="center"/>
    </xf>
    <xf numFmtId="44" fontId="0" fillId="0" borderId="2" xfId="0" applyNumberFormat="1" applyBorder="1" applyAlignment="1">
      <alignment horizontal="center" vertical="center"/>
    </xf>
    <xf numFmtId="164" fontId="0" fillId="0" borderId="2" xfId="1" applyFont="1" applyBorder="1" applyAlignment="1">
      <alignment horizontal="center" vertical="center"/>
    </xf>
    <xf numFmtId="0" fontId="3" fillId="0" borderId="0" xfId="0" applyFont="1" applyAlignment="1">
      <alignment horizontal="center" vertical="center" wrapText="1"/>
    </xf>
    <xf numFmtId="44" fontId="0" fillId="0" borderId="0" xfId="0" applyNumberFormat="1" applyAlignment="1">
      <alignment horizontal="center" vertical="center"/>
    </xf>
    <xf numFmtId="0" fontId="3" fillId="0" borderId="2" xfId="4" applyFont="1" applyBorder="1" applyAlignment="1">
      <alignment horizontal="center"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2" fontId="9" fillId="2" borderId="2" xfId="0" applyNumberFormat="1" applyFont="1" applyFill="1" applyBorder="1" applyAlignment="1">
      <alignment horizontal="center" vertical="center"/>
    </xf>
    <xf numFmtId="9" fontId="10" fillId="0" borderId="2" xfId="3" applyFont="1" applyBorder="1" applyAlignment="1">
      <alignment horizontal="center" vertical="center"/>
    </xf>
    <xf numFmtId="0" fontId="12" fillId="2" borderId="0" xfId="0" applyFont="1" applyFill="1" applyAlignment="1">
      <alignment horizontal="justify" vertical="center"/>
    </xf>
    <xf numFmtId="0" fontId="13" fillId="7" borderId="0" xfId="0" applyFont="1" applyFill="1" applyAlignment="1">
      <alignment horizontal="justify" vertical="center"/>
    </xf>
    <xf numFmtId="0" fontId="0" fillId="7" borderId="0" xfId="0" applyFill="1" applyAlignment="1">
      <alignment horizontal="center" vertical="center"/>
    </xf>
    <xf numFmtId="0" fontId="3" fillId="7" borderId="0" xfId="0" applyFont="1" applyFill="1" applyAlignment="1">
      <alignment horizontal="center" vertical="center"/>
    </xf>
    <xf numFmtId="0" fontId="3" fillId="0" borderId="0" xfId="0" applyFont="1"/>
    <xf numFmtId="0" fontId="2" fillId="2" borderId="3"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2" fillId="2" borderId="0" xfId="0" applyFont="1" applyFill="1" applyAlignment="1">
      <alignment horizontal="center" vertical="center"/>
    </xf>
    <xf numFmtId="0" fontId="8" fillId="2" borderId="2" xfId="0" applyFont="1" applyFill="1" applyBorder="1" applyAlignment="1" applyProtection="1">
      <alignment vertical="center" wrapText="1"/>
      <protection locked="0"/>
    </xf>
    <xf numFmtId="0" fontId="3" fillId="0" borderId="0" xfId="0" applyFont="1" applyAlignment="1">
      <alignment horizontal="center" vertical="center"/>
    </xf>
    <xf numFmtId="2" fontId="11" fillId="2" borderId="2" xfId="0" applyNumberFormat="1" applyFont="1" applyFill="1" applyBorder="1" applyAlignment="1">
      <alignment horizontal="center" vertical="center"/>
    </xf>
    <xf numFmtId="0" fontId="3" fillId="3" borderId="8" xfId="0" applyFont="1" applyFill="1" applyBorder="1" applyAlignment="1">
      <alignment horizontal="center" vertical="center"/>
    </xf>
    <xf numFmtId="2" fontId="9" fillId="2" borderId="2" xfId="0" applyNumberFormat="1" applyFont="1" applyFill="1" applyBorder="1" applyAlignment="1">
      <alignment horizontal="center" vertical="center"/>
    </xf>
    <xf numFmtId="0" fontId="10" fillId="0" borderId="2" xfId="0" applyFont="1" applyBorder="1" applyAlignment="1">
      <alignment horizontal="center" vertical="center"/>
    </xf>
    <xf numFmtId="0" fontId="3" fillId="0" borderId="2" xfId="0" applyFont="1" applyBorder="1" applyAlignment="1">
      <alignment horizontal="center" vertical="center" wrapText="1"/>
    </xf>
    <xf numFmtId="0" fontId="2" fillId="2" borderId="1"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center" vertical="center"/>
    </xf>
  </cellXfs>
  <cellStyles count="5">
    <cellStyle name="Moneda" xfId="1" builtinId="4"/>
    <cellStyle name="Moneda [0]" xfId="2" builtinId="7"/>
    <cellStyle name="Normal" xfId="0" builtinId="0"/>
    <cellStyle name="Normal 2" xfId="4" xr:uid="{ABB0A760-369C-4F51-B964-4AEC83E9F80E}"/>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247106</xdr:colOff>
      <xdr:row>1</xdr:row>
      <xdr:rowOff>304701</xdr:rowOff>
    </xdr:from>
    <xdr:to>
      <xdr:col>1</xdr:col>
      <xdr:colOff>2799676</xdr:colOff>
      <xdr:row>1</xdr:row>
      <xdr:rowOff>1293572</xdr:rowOff>
    </xdr:to>
    <xdr:grpSp>
      <xdr:nvGrpSpPr>
        <xdr:cNvPr id="2" name="Grupo 1">
          <a:extLst>
            <a:ext uri="{FF2B5EF4-FFF2-40B4-BE49-F238E27FC236}">
              <a16:creationId xmlns:a16="http://schemas.microsoft.com/office/drawing/2014/main" id="{0A284383-AAF7-47B4-8FB2-1928EDFCFF54}"/>
            </a:ext>
          </a:extLst>
        </xdr:cNvPr>
        <xdr:cNvGrpSpPr>
          <a:grpSpLocks noChangeAspect="1"/>
        </xdr:cNvGrpSpPr>
      </xdr:nvGrpSpPr>
      <xdr:grpSpPr>
        <a:xfrm>
          <a:off x="247106" y="304701"/>
          <a:ext cx="3246534" cy="988871"/>
          <a:chOff x="58961" y="57152"/>
          <a:chExt cx="3348871" cy="1008000"/>
        </a:xfrm>
      </xdr:grpSpPr>
      <xdr:pic>
        <xdr:nvPicPr>
          <xdr:cNvPr id="3" name="Imagen 2" descr="Resultado de imagen para universidad distrital francisco josÃ© de caldas">
            <a:extLst>
              <a:ext uri="{FF2B5EF4-FFF2-40B4-BE49-F238E27FC236}">
                <a16:creationId xmlns:a16="http://schemas.microsoft.com/office/drawing/2014/main" id="{EEB05FA6-3AC4-4976-BE51-71082E45F44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070" t="4049" r="24901" b="26523"/>
          <a:stretch/>
        </xdr:blipFill>
        <xdr:spPr bwMode="auto">
          <a:xfrm>
            <a:off x="58961" y="57152"/>
            <a:ext cx="857343" cy="1008000"/>
          </a:xfrm>
          <a:prstGeom prst="rect">
            <a:avLst/>
          </a:prstGeom>
          <a:extLst>
            <a:ext uri="{909E8E84-426E-40DD-AFC4-6F175D3DCCD1}">
              <a14:hiddenFill xmlns:a14="http://schemas.microsoft.com/office/drawing/2010/main">
                <a:solidFill>
                  <a:srgbClr val="FFFFFF"/>
                </a:solidFill>
              </a14:hiddenFill>
            </a:ext>
          </a:extLst>
        </xdr:spPr>
      </xdr:pic>
      <xdr:sp macro="" textlink="">
        <xdr:nvSpPr>
          <xdr:cNvPr id="4" name="CuadroTexto 3">
            <a:extLst>
              <a:ext uri="{FF2B5EF4-FFF2-40B4-BE49-F238E27FC236}">
                <a16:creationId xmlns:a16="http://schemas.microsoft.com/office/drawing/2014/main" id="{F48F023F-9D08-49E6-887A-8C5C7F74C198}"/>
              </a:ext>
            </a:extLst>
          </xdr:cNvPr>
          <xdr:cNvSpPr txBox="1"/>
        </xdr:nvSpPr>
        <xdr:spPr>
          <a:xfrm>
            <a:off x="945443" y="176481"/>
            <a:ext cx="2462389" cy="8862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noAutofit/>
          </a:bodyPr>
          <a:lstStyle/>
          <a:p>
            <a:r>
              <a:rPr lang="es-CO" sz="1100" b="1">
                <a:latin typeface="Arial" panose="020B0604020202020204" pitchFamily="34" charset="0"/>
                <a:cs typeface="Arial" panose="020B0604020202020204" pitchFamily="34" charset="0"/>
              </a:rPr>
              <a:t>UNIVERSIDAD DISTRITAL</a:t>
            </a:r>
          </a:p>
          <a:p>
            <a:r>
              <a:rPr lang="es-CO" sz="1100" b="0" u="sng">
                <a:latin typeface="Arial" panose="020B0604020202020204" pitchFamily="34" charset="0"/>
                <a:cs typeface="Arial" panose="020B0604020202020204" pitchFamily="34" charset="0"/>
              </a:rPr>
              <a:t>FRANCISCO JOSÉ DE CALDAS</a:t>
            </a:r>
          </a:p>
          <a:p>
            <a:r>
              <a:rPr lang="es-CO" sz="1100" b="1">
                <a:latin typeface="Arial" panose="020B0604020202020204" pitchFamily="34" charset="0"/>
                <a:cs typeface="Arial" panose="020B0604020202020204" pitchFamily="34" charset="0"/>
              </a:rPr>
              <a:t>Oficina de Infraestructura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13EA-C594-4435-A05F-0827AD313088}">
  <sheetPr>
    <tabColor rgb="FF002060"/>
    <pageSetUpPr fitToPage="1"/>
  </sheetPr>
  <dimension ref="A1:AW244"/>
  <sheetViews>
    <sheetView tabSelected="1" view="pageBreakPreview" topLeftCell="A2" zoomScale="70" zoomScaleNormal="70" zoomScaleSheetLayoutView="70" zoomScalePageLayoutView="154" workbookViewId="0">
      <selection activeCell="C11" sqref="C11"/>
    </sheetView>
  </sheetViews>
  <sheetFormatPr baseColWidth="10" defaultColWidth="13" defaultRowHeight="15" x14ac:dyDescent="0.25"/>
  <cols>
    <col min="1" max="1" width="10.42578125" style="2" bestFit="1" customWidth="1"/>
    <col min="2" max="2" width="99.140625" style="1" customWidth="1"/>
    <col min="3" max="3" width="20.7109375" style="1" bestFit="1" customWidth="1"/>
    <col min="4" max="4" width="29.42578125" style="40" customWidth="1"/>
    <col min="5" max="5" width="21.42578125" style="1" bestFit="1" customWidth="1"/>
    <col min="6" max="6" width="33.5703125" style="1" customWidth="1"/>
    <col min="7" max="16384" width="13" style="1"/>
  </cols>
  <sheetData>
    <row r="1" spans="1:49" ht="26.25" hidden="1" customHeight="1" x14ac:dyDescent="0.25">
      <c r="A1" s="61"/>
      <c r="B1" s="61"/>
      <c r="C1" s="61"/>
      <c r="D1" s="61"/>
    </row>
    <row r="2" spans="1:49" ht="109.5" customHeight="1" x14ac:dyDescent="0.25">
      <c r="A2" s="70"/>
      <c r="B2" s="70"/>
      <c r="C2" s="70"/>
      <c r="D2" s="70"/>
      <c r="E2" s="70"/>
      <c r="F2" s="70"/>
      <c r="G2" s="55"/>
    </row>
    <row r="3" spans="1:49" ht="13.9" customHeight="1" x14ac:dyDescent="0.25">
      <c r="A3" s="66" t="s">
        <v>247</v>
      </c>
      <c r="B3" s="66"/>
      <c r="C3" s="66"/>
      <c r="D3" s="66"/>
      <c r="E3" s="66"/>
      <c r="F3" s="66"/>
    </row>
    <row r="4" spans="1:49" ht="33.75" customHeight="1" x14ac:dyDescent="0.25">
      <c r="A4" s="66"/>
      <c r="B4" s="66"/>
      <c r="C4" s="66"/>
      <c r="D4" s="66"/>
      <c r="E4" s="66"/>
      <c r="F4" s="66"/>
    </row>
    <row r="5" spans="1:49" ht="30" customHeight="1" x14ac:dyDescent="0.25">
      <c r="A5" s="71" t="s">
        <v>246</v>
      </c>
      <c r="B5" s="71"/>
      <c r="C5" s="71"/>
      <c r="D5" s="71"/>
      <c r="E5" s="71"/>
      <c r="F5" s="71"/>
    </row>
    <row r="6" spans="1:49" s="2" customFormat="1" x14ac:dyDescent="0.25">
      <c r="A6" s="67" t="s">
        <v>0</v>
      </c>
      <c r="B6" s="67"/>
      <c r="C6" s="67"/>
      <c r="D6" s="67"/>
      <c r="E6" s="63" t="s">
        <v>232</v>
      </c>
      <c r="F6" s="63"/>
    </row>
    <row r="7" spans="1:49" s="2" customFormat="1" x14ac:dyDescent="0.25">
      <c r="A7" s="3" t="s">
        <v>1</v>
      </c>
      <c r="B7" s="4"/>
      <c r="C7" s="3" t="s">
        <v>2</v>
      </c>
      <c r="D7" s="3" t="s">
        <v>3</v>
      </c>
      <c r="E7" s="3" t="s">
        <v>4</v>
      </c>
      <c r="F7" s="3" t="s">
        <v>5</v>
      </c>
    </row>
    <row r="8" spans="1:49" s="6" customFormat="1" x14ac:dyDescent="0.25">
      <c r="A8" s="59"/>
      <c r="B8" s="56" t="s">
        <v>6</v>
      </c>
      <c r="C8" s="57"/>
      <c r="D8" s="57"/>
      <c r="E8" s="58"/>
      <c r="F8" s="58"/>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s="2" customFormat="1" x14ac:dyDescent="0.25">
      <c r="A9" s="7"/>
      <c r="B9" s="8" t="s">
        <v>7</v>
      </c>
      <c r="C9" s="9"/>
      <c r="D9" s="9"/>
      <c r="E9" s="5"/>
      <c r="F9" s="5"/>
    </row>
    <row r="10" spans="1:49" s="2" customFormat="1" ht="45" x14ac:dyDescent="0.25">
      <c r="A10" s="46">
        <v>1</v>
      </c>
      <c r="B10" s="11" t="s">
        <v>8</v>
      </c>
      <c r="C10" s="12" t="s">
        <v>2</v>
      </c>
      <c r="D10" s="12">
        <v>1</v>
      </c>
      <c r="E10" s="13"/>
      <c r="F10" s="13">
        <f>(E10*D10)</f>
        <v>0</v>
      </c>
    </row>
    <row r="11" spans="1:49" ht="60" x14ac:dyDescent="0.25">
      <c r="A11" s="46">
        <v>2</v>
      </c>
      <c r="B11" s="11" t="s">
        <v>9</v>
      </c>
      <c r="C11" s="12" t="s">
        <v>2</v>
      </c>
      <c r="D11" s="12">
        <v>3</v>
      </c>
      <c r="E11" s="13"/>
      <c r="F11" s="13">
        <f t="shared" ref="F11:F23" si="0">(E11*D11)</f>
        <v>0</v>
      </c>
    </row>
    <row r="12" spans="1:49" s="2" customFormat="1" ht="60" x14ac:dyDescent="0.25">
      <c r="A12" s="46">
        <v>3</v>
      </c>
      <c r="B12" s="11" t="s">
        <v>10</v>
      </c>
      <c r="C12" s="12" t="s">
        <v>2</v>
      </c>
      <c r="D12" s="12">
        <v>2</v>
      </c>
      <c r="E12" s="13"/>
      <c r="F12" s="13">
        <f t="shared" si="0"/>
        <v>0</v>
      </c>
    </row>
    <row r="13" spans="1:49" s="2" customFormat="1" x14ac:dyDescent="0.25">
      <c r="A13" s="8"/>
      <c r="B13" s="8" t="s">
        <v>11</v>
      </c>
      <c r="C13" s="9"/>
      <c r="D13" s="9"/>
      <c r="E13" s="5"/>
      <c r="F13" s="5"/>
    </row>
    <row r="14" spans="1:49" ht="45" x14ac:dyDescent="0.25">
      <c r="A14" s="26">
        <v>4</v>
      </c>
      <c r="B14" s="15" t="s">
        <v>12</v>
      </c>
      <c r="C14" s="14" t="s">
        <v>13</v>
      </c>
      <c r="D14" s="14">
        <v>1</v>
      </c>
      <c r="E14" s="13"/>
      <c r="F14" s="13">
        <f t="shared" si="0"/>
        <v>0</v>
      </c>
    </row>
    <row r="15" spans="1:49" s="2" customFormat="1" ht="45" x14ac:dyDescent="0.25">
      <c r="A15" s="26">
        <v>5</v>
      </c>
      <c r="B15" s="16" t="s">
        <v>14</v>
      </c>
      <c r="C15" s="14" t="s">
        <v>2</v>
      </c>
      <c r="D15" s="14">
        <v>1</v>
      </c>
      <c r="E15" s="13"/>
      <c r="F15" s="13">
        <f t="shared" si="0"/>
        <v>0</v>
      </c>
    </row>
    <row r="16" spans="1:49" s="2" customFormat="1" ht="45" x14ac:dyDescent="0.25">
      <c r="A16" s="26">
        <v>6</v>
      </c>
      <c r="B16" s="16" t="s">
        <v>15</v>
      </c>
      <c r="C16" s="14" t="s">
        <v>2</v>
      </c>
      <c r="D16" s="14">
        <v>1</v>
      </c>
      <c r="E16" s="13"/>
      <c r="F16" s="13">
        <f t="shared" si="0"/>
        <v>0</v>
      </c>
    </row>
    <row r="17" spans="1:49" s="2" customFormat="1" x14ac:dyDescent="0.25">
      <c r="A17" s="8"/>
      <c r="B17" s="8" t="s">
        <v>16</v>
      </c>
      <c r="C17" s="9"/>
      <c r="D17" s="9"/>
      <c r="E17" s="5"/>
      <c r="F17" s="5"/>
    </row>
    <row r="18" spans="1:49" ht="60" x14ac:dyDescent="0.25">
      <c r="A18" s="26">
        <v>7</v>
      </c>
      <c r="B18" s="17" t="s">
        <v>17</v>
      </c>
      <c r="C18" s="14" t="s">
        <v>18</v>
      </c>
      <c r="D18" s="14">
        <v>50</v>
      </c>
      <c r="E18" s="13"/>
      <c r="F18" s="13">
        <f t="shared" si="0"/>
        <v>0</v>
      </c>
    </row>
    <row r="19" spans="1:49" ht="60" x14ac:dyDescent="0.25">
      <c r="A19" s="26">
        <v>8</v>
      </c>
      <c r="B19" s="17" t="s">
        <v>19</v>
      </c>
      <c r="C19" s="14" t="s">
        <v>20</v>
      </c>
      <c r="D19" s="14">
        <v>20</v>
      </c>
      <c r="E19" s="13"/>
      <c r="F19" s="13">
        <f t="shared" si="0"/>
        <v>0</v>
      </c>
    </row>
    <row r="20" spans="1:49" s="2" customFormat="1" x14ac:dyDescent="0.25">
      <c r="A20" s="8"/>
      <c r="B20" s="8" t="s">
        <v>21</v>
      </c>
      <c r="C20" s="9"/>
      <c r="D20" s="9"/>
      <c r="E20" s="5"/>
      <c r="F20" s="5"/>
    </row>
    <row r="21" spans="1:49" s="2" customFormat="1" ht="45" x14ac:dyDescent="0.25">
      <c r="A21" s="26">
        <v>9</v>
      </c>
      <c r="B21" s="18" t="s">
        <v>22</v>
      </c>
      <c r="C21" s="14" t="s">
        <v>20</v>
      </c>
      <c r="D21" s="14">
        <v>14</v>
      </c>
      <c r="E21" s="13"/>
      <c r="F21" s="13">
        <f t="shared" si="0"/>
        <v>0</v>
      </c>
    </row>
    <row r="22" spans="1:49" s="2" customFormat="1" x14ac:dyDescent="0.25">
      <c r="A22" s="19"/>
      <c r="B22" s="19" t="s">
        <v>23</v>
      </c>
      <c r="C22" s="19"/>
      <c r="D22" s="19"/>
      <c r="E22" s="19"/>
      <c r="F22" s="19"/>
    </row>
    <row r="23" spans="1:49" ht="60" x14ac:dyDescent="0.25">
      <c r="A23" s="3">
        <v>10</v>
      </c>
      <c r="B23" s="20" t="s">
        <v>24</v>
      </c>
      <c r="C23" s="21" t="s">
        <v>20</v>
      </c>
      <c r="D23" s="21">
        <v>70</v>
      </c>
      <c r="E23" s="13"/>
      <c r="F23" s="13">
        <f t="shared" si="0"/>
        <v>0</v>
      </c>
    </row>
    <row r="24" spans="1:49" s="22" customFormat="1" ht="33" customHeight="1" x14ac:dyDescent="0.25">
      <c r="A24" s="24"/>
      <c r="B24" s="24" t="s">
        <v>25</v>
      </c>
      <c r="C24" s="24"/>
      <c r="D24" s="24"/>
      <c r="E24" s="24"/>
      <c r="F24" s="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x14ac:dyDescent="0.25">
      <c r="A25" s="19"/>
      <c r="B25" s="19" t="s">
        <v>26</v>
      </c>
      <c r="C25" s="19"/>
      <c r="D25" s="19"/>
      <c r="E25" s="19"/>
      <c r="F25" s="19"/>
    </row>
    <row r="26" spans="1:49" ht="45" x14ac:dyDescent="0.25">
      <c r="A26" s="3">
        <v>11</v>
      </c>
      <c r="B26" s="23" t="s">
        <v>27</v>
      </c>
      <c r="C26" s="21" t="s">
        <v>20</v>
      </c>
      <c r="D26" s="21">
        <v>20</v>
      </c>
      <c r="E26" s="13"/>
      <c r="F26" s="13">
        <f t="shared" ref="F26:F27" si="1">(E26*D26)</f>
        <v>0</v>
      </c>
    </row>
    <row r="27" spans="1:49" x14ac:dyDescent="0.25">
      <c r="A27" s="3">
        <v>12</v>
      </c>
      <c r="B27" s="20" t="s">
        <v>28</v>
      </c>
      <c r="C27" s="21" t="s">
        <v>2</v>
      </c>
      <c r="D27" s="21">
        <v>6</v>
      </c>
      <c r="E27" s="13"/>
      <c r="F27" s="13">
        <f t="shared" si="1"/>
        <v>0</v>
      </c>
    </row>
    <row r="28" spans="1:49" x14ac:dyDescent="0.25">
      <c r="A28" s="19"/>
      <c r="B28" s="19" t="s">
        <v>29</v>
      </c>
      <c r="C28" s="19"/>
      <c r="D28" s="19"/>
      <c r="E28" s="19"/>
      <c r="F28" s="19"/>
    </row>
    <row r="29" spans="1:49" ht="30" x14ac:dyDescent="0.25">
      <c r="A29" s="3">
        <v>13</v>
      </c>
      <c r="B29" s="20" t="s">
        <v>30</v>
      </c>
      <c r="C29" s="21" t="s">
        <v>20</v>
      </c>
      <c r="D29" s="21">
        <v>21</v>
      </c>
      <c r="E29" s="13"/>
      <c r="F29" s="13">
        <f t="shared" ref="F29:F30" si="2">(E29*D29)</f>
        <v>0</v>
      </c>
    </row>
    <row r="30" spans="1:49" ht="30" x14ac:dyDescent="0.25">
      <c r="A30" s="3">
        <v>14</v>
      </c>
      <c r="B30" s="20" t="s">
        <v>31</v>
      </c>
      <c r="C30" s="21" t="s">
        <v>20</v>
      </c>
      <c r="D30" s="21">
        <v>15</v>
      </c>
      <c r="E30" s="13"/>
      <c r="F30" s="13">
        <f t="shared" si="2"/>
        <v>0</v>
      </c>
    </row>
    <row r="31" spans="1:49" s="22" customFormat="1" ht="30" customHeight="1" x14ac:dyDescent="0.25">
      <c r="A31" s="24"/>
      <c r="B31" s="24" t="s">
        <v>32</v>
      </c>
      <c r="C31" s="24"/>
      <c r="D31" s="24"/>
      <c r="E31" s="24"/>
      <c r="F31" s="2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x14ac:dyDescent="0.25">
      <c r="A32" s="25"/>
      <c r="B32" s="19" t="s">
        <v>33</v>
      </c>
      <c r="C32" s="19"/>
      <c r="D32" s="19"/>
      <c r="E32" s="19"/>
      <c r="F32" s="19"/>
    </row>
    <row r="33" spans="1:49" ht="30" x14ac:dyDescent="0.25">
      <c r="A33" s="3">
        <v>15</v>
      </c>
      <c r="B33" s="20" t="s">
        <v>34</v>
      </c>
      <c r="C33" s="21" t="s">
        <v>2</v>
      </c>
      <c r="D33" s="21">
        <v>5</v>
      </c>
      <c r="E33" s="13"/>
      <c r="F33" s="13">
        <f t="shared" ref="F33:F36" si="3">(E33*D33)</f>
        <v>0</v>
      </c>
    </row>
    <row r="34" spans="1:49" ht="30" x14ac:dyDescent="0.25">
      <c r="A34" s="3">
        <v>16</v>
      </c>
      <c r="B34" s="20" t="s">
        <v>35</v>
      </c>
      <c r="C34" s="21" t="s">
        <v>2</v>
      </c>
      <c r="D34" s="21">
        <v>2</v>
      </c>
      <c r="E34" s="13"/>
      <c r="F34" s="13">
        <f t="shared" si="3"/>
        <v>0</v>
      </c>
    </row>
    <row r="35" spans="1:49" x14ac:dyDescent="0.25">
      <c r="A35" s="3">
        <v>17</v>
      </c>
      <c r="B35" s="20" t="s">
        <v>36</v>
      </c>
      <c r="C35" s="21" t="s">
        <v>37</v>
      </c>
      <c r="D35" s="21">
        <v>1</v>
      </c>
      <c r="E35" s="13"/>
      <c r="F35" s="13">
        <f t="shared" si="3"/>
        <v>0</v>
      </c>
    </row>
    <row r="36" spans="1:49" x14ac:dyDescent="0.25">
      <c r="A36" s="3">
        <v>18</v>
      </c>
      <c r="B36" s="20" t="s">
        <v>38</v>
      </c>
      <c r="C36" s="21" t="s">
        <v>37</v>
      </c>
      <c r="D36" s="21">
        <v>1</v>
      </c>
      <c r="E36" s="13"/>
      <c r="F36" s="13">
        <f t="shared" si="3"/>
        <v>0</v>
      </c>
    </row>
    <row r="37" spans="1:49" x14ac:dyDescent="0.25">
      <c r="A37" s="25"/>
      <c r="B37" s="19" t="s">
        <v>39</v>
      </c>
      <c r="C37" s="19"/>
      <c r="D37" s="19"/>
      <c r="E37" s="19"/>
      <c r="F37" s="19"/>
    </row>
    <row r="38" spans="1:49" ht="45" x14ac:dyDescent="0.25">
      <c r="A38" s="3">
        <v>19</v>
      </c>
      <c r="B38" s="20" t="s">
        <v>40</v>
      </c>
      <c r="C38" s="21" t="s">
        <v>2</v>
      </c>
      <c r="D38" s="21">
        <v>2</v>
      </c>
      <c r="E38" s="13"/>
      <c r="F38" s="13">
        <f t="shared" ref="F38" si="4">(E38*D38)</f>
        <v>0</v>
      </c>
    </row>
    <row r="39" spans="1:49" x14ac:dyDescent="0.25">
      <c r="A39" s="19"/>
      <c r="B39" s="19" t="s">
        <v>41</v>
      </c>
      <c r="C39" s="19"/>
      <c r="D39" s="19"/>
      <c r="E39" s="19"/>
      <c r="F39" s="19"/>
    </row>
    <row r="40" spans="1:49" ht="60" x14ac:dyDescent="0.25">
      <c r="A40" s="3">
        <v>20</v>
      </c>
      <c r="B40" s="20" t="s">
        <v>17</v>
      </c>
      <c r="C40" s="21" t="s">
        <v>18</v>
      </c>
      <c r="D40" s="21">
        <v>12</v>
      </c>
      <c r="E40" s="13"/>
      <c r="F40" s="13">
        <f t="shared" ref="F40" si="5">(E40*D40)</f>
        <v>0</v>
      </c>
    </row>
    <row r="41" spans="1:49" s="22" customFormat="1" ht="27" customHeight="1" x14ac:dyDescent="0.25">
      <c r="A41" s="24"/>
      <c r="B41" s="24" t="s">
        <v>42</v>
      </c>
      <c r="C41" s="24"/>
      <c r="D41" s="24"/>
      <c r="E41" s="24"/>
      <c r="F41" s="24"/>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x14ac:dyDescent="0.25">
      <c r="A42" s="25"/>
      <c r="B42" s="19" t="s">
        <v>43</v>
      </c>
      <c r="C42" s="19"/>
      <c r="D42" s="19"/>
      <c r="E42" s="19"/>
      <c r="F42" s="19"/>
    </row>
    <row r="43" spans="1:49" ht="90" x14ac:dyDescent="0.25">
      <c r="A43" s="3">
        <v>21</v>
      </c>
      <c r="B43" s="23" t="s">
        <v>44</v>
      </c>
      <c r="C43" s="21" t="s">
        <v>45</v>
      </c>
      <c r="D43" s="21">
        <v>1</v>
      </c>
      <c r="E43" s="13"/>
      <c r="F43" s="13">
        <f t="shared" ref="F43:F68" si="6">(E43*D43)</f>
        <v>0</v>
      </c>
    </row>
    <row r="44" spans="1:49" ht="45" x14ac:dyDescent="0.25">
      <c r="A44" s="3">
        <v>22</v>
      </c>
      <c r="B44" s="20" t="s">
        <v>46</v>
      </c>
      <c r="C44" s="21" t="s">
        <v>2</v>
      </c>
      <c r="D44" s="21">
        <v>1</v>
      </c>
      <c r="E44" s="13"/>
      <c r="F44" s="13">
        <f t="shared" si="6"/>
        <v>0</v>
      </c>
    </row>
    <row r="45" spans="1:49" ht="30" x14ac:dyDescent="0.25">
      <c r="A45" s="3">
        <v>23</v>
      </c>
      <c r="B45" s="20" t="s">
        <v>47</v>
      </c>
      <c r="C45" s="21" t="s">
        <v>45</v>
      </c>
      <c r="D45" s="21">
        <v>1</v>
      </c>
      <c r="E45" s="13"/>
      <c r="F45" s="13">
        <f t="shared" si="6"/>
        <v>0</v>
      </c>
    </row>
    <row r="46" spans="1:49" ht="30" x14ac:dyDescent="0.25">
      <c r="A46" s="3">
        <v>24</v>
      </c>
      <c r="B46" s="20" t="s">
        <v>48</v>
      </c>
      <c r="C46" s="21" t="s">
        <v>2</v>
      </c>
      <c r="D46" s="21">
        <v>13</v>
      </c>
      <c r="E46" s="13"/>
      <c r="F46" s="13">
        <f t="shared" si="6"/>
        <v>0</v>
      </c>
    </row>
    <row r="47" spans="1:49" ht="30" x14ac:dyDescent="0.25">
      <c r="A47" s="3">
        <v>25</v>
      </c>
      <c r="B47" s="20" t="s">
        <v>49</v>
      </c>
      <c r="C47" s="21" t="s">
        <v>2</v>
      </c>
      <c r="D47" s="21">
        <v>5</v>
      </c>
      <c r="E47" s="13"/>
      <c r="F47" s="13">
        <f t="shared" si="6"/>
        <v>0</v>
      </c>
    </row>
    <row r="48" spans="1:49" x14ac:dyDescent="0.25">
      <c r="A48" s="3">
        <v>26</v>
      </c>
      <c r="B48" s="20" t="s">
        <v>50</v>
      </c>
      <c r="C48" s="21" t="s">
        <v>20</v>
      </c>
      <c r="D48" s="21">
        <v>8</v>
      </c>
      <c r="E48" s="13"/>
      <c r="F48" s="13">
        <f t="shared" si="6"/>
        <v>0</v>
      </c>
    </row>
    <row r="49" spans="1:6" x14ac:dyDescent="0.25">
      <c r="A49" s="3">
        <v>27</v>
      </c>
      <c r="B49" s="20" t="s">
        <v>51</v>
      </c>
      <c r="C49" s="21" t="s">
        <v>2</v>
      </c>
      <c r="D49" s="21">
        <v>20</v>
      </c>
      <c r="E49" s="13"/>
      <c r="F49" s="13">
        <f t="shared" si="6"/>
        <v>0</v>
      </c>
    </row>
    <row r="50" spans="1:6" ht="45" x14ac:dyDescent="0.25">
      <c r="A50" s="3">
        <v>28</v>
      </c>
      <c r="B50" s="20" t="s">
        <v>52</v>
      </c>
      <c r="C50" s="21" t="s">
        <v>45</v>
      </c>
      <c r="D50" s="21">
        <v>1</v>
      </c>
      <c r="E50" s="13"/>
      <c r="F50" s="13">
        <f t="shared" si="6"/>
        <v>0</v>
      </c>
    </row>
    <row r="51" spans="1:6" ht="30" x14ac:dyDescent="0.25">
      <c r="A51" s="3">
        <v>29</v>
      </c>
      <c r="B51" s="20" t="s">
        <v>53</v>
      </c>
      <c r="C51" s="21" t="s">
        <v>45</v>
      </c>
      <c r="D51" s="21">
        <v>1</v>
      </c>
      <c r="E51" s="13"/>
      <c r="F51" s="13">
        <f t="shared" si="6"/>
        <v>0</v>
      </c>
    </row>
    <row r="52" spans="1:6" ht="45" x14ac:dyDescent="0.25">
      <c r="A52" s="3">
        <v>30</v>
      </c>
      <c r="B52" s="20" t="s">
        <v>54</v>
      </c>
      <c r="C52" s="21" t="s">
        <v>2</v>
      </c>
      <c r="D52" s="21">
        <v>1</v>
      </c>
      <c r="E52" s="13"/>
      <c r="F52" s="13">
        <f t="shared" si="6"/>
        <v>0</v>
      </c>
    </row>
    <row r="53" spans="1:6" x14ac:dyDescent="0.25">
      <c r="A53" s="3">
        <v>31</v>
      </c>
      <c r="B53" s="20" t="s">
        <v>55</v>
      </c>
      <c r="C53" s="21" t="s">
        <v>20</v>
      </c>
      <c r="D53" s="21">
        <v>8</v>
      </c>
      <c r="E53" s="13"/>
      <c r="F53" s="13">
        <f t="shared" si="6"/>
        <v>0</v>
      </c>
    </row>
    <row r="54" spans="1:6" x14ac:dyDescent="0.25">
      <c r="A54" s="3">
        <v>32</v>
      </c>
      <c r="B54" s="20" t="s">
        <v>56</v>
      </c>
      <c r="C54" s="21" t="s">
        <v>2</v>
      </c>
      <c r="D54" s="21">
        <v>12</v>
      </c>
      <c r="E54" s="13"/>
      <c r="F54" s="13">
        <f t="shared" si="6"/>
        <v>0</v>
      </c>
    </row>
    <row r="55" spans="1:6" ht="30" x14ac:dyDescent="0.25">
      <c r="A55" s="3">
        <v>33</v>
      </c>
      <c r="B55" s="20" t="s">
        <v>57</v>
      </c>
      <c r="C55" s="21" t="s">
        <v>45</v>
      </c>
      <c r="D55" s="21">
        <v>1</v>
      </c>
      <c r="E55" s="13"/>
      <c r="F55" s="13">
        <f t="shared" si="6"/>
        <v>0</v>
      </c>
    </row>
    <row r="56" spans="1:6" ht="30" x14ac:dyDescent="0.25">
      <c r="A56" s="3">
        <v>34</v>
      </c>
      <c r="B56" s="20" t="s">
        <v>58</v>
      </c>
      <c r="C56" s="21" t="s">
        <v>2</v>
      </c>
      <c r="D56" s="21">
        <v>6</v>
      </c>
      <c r="E56" s="13"/>
      <c r="F56" s="13">
        <f t="shared" si="6"/>
        <v>0</v>
      </c>
    </row>
    <row r="57" spans="1:6" x14ac:dyDescent="0.25">
      <c r="A57" s="3">
        <v>35</v>
      </c>
      <c r="B57" s="20" t="s">
        <v>59</v>
      </c>
      <c r="C57" s="21" t="s">
        <v>2</v>
      </c>
      <c r="D57" s="21">
        <v>5</v>
      </c>
      <c r="E57" s="13"/>
      <c r="F57" s="13">
        <f t="shared" si="6"/>
        <v>0</v>
      </c>
    </row>
    <row r="58" spans="1:6" ht="30" x14ac:dyDescent="0.25">
      <c r="A58" s="3">
        <v>36</v>
      </c>
      <c r="B58" s="20" t="s">
        <v>60</v>
      </c>
      <c r="C58" s="21" t="s">
        <v>2</v>
      </c>
      <c r="D58" s="21">
        <v>1</v>
      </c>
      <c r="E58" s="13"/>
      <c r="F58" s="13">
        <f t="shared" si="6"/>
        <v>0</v>
      </c>
    </row>
    <row r="59" spans="1:6" x14ac:dyDescent="0.25">
      <c r="A59" s="3">
        <v>37</v>
      </c>
      <c r="B59" s="20" t="s">
        <v>61</v>
      </c>
      <c r="C59" s="21" t="s">
        <v>2</v>
      </c>
      <c r="D59" s="21">
        <v>1</v>
      </c>
      <c r="E59" s="13"/>
      <c r="F59" s="13">
        <f t="shared" si="6"/>
        <v>0</v>
      </c>
    </row>
    <row r="60" spans="1:6" x14ac:dyDescent="0.25">
      <c r="A60" s="3">
        <v>38</v>
      </c>
      <c r="B60" s="20" t="s">
        <v>62</v>
      </c>
      <c r="C60" s="21" t="s">
        <v>2</v>
      </c>
      <c r="D60" s="21">
        <v>1</v>
      </c>
      <c r="E60" s="13"/>
      <c r="F60" s="13">
        <f t="shared" si="6"/>
        <v>0</v>
      </c>
    </row>
    <row r="61" spans="1:6" x14ac:dyDescent="0.25">
      <c r="A61" s="3">
        <v>39</v>
      </c>
      <c r="B61" s="20" t="s">
        <v>63</v>
      </c>
      <c r="C61" s="21" t="s">
        <v>45</v>
      </c>
      <c r="D61" s="21">
        <v>1</v>
      </c>
      <c r="E61" s="13"/>
      <c r="F61" s="13">
        <f t="shared" si="6"/>
        <v>0</v>
      </c>
    </row>
    <row r="62" spans="1:6" x14ac:dyDescent="0.25">
      <c r="A62" s="3">
        <v>40</v>
      </c>
      <c r="B62" s="20" t="s">
        <v>64</v>
      </c>
      <c r="C62" s="21" t="s">
        <v>2</v>
      </c>
      <c r="D62" s="21">
        <v>8</v>
      </c>
      <c r="E62" s="13"/>
      <c r="F62" s="13">
        <f t="shared" si="6"/>
        <v>0</v>
      </c>
    </row>
    <row r="63" spans="1:6" x14ac:dyDescent="0.25">
      <c r="A63" s="3">
        <v>41</v>
      </c>
      <c r="B63" s="20" t="s">
        <v>65</v>
      </c>
      <c r="C63" s="21" t="s">
        <v>45</v>
      </c>
      <c r="D63" s="21">
        <v>1</v>
      </c>
      <c r="E63" s="13"/>
      <c r="F63" s="13">
        <f t="shared" si="6"/>
        <v>0</v>
      </c>
    </row>
    <row r="64" spans="1:6" x14ac:dyDescent="0.25">
      <c r="A64" s="3">
        <v>42</v>
      </c>
      <c r="B64" s="20" t="s">
        <v>66</v>
      </c>
      <c r="C64" s="21" t="s">
        <v>2</v>
      </c>
      <c r="D64" s="21">
        <v>2</v>
      </c>
      <c r="E64" s="13"/>
      <c r="F64" s="13">
        <f t="shared" si="6"/>
        <v>0</v>
      </c>
    </row>
    <row r="65" spans="1:49" x14ac:dyDescent="0.25">
      <c r="A65" s="3">
        <v>43</v>
      </c>
      <c r="B65" s="20" t="s">
        <v>67</v>
      </c>
      <c r="C65" s="21" t="s">
        <v>2</v>
      </c>
      <c r="D65" s="21">
        <v>2</v>
      </c>
      <c r="E65" s="13"/>
      <c r="F65" s="13">
        <f t="shared" si="6"/>
        <v>0</v>
      </c>
    </row>
    <row r="66" spans="1:49" x14ac:dyDescent="0.25">
      <c r="A66" s="3">
        <v>44</v>
      </c>
      <c r="B66" s="20" t="s">
        <v>68</v>
      </c>
      <c r="C66" s="21" t="s">
        <v>20</v>
      </c>
      <c r="D66" s="21">
        <v>1</v>
      </c>
      <c r="E66" s="13"/>
      <c r="F66" s="13">
        <f t="shared" si="6"/>
        <v>0</v>
      </c>
    </row>
    <row r="67" spans="1:49" ht="135" x14ac:dyDescent="0.25">
      <c r="A67" s="3">
        <v>45</v>
      </c>
      <c r="B67" s="20" t="s">
        <v>69</v>
      </c>
      <c r="C67" s="21" t="s">
        <v>45</v>
      </c>
      <c r="D67" s="21">
        <v>1</v>
      </c>
      <c r="E67" s="13"/>
      <c r="F67" s="13">
        <f t="shared" si="6"/>
        <v>0</v>
      </c>
    </row>
    <row r="68" spans="1:49" ht="45" x14ac:dyDescent="0.25">
      <c r="A68" s="3">
        <v>46</v>
      </c>
      <c r="B68" s="20" t="s">
        <v>70</v>
      </c>
      <c r="C68" s="21" t="s">
        <v>71</v>
      </c>
      <c r="D68" s="21">
        <v>1</v>
      </c>
      <c r="E68" s="13"/>
      <c r="F68" s="13">
        <f t="shared" si="6"/>
        <v>0</v>
      </c>
    </row>
    <row r="69" spans="1:49" s="22" customFormat="1" ht="24.75" customHeight="1" x14ac:dyDescent="0.25">
      <c r="A69" s="24"/>
      <c r="B69" s="24" t="s">
        <v>72</v>
      </c>
      <c r="C69" s="24"/>
      <c r="D69" s="24"/>
      <c r="E69" s="24"/>
      <c r="F69" s="2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5">
      <c r="A70" s="25"/>
      <c r="B70" s="19" t="s">
        <v>73</v>
      </c>
      <c r="C70" s="19"/>
      <c r="D70" s="19"/>
      <c r="E70" s="19"/>
      <c r="F70" s="19"/>
    </row>
    <row r="71" spans="1:49" x14ac:dyDescent="0.25">
      <c r="A71" s="3">
        <v>47</v>
      </c>
      <c r="B71" s="20" t="s">
        <v>74</v>
      </c>
      <c r="C71" s="21" t="s">
        <v>2</v>
      </c>
      <c r="D71" s="21">
        <v>40</v>
      </c>
      <c r="E71" s="13"/>
      <c r="F71" s="13">
        <f t="shared" ref="F71:F78" si="7">(E71*D71)</f>
        <v>0</v>
      </c>
    </row>
    <row r="72" spans="1:49" x14ac:dyDescent="0.25">
      <c r="A72" s="3">
        <v>48</v>
      </c>
      <c r="B72" s="20" t="s">
        <v>75</v>
      </c>
      <c r="C72" s="21" t="s">
        <v>2</v>
      </c>
      <c r="D72" s="21">
        <v>2</v>
      </c>
      <c r="E72" s="13"/>
      <c r="F72" s="13">
        <f t="shared" si="7"/>
        <v>0</v>
      </c>
    </row>
    <row r="73" spans="1:49" x14ac:dyDescent="0.25">
      <c r="A73" s="3">
        <v>49</v>
      </c>
      <c r="B73" s="20" t="s">
        <v>76</v>
      </c>
      <c r="C73" s="21" t="s">
        <v>2</v>
      </c>
      <c r="D73" s="21">
        <v>25</v>
      </c>
      <c r="E73" s="13"/>
      <c r="F73" s="13">
        <f t="shared" si="7"/>
        <v>0</v>
      </c>
    </row>
    <row r="74" spans="1:49" x14ac:dyDescent="0.25">
      <c r="A74" s="3">
        <v>50</v>
      </c>
      <c r="B74" s="20" t="s">
        <v>77</v>
      </c>
      <c r="C74" s="21" t="s">
        <v>2</v>
      </c>
      <c r="D74" s="21">
        <v>50</v>
      </c>
      <c r="E74" s="13"/>
      <c r="F74" s="13">
        <f t="shared" si="7"/>
        <v>0</v>
      </c>
    </row>
    <row r="75" spans="1:49" x14ac:dyDescent="0.25">
      <c r="A75" s="3">
        <v>51</v>
      </c>
      <c r="B75" s="20" t="s">
        <v>78</v>
      </c>
      <c r="C75" s="21" t="s">
        <v>2</v>
      </c>
      <c r="D75" s="21">
        <v>50</v>
      </c>
      <c r="E75" s="13"/>
      <c r="F75" s="13">
        <f t="shared" si="7"/>
        <v>0</v>
      </c>
    </row>
    <row r="76" spans="1:49" x14ac:dyDescent="0.25">
      <c r="A76" s="3">
        <v>52</v>
      </c>
      <c r="B76" s="20" t="s">
        <v>79</v>
      </c>
      <c r="C76" s="21" t="s">
        <v>2</v>
      </c>
      <c r="D76" s="21">
        <v>1</v>
      </c>
      <c r="E76" s="13"/>
      <c r="F76" s="13">
        <f t="shared" si="7"/>
        <v>0</v>
      </c>
    </row>
    <row r="77" spans="1:49" x14ac:dyDescent="0.25">
      <c r="A77" s="3">
        <v>53</v>
      </c>
      <c r="B77" s="20" t="s">
        <v>80</v>
      </c>
      <c r="C77" s="21" t="s">
        <v>2</v>
      </c>
      <c r="D77" s="21">
        <v>2</v>
      </c>
      <c r="E77" s="13"/>
      <c r="F77" s="13">
        <f t="shared" si="7"/>
        <v>0</v>
      </c>
    </row>
    <row r="78" spans="1:49" x14ac:dyDescent="0.25">
      <c r="A78" s="3">
        <v>54</v>
      </c>
      <c r="B78" s="20" t="s">
        <v>81</v>
      </c>
      <c r="C78" s="21" t="s">
        <v>13</v>
      </c>
      <c r="D78" s="21">
        <v>5</v>
      </c>
      <c r="E78" s="13"/>
      <c r="F78" s="13">
        <f t="shared" si="7"/>
        <v>0</v>
      </c>
    </row>
    <row r="79" spans="1:49" x14ac:dyDescent="0.25">
      <c r="A79" s="19"/>
      <c r="B79" s="19" t="s">
        <v>29</v>
      </c>
      <c r="C79" s="19"/>
      <c r="D79" s="19"/>
      <c r="E79" s="19"/>
      <c r="F79" s="19"/>
    </row>
    <row r="80" spans="1:49" ht="30" x14ac:dyDescent="0.25">
      <c r="A80" s="3">
        <v>55</v>
      </c>
      <c r="B80" s="20" t="s">
        <v>82</v>
      </c>
      <c r="C80" s="21" t="s">
        <v>20</v>
      </c>
      <c r="D80" s="21">
        <v>18</v>
      </c>
      <c r="E80" s="13"/>
      <c r="F80" s="13">
        <f t="shared" ref="F80:F81" si="8">(E80*D80)</f>
        <v>0</v>
      </c>
    </row>
    <row r="81" spans="1:49" ht="30" x14ac:dyDescent="0.25">
      <c r="A81" s="3">
        <v>56</v>
      </c>
      <c r="B81" s="20" t="s">
        <v>83</v>
      </c>
      <c r="C81" s="21" t="s">
        <v>20</v>
      </c>
      <c r="D81" s="21">
        <v>18</v>
      </c>
      <c r="E81" s="13"/>
      <c r="F81" s="13">
        <f t="shared" si="8"/>
        <v>0</v>
      </c>
    </row>
    <row r="82" spans="1:49" s="22" customFormat="1" x14ac:dyDescent="0.25">
      <c r="A82" s="24"/>
      <c r="B82" s="24" t="s">
        <v>84</v>
      </c>
      <c r="C82" s="24"/>
      <c r="D82" s="24"/>
      <c r="E82" s="24"/>
      <c r="F82" s="2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row r="83" spans="1:49" x14ac:dyDescent="0.25">
      <c r="A83" s="19"/>
      <c r="B83" s="19" t="s">
        <v>85</v>
      </c>
      <c r="C83" s="19"/>
      <c r="D83" s="19"/>
      <c r="E83" s="19"/>
      <c r="F83" s="19"/>
    </row>
    <row r="84" spans="1:49" ht="45" x14ac:dyDescent="0.25">
      <c r="A84" s="26">
        <v>57</v>
      </c>
      <c r="B84" s="15" t="s">
        <v>86</v>
      </c>
      <c r="C84" s="14" t="s">
        <v>13</v>
      </c>
      <c r="D84" s="14">
        <v>1</v>
      </c>
      <c r="E84" s="13"/>
      <c r="F84" s="13">
        <f t="shared" ref="F84" si="9">(E84*D84)</f>
        <v>0</v>
      </c>
    </row>
    <row r="85" spans="1:49" x14ac:dyDescent="0.25">
      <c r="A85" s="19"/>
      <c r="B85" s="19" t="s">
        <v>41</v>
      </c>
      <c r="C85" s="19"/>
      <c r="D85" s="19"/>
      <c r="E85" s="19"/>
      <c r="F85" s="19"/>
    </row>
    <row r="86" spans="1:49" ht="60" x14ac:dyDescent="0.25">
      <c r="A86" s="26">
        <v>58</v>
      </c>
      <c r="B86" s="17" t="s">
        <v>87</v>
      </c>
      <c r="C86" s="14" t="s">
        <v>18</v>
      </c>
      <c r="D86" s="14">
        <v>15.1</v>
      </c>
      <c r="E86" s="13"/>
      <c r="F86" s="13">
        <f t="shared" ref="F86" si="10">(E86*D86)</f>
        <v>0</v>
      </c>
    </row>
    <row r="87" spans="1:49" x14ac:dyDescent="0.25">
      <c r="A87" s="19"/>
      <c r="B87" s="19" t="s">
        <v>88</v>
      </c>
      <c r="C87" s="19"/>
      <c r="D87" s="19"/>
      <c r="E87" s="19"/>
      <c r="F87" s="19"/>
    </row>
    <row r="88" spans="1:49" x14ac:dyDescent="0.25">
      <c r="A88" s="26">
        <v>59</v>
      </c>
      <c r="B88" s="17" t="s">
        <v>89</v>
      </c>
      <c r="C88" s="14" t="s">
        <v>2</v>
      </c>
      <c r="D88" s="14">
        <v>4</v>
      </c>
      <c r="E88" s="13"/>
      <c r="F88" s="13">
        <f t="shared" ref="F88" si="11">(E88*D88)</f>
        <v>0</v>
      </c>
    </row>
    <row r="89" spans="1:49" x14ac:dyDescent="0.25">
      <c r="A89" s="25"/>
      <c r="B89" s="19" t="s">
        <v>90</v>
      </c>
      <c r="C89" s="19"/>
      <c r="D89" s="19"/>
      <c r="E89" s="19"/>
      <c r="F89" s="19"/>
    </row>
    <row r="90" spans="1:49" ht="30" x14ac:dyDescent="0.25">
      <c r="A90" s="3">
        <v>60</v>
      </c>
      <c r="B90" s="20" t="s">
        <v>91</v>
      </c>
      <c r="C90" s="21" t="s">
        <v>18</v>
      </c>
      <c r="D90" s="21">
        <v>6.5</v>
      </c>
      <c r="E90" s="13"/>
      <c r="F90" s="13">
        <f t="shared" ref="F90:F91" si="12">(E90*D90)</f>
        <v>0</v>
      </c>
    </row>
    <row r="91" spans="1:49" ht="75" x14ac:dyDescent="0.25">
      <c r="A91" s="3">
        <v>61</v>
      </c>
      <c r="B91" s="20" t="s">
        <v>92</v>
      </c>
      <c r="C91" s="21" t="s">
        <v>18</v>
      </c>
      <c r="D91" s="21">
        <v>1.44</v>
      </c>
      <c r="E91" s="13"/>
      <c r="F91" s="13">
        <f t="shared" si="12"/>
        <v>0</v>
      </c>
    </row>
    <row r="92" spans="1:49" x14ac:dyDescent="0.25">
      <c r="A92" s="25"/>
      <c r="B92" s="19" t="s">
        <v>93</v>
      </c>
      <c r="C92" s="19"/>
      <c r="D92" s="19"/>
      <c r="E92" s="19"/>
      <c r="F92" s="19"/>
    </row>
    <row r="93" spans="1:49" ht="45" x14ac:dyDescent="0.25">
      <c r="A93" s="3">
        <v>62</v>
      </c>
      <c r="B93" s="27" t="s">
        <v>94</v>
      </c>
      <c r="C93" s="21" t="s">
        <v>45</v>
      </c>
      <c r="D93" s="21">
        <v>1</v>
      </c>
      <c r="E93" s="13"/>
      <c r="F93" s="13">
        <f t="shared" ref="F93" si="13">(E93*D93)</f>
        <v>0</v>
      </c>
    </row>
    <row r="94" spans="1:49" x14ac:dyDescent="0.25">
      <c r="A94" s="25"/>
      <c r="B94" s="19" t="s">
        <v>93</v>
      </c>
      <c r="C94" s="19"/>
      <c r="D94" s="19"/>
      <c r="E94" s="19"/>
      <c r="F94" s="19"/>
    </row>
    <row r="95" spans="1:49" ht="90" x14ac:dyDescent="0.25">
      <c r="A95" s="28">
        <v>63</v>
      </c>
      <c r="B95" s="27" t="s">
        <v>95</v>
      </c>
      <c r="C95" s="21" t="s">
        <v>2</v>
      </c>
      <c r="D95" s="29">
        <v>36</v>
      </c>
      <c r="E95" s="13"/>
      <c r="F95" s="13">
        <f t="shared" ref="F95" si="14">(E95*D95)</f>
        <v>0</v>
      </c>
    </row>
    <row r="96" spans="1:49" s="22" customFormat="1" ht="27" customHeight="1" x14ac:dyDescent="0.25">
      <c r="A96" s="24"/>
      <c r="B96" s="24" t="s">
        <v>96</v>
      </c>
      <c r="C96" s="24"/>
      <c r="D96" s="24"/>
      <c r="E96" s="24"/>
      <c r="F96" s="24"/>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x14ac:dyDescent="0.25">
      <c r="A97" s="25"/>
      <c r="B97" s="19" t="s">
        <v>97</v>
      </c>
      <c r="C97" s="19"/>
      <c r="D97" s="19"/>
      <c r="E97" s="19"/>
      <c r="F97" s="19"/>
    </row>
    <row r="98" spans="1:49" ht="45" x14ac:dyDescent="0.25">
      <c r="A98" s="46">
        <v>64</v>
      </c>
      <c r="B98" s="11" t="s">
        <v>98</v>
      </c>
      <c r="C98" s="12" t="s">
        <v>2</v>
      </c>
      <c r="D98" s="12">
        <v>2</v>
      </c>
      <c r="E98" s="13"/>
      <c r="F98" s="13">
        <f t="shared" ref="F98:F99" si="15">(E98*D98)</f>
        <v>0</v>
      </c>
    </row>
    <row r="99" spans="1:49" ht="45" x14ac:dyDescent="0.25">
      <c r="A99" s="46">
        <v>65</v>
      </c>
      <c r="B99" s="11" t="s">
        <v>99</v>
      </c>
      <c r="C99" s="12" t="s">
        <v>2</v>
      </c>
      <c r="D99" s="12">
        <v>1</v>
      </c>
      <c r="E99" s="13"/>
      <c r="F99" s="13">
        <f t="shared" si="15"/>
        <v>0</v>
      </c>
    </row>
    <row r="100" spans="1:49" x14ac:dyDescent="0.25">
      <c r="A100" s="25"/>
      <c r="B100" s="19" t="s">
        <v>100</v>
      </c>
      <c r="C100" s="19"/>
      <c r="D100" s="19"/>
      <c r="E100" s="19"/>
      <c r="F100" s="19"/>
    </row>
    <row r="101" spans="1:49" ht="45" x14ac:dyDescent="0.25">
      <c r="A101" s="26">
        <v>66</v>
      </c>
      <c r="B101" s="17" t="s">
        <v>101</v>
      </c>
      <c r="C101" s="14" t="s">
        <v>20</v>
      </c>
      <c r="D101" s="14">
        <f>82/2</f>
        <v>41</v>
      </c>
      <c r="E101" s="13"/>
      <c r="F101" s="13">
        <f t="shared" ref="F101" si="16">(E101*D101)</f>
        <v>0</v>
      </c>
    </row>
    <row r="102" spans="1:49" x14ac:dyDescent="0.25">
      <c r="A102" s="25"/>
      <c r="B102" s="19" t="s">
        <v>102</v>
      </c>
      <c r="C102" s="19"/>
      <c r="D102" s="19"/>
      <c r="E102" s="19"/>
      <c r="F102" s="19"/>
    </row>
    <row r="103" spans="1:49" ht="45" x14ac:dyDescent="0.25">
      <c r="A103" s="26">
        <v>67</v>
      </c>
      <c r="B103" s="17" t="s">
        <v>103</v>
      </c>
      <c r="C103" s="14" t="s">
        <v>18</v>
      </c>
      <c r="D103" s="14">
        <v>140</v>
      </c>
      <c r="E103" s="13"/>
      <c r="F103" s="13">
        <f t="shared" ref="F103" si="17">(E103*D103)</f>
        <v>0</v>
      </c>
    </row>
    <row r="104" spans="1:49" s="22" customFormat="1" ht="20.25" customHeight="1" x14ac:dyDescent="0.25">
      <c r="A104" s="24"/>
      <c r="B104" s="24" t="s">
        <v>104</v>
      </c>
      <c r="C104" s="24"/>
      <c r="D104" s="24"/>
      <c r="E104" s="24"/>
      <c r="F104" s="24"/>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x14ac:dyDescent="0.25">
      <c r="A105" s="25"/>
      <c r="B105" s="19" t="s">
        <v>105</v>
      </c>
      <c r="C105" s="19"/>
      <c r="D105" s="19"/>
      <c r="E105" s="19"/>
      <c r="F105" s="19"/>
    </row>
    <row r="106" spans="1:49" ht="135" x14ac:dyDescent="0.25">
      <c r="A106" s="26">
        <v>68</v>
      </c>
      <c r="B106" s="18" t="s">
        <v>106</v>
      </c>
      <c r="C106" s="14" t="s">
        <v>2</v>
      </c>
      <c r="D106" s="14">
        <v>1</v>
      </c>
      <c r="E106" s="13"/>
      <c r="F106" s="13">
        <f t="shared" ref="F106" si="18">(E106*D106)</f>
        <v>0</v>
      </c>
    </row>
    <row r="107" spans="1:49" s="22" customFormat="1" x14ac:dyDescent="0.25">
      <c r="A107" s="24"/>
      <c r="B107" s="24" t="s">
        <v>107</v>
      </c>
      <c r="C107" s="24"/>
      <c r="D107" s="24"/>
      <c r="E107" s="24"/>
      <c r="F107" s="24"/>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1:49" x14ac:dyDescent="0.25">
      <c r="A108" s="25"/>
      <c r="B108" s="19" t="s">
        <v>108</v>
      </c>
      <c r="C108" s="19"/>
      <c r="D108" s="19"/>
      <c r="E108" s="19"/>
      <c r="F108" s="19"/>
    </row>
    <row r="109" spans="1:49" ht="45" x14ac:dyDescent="0.25">
      <c r="A109" s="46">
        <v>69</v>
      </c>
      <c r="B109" s="30" t="s">
        <v>109</v>
      </c>
      <c r="C109" s="12" t="s">
        <v>13</v>
      </c>
      <c r="D109" s="12">
        <v>66</v>
      </c>
      <c r="E109" s="13"/>
      <c r="F109" s="13">
        <f t="shared" ref="F109" si="19">(E109*D109)</f>
        <v>0</v>
      </c>
    </row>
    <row r="110" spans="1:49" s="22" customFormat="1" x14ac:dyDescent="0.25">
      <c r="A110" s="24"/>
      <c r="B110" s="24" t="s">
        <v>110</v>
      </c>
      <c r="C110" s="24"/>
      <c r="D110" s="24"/>
      <c r="E110" s="24"/>
      <c r="F110" s="24"/>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s="22" customFormat="1" x14ac:dyDescent="0.25">
      <c r="A111" s="31"/>
      <c r="B111" s="31" t="s">
        <v>110</v>
      </c>
      <c r="C111" s="31"/>
      <c r="D111" s="31"/>
      <c r="E111" s="31"/>
      <c r="F111" s="3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x14ac:dyDescent="0.25">
      <c r="A112" s="47">
        <v>70</v>
      </c>
      <c r="B112" s="33" t="s">
        <v>111</v>
      </c>
      <c r="C112" s="10" t="s">
        <v>112</v>
      </c>
      <c r="D112" s="12">
        <v>200</v>
      </c>
      <c r="E112" s="13"/>
      <c r="F112" s="13">
        <f t="shared" ref="F112" si="20">(E112*D112)</f>
        <v>0</v>
      </c>
    </row>
    <row r="113" spans="1:49" s="22" customFormat="1" x14ac:dyDescent="0.25">
      <c r="A113" s="24"/>
      <c r="B113" s="24" t="s">
        <v>113</v>
      </c>
      <c r="C113" s="24"/>
      <c r="D113" s="24"/>
      <c r="E113" s="24"/>
      <c r="F113" s="24"/>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x14ac:dyDescent="0.25">
      <c r="A114" s="25"/>
      <c r="B114" s="19" t="s">
        <v>114</v>
      </c>
      <c r="C114" s="19"/>
      <c r="D114" s="19"/>
      <c r="E114" s="19"/>
      <c r="F114" s="19"/>
    </row>
    <row r="115" spans="1:49" x14ac:dyDescent="0.25">
      <c r="A115" s="47">
        <v>71</v>
      </c>
      <c r="B115" s="30" t="s">
        <v>115</v>
      </c>
      <c r="C115" s="29" t="s">
        <v>18</v>
      </c>
      <c r="D115" s="29">
        <v>304</v>
      </c>
      <c r="E115" s="13"/>
      <c r="F115" s="13">
        <f t="shared" ref="F115:F128" si="21">(E115*D115)</f>
        <v>0</v>
      </c>
    </row>
    <row r="116" spans="1:49" x14ac:dyDescent="0.25">
      <c r="A116" s="47">
        <v>72</v>
      </c>
      <c r="B116" s="30" t="s">
        <v>116</v>
      </c>
      <c r="C116" s="29" t="s">
        <v>20</v>
      </c>
      <c r="D116" s="29">
        <v>14</v>
      </c>
      <c r="E116" s="13"/>
      <c r="F116" s="13">
        <f t="shared" si="21"/>
        <v>0</v>
      </c>
    </row>
    <row r="117" spans="1:49" x14ac:dyDescent="0.25">
      <c r="A117" s="47">
        <v>73</v>
      </c>
      <c r="B117" s="30" t="s">
        <v>117</v>
      </c>
      <c r="C117" s="29" t="s">
        <v>18</v>
      </c>
      <c r="D117" s="29">
        <v>10</v>
      </c>
      <c r="E117" s="13"/>
      <c r="F117" s="13">
        <f t="shared" si="21"/>
        <v>0</v>
      </c>
    </row>
    <row r="118" spans="1:49" x14ac:dyDescent="0.25">
      <c r="A118" s="47">
        <v>74</v>
      </c>
      <c r="B118" s="30" t="s">
        <v>118</v>
      </c>
      <c r="C118" s="29" t="s">
        <v>18</v>
      </c>
      <c r="D118" s="29">
        <v>241</v>
      </c>
      <c r="E118" s="13"/>
      <c r="F118" s="13">
        <f t="shared" si="21"/>
        <v>0</v>
      </c>
    </row>
    <row r="119" spans="1:49" x14ac:dyDescent="0.25">
      <c r="A119" s="47">
        <v>75</v>
      </c>
      <c r="B119" s="30" t="s">
        <v>119</v>
      </c>
      <c r="C119" s="21" t="s">
        <v>2</v>
      </c>
      <c r="D119" s="29">
        <v>5</v>
      </c>
      <c r="E119" s="13"/>
      <c r="F119" s="13">
        <f t="shared" si="21"/>
        <v>0</v>
      </c>
    </row>
    <row r="120" spans="1:49" x14ac:dyDescent="0.25">
      <c r="A120" s="47">
        <v>76</v>
      </c>
      <c r="B120" s="30" t="s">
        <v>120</v>
      </c>
      <c r="C120" s="29" t="s">
        <v>18</v>
      </c>
      <c r="D120" s="29">
        <v>241</v>
      </c>
      <c r="E120" s="13"/>
      <c r="F120" s="13">
        <f t="shared" si="21"/>
        <v>0</v>
      </c>
    </row>
    <row r="121" spans="1:49" x14ac:dyDescent="0.25">
      <c r="A121" s="47">
        <v>77</v>
      </c>
      <c r="B121" s="30" t="s">
        <v>121</v>
      </c>
      <c r="C121" s="29" t="s">
        <v>18</v>
      </c>
      <c r="D121" s="29">
        <v>210</v>
      </c>
      <c r="E121" s="13"/>
      <c r="F121" s="13">
        <f t="shared" si="21"/>
        <v>0</v>
      </c>
    </row>
    <row r="122" spans="1:49" ht="30" x14ac:dyDescent="0.25">
      <c r="A122" s="47">
        <v>78</v>
      </c>
      <c r="B122" s="30" t="s">
        <v>122</v>
      </c>
      <c r="C122" s="29" t="s">
        <v>18</v>
      </c>
      <c r="D122" s="34">
        <v>68</v>
      </c>
      <c r="E122" s="13"/>
      <c r="F122" s="13">
        <f t="shared" si="21"/>
        <v>0</v>
      </c>
    </row>
    <row r="123" spans="1:49" x14ac:dyDescent="0.25">
      <c r="A123" s="47">
        <v>79</v>
      </c>
      <c r="B123" s="30" t="s">
        <v>123</v>
      </c>
      <c r="C123" s="29" t="s">
        <v>20</v>
      </c>
      <c r="D123" s="29">
        <v>477</v>
      </c>
      <c r="E123" s="13"/>
      <c r="F123" s="13">
        <f t="shared" si="21"/>
        <v>0</v>
      </c>
    </row>
    <row r="124" spans="1:49" x14ac:dyDescent="0.25">
      <c r="A124" s="47">
        <v>80</v>
      </c>
      <c r="B124" s="30" t="s">
        <v>124</v>
      </c>
      <c r="C124" s="21" t="s">
        <v>2</v>
      </c>
      <c r="D124" s="29">
        <v>243</v>
      </c>
      <c r="E124" s="13"/>
      <c r="F124" s="13">
        <f t="shared" si="21"/>
        <v>0</v>
      </c>
    </row>
    <row r="125" spans="1:49" x14ac:dyDescent="0.25">
      <c r="A125" s="47">
        <v>81</v>
      </c>
      <c r="B125" s="30" t="s">
        <v>125</v>
      </c>
      <c r="C125" s="21" t="s">
        <v>2</v>
      </c>
      <c r="D125" s="29">
        <v>12</v>
      </c>
      <c r="E125" s="13"/>
      <c r="F125" s="13">
        <f t="shared" si="21"/>
        <v>0</v>
      </c>
    </row>
    <row r="126" spans="1:49" x14ac:dyDescent="0.25">
      <c r="A126" s="47">
        <v>82</v>
      </c>
      <c r="B126" s="30" t="s">
        <v>126</v>
      </c>
      <c r="C126" s="21" t="s">
        <v>2</v>
      </c>
      <c r="D126" s="29">
        <v>20</v>
      </c>
      <c r="E126" s="13"/>
      <c r="F126" s="13">
        <f t="shared" si="21"/>
        <v>0</v>
      </c>
    </row>
    <row r="127" spans="1:49" x14ac:dyDescent="0.25">
      <c r="A127" s="47">
        <v>83</v>
      </c>
      <c r="B127" s="30" t="s">
        <v>127</v>
      </c>
      <c r="C127" s="29" t="s">
        <v>18</v>
      </c>
      <c r="D127" s="29">
        <v>80</v>
      </c>
      <c r="E127" s="13"/>
      <c r="F127" s="13">
        <f t="shared" si="21"/>
        <v>0</v>
      </c>
    </row>
    <row r="128" spans="1:49" x14ac:dyDescent="0.25">
      <c r="A128" s="47">
        <v>84</v>
      </c>
      <c r="B128" s="30" t="s">
        <v>128</v>
      </c>
      <c r="C128" s="21" t="s">
        <v>2</v>
      </c>
      <c r="D128" s="29">
        <v>66</v>
      </c>
      <c r="E128" s="13"/>
      <c r="F128" s="13">
        <f t="shared" si="21"/>
        <v>0</v>
      </c>
    </row>
    <row r="129" spans="1:6" x14ac:dyDescent="0.25">
      <c r="A129" s="25"/>
      <c r="B129" s="8" t="s">
        <v>93</v>
      </c>
      <c r="C129" s="9"/>
      <c r="D129" s="9"/>
      <c r="E129" s="9"/>
      <c r="F129" s="9"/>
    </row>
    <row r="130" spans="1:6" ht="30" x14ac:dyDescent="0.25">
      <c r="A130" s="47">
        <v>85</v>
      </c>
      <c r="B130" s="30" t="s">
        <v>129</v>
      </c>
      <c r="C130" s="29" t="s">
        <v>18</v>
      </c>
      <c r="D130" s="29">
        <v>475.5</v>
      </c>
      <c r="E130" s="13"/>
      <c r="F130" s="13">
        <f t="shared" ref="F130:F153" si="22">(E130*D130)</f>
        <v>0</v>
      </c>
    </row>
    <row r="131" spans="1:6" ht="30" x14ac:dyDescent="0.25">
      <c r="A131" s="47">
        <v>86</v>
      </c>
      <c r="B131" s="11" t="s">
        <v>130</v>
      </c>
      <c r="C131" s="35" t="s">
        <v>18</v>
      </c>
      <c r="D131" s="34">
        <v>1</v>
      </c>
      <c r="E131" s="13"/>
      <c r="F131" s="13">
        <f t="shared" si="22"/>
        <v>0</v>
      </c>
    </row>
    <row r="132" spans="1:6" x14ac:dyDescent="0.25">
      <c r="A132" s="47">
        <v>87</v>
      </c>
      <c r="B132" s="30" t="s">
        <v>131</v>
      </c>
      <c r="C132" s="29" t="s">
        <v>18</v>
      </c>
      <c r="D132" s="29">
        <v>400</v>
      </c>
      <c r="E132" s="13"/>
      <c r="F132" s="13">
        <f t="shared" si="22"/>
        <v>0</v>
      </c>
    </row>
    <row r="133" spans="1:6" x14ac:dyDescent="0.25">
      <c r="A133" s="47">
        <v>88</v>
      </c>
      <c r="B133" s="36" t="s">
        <v>132</v>
      </c>
      <c r="C133" s="29" t="s">
        <v>18</v>
      </c>
      <c r="D133" s="29">
        <v>50</v>
      </c>
      <c r="E133" s="13"/>
      <c r="F133" s="13">
        <f t="shared" si="22"/>
        <v>0</v>
      </c>
    </row>
    <row r="134" spans="1:6" x14ac:dyDescent="0.25">
      <c r="A134" s="47">
        <v>89</v>
      </c>
      <c r="B134" s="30" t="s">
        <v>133</v>
      </c>
      <c r="C134" s="29" t="s">
        <v>18</v>
      </c>
      <c r="D134" s="29">
        <v>960</v>
      </c>
      <c r="E134" s="13"/>
      <c r="F134" s="13">
        <f t="shared" si="22"/>
        <v>0</v>
      </c>
    </row>
    <row r="135" spans="1:6" ht="30" x14ac:dyDescent="0.25">
      <c r="A135" s="47">
        <v>90</v>
      </c>
      <c r="B135" s="30" t="s">
        <v>134</v>
      </c>
      <c r="C135" s="29" t="s">
        <v>112</v>
      </c>
      <c r="D135" s="29">
        <f>1142*0.5</f>
        <v>571</v>
      </c>
      <c r="E135" s="13"/>
      <c r="F135" s="13">
        <f t="shared" si="22"/>
        <v>0</v>
      </c>
    </row>
    <row r="136" spans="1:6" x14ac:dyDescent="0.25">
      <c r="A136" s="47">
        <v>91</v>
      </c>
      <c r="B136" s="11" t="s">
        <v>135</v>
      </c>
      <c r="C136" s="35" t="s">
        <v>112</v>
      </c>
      <c r="D136" s="34">
        <f>374*0.5</f>
        <v>187</v>
      </c>
      <c r="E136" s="13"/>
      <c r="F136" s="13">
        <f t="shared" si="22"/>
        <v>0</v>
      </c>
    </row>
    <row r="137" spans="1:6" x14ac:dyDescent="0.25">
      <c r="A137" s="47">
        <v>92</v>
      </c>
      <c r="B137" s="30" t="s">
        <v>136</v>
      </c>
      <c r="C137" s="29" t="s">
        <v>112</v>
      </c>
      <c r="D137" s="29">
        <f>374*0.5</f>
        <v>187</v>
      </c>
      <c r="E137" s="13"/>
      <c r="F137" s="13">
        <f t="shared" si="22"/>
        <v>0</v>
      </c>
    </row>
    <row r="138" spans="1:6" ht="30" x14ac:dyDescent="0.25">
      <c r="A138" s="47">
        <v>93</v>
      </c>
      <c r="B138" s="30" t="s">
        <v>137</v>
      </c>
      <c r="C138" s="29" t="s">
        <v>18</v>
      </c>
      <c r="D138" s="29">
        <v>1</v>
      </c>
      <c r="E138" s="13"/>
      <c r="F138" s="13">
        <f t="shared" si="22"/>
        <v>0</v>
      </c>
    </row>
    <row r="139" spans="1:6" ht="30" x14ac:dyDescent="0.25">
      <c r="A139" s="47">
        <v>94</v>
      </c>
      <c r="B139" s="11" t="s">
        <v>138</v>
      </c>
      <c r="C139" s="35" t="s">
        <v>139</v>
      </c>
      <c r="D139" s="34">
        <v>133</v>
      </c>
      <c r="E139" s="13"/>
      <c r="F139" s="13">
        <f t="shared" si="22"/>
        <v>0</v>
      </c>
    </row>
    <row r="140" spans="1:6" x14ac:dyDescent="0.25">
      <c r="A140" s="47">
        <v>95</v>
      </c>
      <c r="B140" s="30" t="s">
        <v>140</v>
      </c>
      <c r="C140" s="29" t="s">
        <v>18</v>
      </c>
      <c r="D140" s="29">
        <v>1</v>
      </c>
      <c r="E140" s="13"/>
      <c r="F140" s="13">
        <f t="shared" si="22"/>
        <v>0</v>
      </c>
    </row>
    <row r="141" spans="1:6" ht="30" x14ac:dyDescent="0.25">
      <c r="A141" s="47">
        <v>96</v>
      </c>
      <c r="B141" s="11" t="s">
        <v>141</v>
      </c>
      <c r="C141" s="35" t="s">
        <v>18</v>
      </c>
      <c r="D141" s="34">
        <v>1</v>
      </c>
      <c r="E141" s="13"/>
      <c r="F141" s="13">
        <f t="shared" si="22"/>
        <v>0</v>
      </c>
    </row>
    <row r="142" spans="1:6" ht="30" x14ac:dyDescent="0.25">
      <c r="A142" s="47">
        <v>97</v>
      </c>
      <c r="B142" s="11" t="s">
        <v>142</v>
      </c>
      <c r="C142" s="35" t="s">
        <v>139</v>
      </c>
      <c r="D142" s="34">
        <v>156</v>
      </c>
      <c r="E142" s="13"/>
      <c r="F142" s="13">
        <f t="shared" si="22"/>
        <v>0</v>
      </c>
    </row>
    <row r="143" spans="1:6" x14ac:dyDescent="0.25">
      <c r="A143" s="47">
        <v>98</v>
      </c>
      <c r="B143" s="30" t="s">
        <v>143</v>
      </c>
      <c r="C143" s="29" t="s">
        <v>112</v>
      </c>
      <c r="D143" s="29">
        <v>22</v>
      </c>
      <c r="E143" s="13"/>
      <c r="F143" s="13">
        <f t="shared" si="22"/>
        <v>0</v>
      </c>
    </row>
    <row r="144" spans="1:6" ht="30" x14ac:dyDescent="0.25">
      <c r="A144" s="47">
        <v>99</v>
      </c>
      <c r="B144" s="30" t="s">
        <v>144</v>
      </c>
      <c r="C144" s="29" t="s">
        <v>112</v>
      </c>
      <c r="D144" s="29">
        <v>11</v>
      </c>
      <c r="E144" s="13"/>
      <c r="F144" s="13">
        <f t="shared" si="22"/>
        <v>0</v>
      </c>
    </row>
    <row r="145" spans="1:6" ht="30" x14ac:dyDescent="0.25">
      <c r="A145" s="47">
        <v>100</v>
      </c>
      <c r="B145" s="30" t="s">
        <v>145</v>
      </c>
      <c r="C145" s="21" t="s">
        <v>2</v>
      </c>
      <c r="D145" s="29">
        <f>38*0.5</f>
        <v>19</v>
      </c>
      <c r="E145" s="13"/>
      <c r="F145" s="13">
        <f t="shared" si="22"/>
        <v>0</v>
      </c>
    </row>
    <row r="146" spans="1:6" x14ac:dyDescent="0.25">
      <c r="A146" s="47">
        <v>101</v>
      </c>
      <c r="B146" s="30" t="s">
        <v>146</v>
      </c>
      <c r="C146" s="29" t="s">
        <v>18</v>
      </c>
      <c r="D146" s="29">
        <f>272*0.5</f>
        <v>136</v>
      </c>
      <c r="E146" s="13"/>
      <c r="F146" s="13">
        <f t="shared" si="22"/>
        <v>0</v>
      </c>
    </row>
    <row r="147" spans="1:6" x14ac:dyDescent="0.25">
      <c r="A147" s="47">
        <v>102</v>
      </c>
      <c r="B147" s="30" t="s">
        <v>147</v>
      </c>
      <c r="C147" s="21" t="s">
        <v>2</v>
      </c>
      <c r="D147" s="29">
        <v>150</v>
      </c>
      <c r="E147" s="13"/>
      <c r="F147" s="13">
        <f t="shared" si="22"/>
        <v>0</v>
      </c>
    </row>
    <row r="148" spans="1:6" x14ac:dyDescent="0.25">
      <c r="A148" s="47">
        <v>103</v>
      </c>
      <c r="B148" s="30" t="s">
        <v>148</v>
      </c>
      <c r="C148" s="21" t="s">
        <v>2</v>
      </c>
      <c r="D148" s="29">
        <v>117</v>
      </c>
      <c r="E148" s="13"/>
      <c r="F148" s="13">
        <f t="shared" si="22"/>
        <v>0</v>
      </c>
    </row>
    <row r="149" spans="1:6" ht="30" x14ac:dyDescent="0.25">
      <c r="A149" s="48">
        <v>104</v>
      </c>
      <c r="B149" s="11" t="s">
        <v>149</v>
      </c>
      <c r="C149" s="4" t="s">
        <v>2</v>
      </c>
      <c r="D149" s="34">
        <v>50</v>
      </c>
      <c r="E149" s="13"/>
      <c r="F149" s="13">
        <f t="shared" si="22"/>
        <v>0</v>
      </c>
    </row>
    <row r="150" spans="1:6" ht="30" x14ac:dyDescent="0.25">
      <c r="A150" s="47">
        <v>105</v>
      </c>
      <c r="B150" s="30" t="s">
        <v>150</v>
      </c>
      <c r="C150" s="29" t="s">
        <v>112</v>
      </c>
      <c r="D150" s="29">
        <v>200</v>
      </c>
      <c r="E150" s="13"/>
      <c r="F150" s="13">
        <f t="shared" si="22"/>
        <v>0</v>
      </c>
    </row>
    <row r="151" spans="1:6" x14ac:dyDescent="0.25">
      <c r="A151" s="47">
        <v>106</v>
      </c>
      <c r="B151" s="30" t="s">
        <v>151</v>
      </c>
      <c r="C151" s="21" t="s">
        <v>2</v>
      </c>
      <c r="D151" s="29">
        <v>22</v>
      </c>
      <c r="E151" s="13"/>
      <c r="F151" s="13">
        <f t="shared" si="22"/>
        <v>0</v>
      </c>
    </row>
    <row r="152" spans="1:6" ht="30" x14ac:dyDescent="0.25">
      <c r="A152" s="47">
        <v>107</v>
      </c>
      <c r="B152" s="30" t="s">
        <v>152</v>
      </c>
      <c r="C152" s="29" t="s">
        <v>18</v>
      </c>
      <c r="D152" s="29">
        <v>1</v>
      </c>
      <c r="E152" s="13"/>
      <c r="F152" s="13">
        <f t="shared" si="22"/>
        <v>0</v>
      </c>
    </row>
    <row r="153" spans="1:6" x14ac:dyDescent="0.25">
      <c r="A153" s="47">
        <v>108</v>
      </c>
      <c r="B153" s="30" t="s">
        <v>153</v>
      </c>
      <c r="C153" s="29" t="s">
        <v>18</v>
      </c>
      <c r="D153" s="29">
        <v>1.1100000000000001</v>
      </c>
      <c r="E153" s="13"/>
      <c r="F153" s="13">
        <f t="shared" si="22"/>
        <v>0</v>
      </c>
    </row>
    <row r="154" spans="1:6" x14ac:dyDescent="0.25">
      <c r="A154" s="25"/>
      <c r="B154" s="19" t="s">
        <v>154</v>
      </c>
      <c r="C154" s="19"/>
      <c r="D154" s="19"/>
      <c r="E154" s="19"/>
      <c r="F154" s="19"/>
    </row>
    <row r="155" spans="1:6" x14ac:dyDescent="0.25">
      <c r="A155" s="47">
        <v>109</v>
      </c>
      <c r="B155" s="30" t="s">
        <v>155</v>
      </c>
      <c r="C155" s="29" t="s">
        <v>20</v>
      </c>
      <c r="D155" s="29">
        <v>120</v>
      </c>
      <c r="E155" s="13"/>
      <c r="F155" s="13">
        <f t="shared" ref="F155" si="23">(E155*D155)</f>
        <v>0</v>
      </c>
    </row>
    <row r="156" spans="1:6" ht="21" x14ac:dyDescent="0.25">
      <c r="A156" s="24"/>
      <c r="B156" s="60" t="s">
        <v>156</v>
      </c>
      <c r="C156" s="24"/>
      <c r="D156" s="24"/>
      <c r="E156" s="24"/>
      <c r="F156" s="24"/>
    </row>
    <row r="157" spans="1:6" ht="60" x14ac:dyDescent="0.25">
      <c r="A157" s="47">
        <v>110</v>
      </c>
      <c r="B157" s="30" t="s">
        <v>157</v>
      </c>
      <c r="C157" s="37" t="s">
        <v>158</v>
      </c>
      <c r="D157" s="38">
        <f>(1303.21+580.87+537)*1.1</f>
        <v>2663.1880000000001</v>
      </c>
      <c r="E157" s="13"/>
      <c r="F157" s="13">
        <f t="shared" ref="F157:F220" si="24">(E157*D157)</f>
        <v>0</v>
      </c>
    </row>
    <row r="158" spans="1:6" ht="30" x14ac:dyDescent="0.25">
      <c r="A158" s="47">
        <v>111</v>
      </c>
      <c r="B158" s="30" t="s">
        <v>159</v>
      </c>
      <c r="C158" s="37" t="s">
        <v>160</v>
      </c>
      <c r="D158" s="38">
        <v>1</v>
      </c>
      <c r="E158" s="13"/>
      <c r="F158" s="13">
        <f t="shared" si="24"/>
        <v>0</v>
      </c>
    </row>
    <row r="159" spans="1:6" ht="30" x14ac:dyDescent="0.25">
      <c r="A159" s="47">
        <v>112</v>
      </c>
      <c r="B159" s="30" t="s">
        <v>161</v>
      </c>
      <c r="C159" s="37" t="s">
        <v>20</v>
      </c>
      <c r="D159" s="38">
        <v>329</v>
      </c>
      <c r="E159" s="13"/>
      <c r="F159" s="13">
        <f t="shared" si="24"/>
        <v>0</v>
      </c>
    </row>
    <row r="160" spans="1:6" ht="30" x14ac:dyDescent="0.25">
      <c r="A160" s="47">
        <v>113</v>
      </c>
      <c r="B160" s="30" t="s">
        <v>162</v>
      </c>
      <c r="C160" s="29" t="s">
        <v>158</v>
      </c>
      <c r="D160" s="29">
        <v>2172</v>
      </c>
      <c r="E160" s="13"/>
      <c r="F160" s="13">
        <f t="shared" si="24"/>
        <v>0</v>
      </c>
    </row>
    <row r="161" spans="1:6" ht="30" x14ac:dyDescent="0.25">
      <c r="A161" s="47">
        <v>114</v>
      </c>
      <c r="B161" s="30" t="s">
        <v>163</v>
      </c>
      <c r="C161" s="29" t="s">
        <v>158</v>
      </c>
      <c r="D161" s="29">
        <v>1086</v>
      </c>
      <c r="E161" s="13"/>
      <c r="F161" s="13">
        <f t="shared" si="24"/>
        <v>0</v>
      </c>
    </row>
    <row r="162" spans="1:6" ht="30" x14ac:dyDescent="0.25">
      <c r="A162" s="47">
        <v>115</v>
      </c>
      <c r="B162" s="30" t="s">
        <v>164</v>
      </c>
      <c r="C162" s="29" t="s">
        <v>158</v>
      </c>
      <c r="D162" s="29">
        <v>22.44</v>
      </c>
      <c r="E162" s="13"/>
      <c r="F162" s="13">
        <f t="shared" si="24"/>
        <v>0</v>
      </c>
    </row>
    <row r="163" spans="1:6" ht="30" x14ac:dyDescent="0.25">
      <c r="A163" s="47">
        <v>116</v>
      </c>
      <c r="B163" s="30" t="s">
        <v>165</v>
      </c>
      <c r="C163" s="29" t="s">
        <v>158</v>
      </c>
      <c r="D163" s="29">
        <v>10.130000000000001</v>
      </c>
      <c r="E163" s="13"/>
      <c r="F163" s="13">
        <f t="shared" si="24"/>
        <v>0</v>
      </c>
    </row>
    <row r="164" spans="1:6" ht="165" x14ac:dyDescent="0.25">
      <c r="A164" s="47">
        <v>117</v>
      </c>
      <c r="B164" s="30" t="s">
        <v>166</v>
      </c>
      <c r="C164" s="29" t="s">
        <v>20</v>
      </c>
      <c r="D164" s="29">
        <v>90</v>
      </c>
      <c r="E164" s="13"/>
      <c r="F164" s="13">
        <f t="shared" si="24"/>
        <v>0</v>
      </c>
    </row>
    <row r="165" spans="1:6" ht="165" x14ac:dyDescent="0.25">
      <c r="A165" s="47">
        <v>118</v>
      </c>
      <c r="B165" s="30" t="s">
        <v>167</v>
      </c>
      <c r="C165" s="29" t="s">
        <v>168</v>
      </c>
      <c r="D165" s="29">
        <v>221</v>
      </c>
      <c r="E165" s="13"/>
      <c r="F165" s="13">
        <f t="shared" si="24"/>
        <v>0</v>
      </c>
    </row>
    <row r="166" spans="1:6" ht="90" x14ac:dyDescent="0.25">
      <c r="A166" s="47">
        <v>119</v>
      </c>
      <c r="B166" s="30" t="s">
        <v>169</v>
      </c>
      <c r="C166" s="29" t="s">
        <v>158</v>
      </c>
      <c r="D166" s="29">
        <v>802.82</v>
      </c>
      <c r="E166" s="13"/>
      <c r="F166" s="13">
        <f t="shared" si="24"/>
        <v>0</v>
      </c>
    </row>
    <row r="167" spans="1:6" ht="105" x14ac:dyDescent="0.25">
      <c r="A167" s="47">
        <v>120</v>
      </c>
      <c r="B167" s="30" t="s">
        <v>170</v>
      </c>
      <c r="C167" s="29" t="s">
        <v>158</v>
      </c>
      <c r="D167" s="29">
        <v>74</v>
      </c>
      <c r="E167" s="13"/>
      <c r="F167" s="13">
        <f t="shared" si="24"/>
        <v>0</v>
      </c>
    </row>
    <row r="168" spans="1:6" ht="120" x14ac:dyDescent="0.25">
      <c r="A168" s="47">
        <v>121</v>
      </c>
      <c r="B168" s="30" t="s">
        <v>171</v>
      </c>
      <c r="C168" s="29" t="s">
        <v>158</v>
      </c>
      <c r="D168" s="29">
        <v>294</v>
      </c>
      <c r="E168" s="13"/>
      <c r="F168" s="13">
        <f t="shared" si="24"/>
        <v>0</v>
      </c>
    </row>
    <row r="169" spans="1:6" ht="120" x14ac:dyDescent="0.25">
      <c r="A169" s="47">
        <v>122</v>
      </c>
      <c r="B169" s="30" t="s">
        <v>172</v>
      </c>
      <c r="C169" s="29" t="s">
        <v>158</v>
      </c>
      <c r="D169" s="29">
        <v>294</v>
      </c>
      <c r="E169" s="13"/>
      <c r="F169" s="13">
        <f t="shared" si="24"/>
        <v>0</v>
      </c>
    </row>
    <row r="170" spans="1:6" ht="105" x14ac:dyDescent="0.25">
      <c r="A170" s="47">
        <v>123</v>
      </c>
      <c r="B170" s="30" t="s">
        <v>173</v>
      </c>
      <c r="C170" s="29" t="s">
        <v>158</v>
      </c>
      <c r="D170" s="29">
        <v>80</v>
      </c>
      <c r="E170" s="13"/>
      <c r="F170" s="13">
        <f t="shared" si="24"/>
        <v>0</v>
      </c>
    </row>
    <row r="171" spans="1:6" ht="75" x14ac:dyDescent="0.25">
      <c r="A171" s="47">
        <v>124</v>
      </c>
      <c r="B171" s="30" t="s">
        <v>174</v>
      </c>
      <c r="C171" s="29" t="s">
        <v>158</v>
      </c>
      <c r="D171" s="29">
        <v>68.860000000000014</v>
      </c>
      <c r="E171" s="13"/>
      <c r="F171" s="13">
        <f t="shared" si="24"/>
        <v>0</v>
      </c>
    </row>
    <row r="172" spans="1:6" ht="90" x14ac:dyDescent="0.25">
      <c r="A172" s="47">
        <v>125</v>
      </c>
      <c r="B172" s="30" t="s">
        <v>175</v>
      </c>
      <c r="C172" s="29" t="s">
        <v>160</v>
      </c>
      <c r="D172" s="29">
        <v>1</v>
      </c>
      <c r="E172" s="13"/>
      <c r="F172" s="13">
        <f t="shared" si="24"/>
        <v>0</v>
      </c>
    </row>
    <row r="173" spans="1:6" ht="120" x14ac:dyDescent="0.25">
      <c r="A173" s="47">
        <v>126</v>
      </c>
      <c r="B173" s="30" t="s">
        <v>176</v>
      </c>
      <c r="C173" s="29" t="s">
        <v>168</v>
      </c>
      <c r="D173" s="29">
        <v>2.048</v>
      </c>
      <c r="E173" s="13"/>
      <c r="F173" s="13">
        <f t="shared" si="24"/>
        <v>0</v>
      </c>
    </row>
    <row r="174" spans="1:6" ht="60" x14ac:dyDescent="0.25">
      <c r="A174" s="47">
        <v>127</v>
      </c>
      <c r="B174" s="30" t="s">
        <v>177</v>
      </c>
      <c r="C174" s="29" t="s">
        <v>158</v>
      </c>
      <c r="D174" s="29">
        <v>51.92</v>
      </c>
      <c r="E174" s="13"/>
      <c r="F174" s="13">
        <f t="shared" si="24"/>
        <v>0</v>
      </c>
    </row>
    <row r="175" spans="1:6" ht="60" x14ac:dyDescent="0.25">
      <c r="A175" s="47">
        <v>128</v>
      </c>
      <c r="B175" s="30" t="s">
        <v>178</v>
      </c>
      <c r="C175" s="29" t="s">
        <v>20</v>
      </c>
      <c r="D175" s="29">
        <v>44.1</v>
      </c>
      <c r="E175" s="13"/>
      <c r="F175" s="13">
        <f t="shared" si="24"/>
        <v>0</v>
      </c>
    </row>
    <row r="176" spans="1:6" ht="30" x14ac:dyDescent="0.25">
      <c r="A176" s="47">
        <v>129</v>
      </c>
      <c r="B176" s="30" t="s">
        <v>179</v>
      </c>
      <c r="C176" s="29" t="s">
        <v>160</v>
      </c>
      <c r="D176" s="29">
        <v>12</v>
      </c>
      <c r="E176" s="13"/>
      <c r="F176" s="13">
        <f t="shared" si="24"/>
        <v>0</v>
      </c>
    </row>
    <row r="177" spans="1:6" ht="105" x14ac:dyDescent="0.25">
      <c r="A177" s="47">
        <v>130</v>
      </c>
      <c r="B177" s="30" t="s">
        <v>180</v>
      </c>
      <c r="C177" s="29" t="s">
        <v>158</v>
      </c>
      <c r="D177" s="29">
        <v>25.5</v>
      </c>
      <c r="E177" s="13"/>
      <c r="F177" s="13">
        <f t="shared" si="24"/>
        <v>0</v>
      </c>
    </row>
    <row r="178" spans="1:6" ht="60" x14ac:dyDescent="0.25">
      <c r="A178" s="47">
        <v>131</v>
      </c>
      <c r="B178" s="30" t="s">
        <v>181</v>
      </c>
      <c r="C178" s="29" t="s">
        <v>20</v>
      </c>
      <c r="D178" s="29">
        <v>8</v>
      </c>
      <c r="E178" s="13"/>
      <c r="F178" s="13">
        <f t="shared" si="24"/>
        <v>0</v>
      </c>
    </row>
    <row r="179" spans="1:6" ht="45" x14ac:dyDescent="0.25">
      <c r="A179" s="47">
        <v>132</v>
      </c>
      <c r="B179" s="30" t="s">
        <v>182</v>
      </c>
      <c r="C179" s="29" t="s">
        <v>168</v>
      </c>
      <c r="D179" s="29">
        <v>243.10000000000002</v>
      </c>
      <c r="E179" s="13"/>
      <c r="F179" s="13">
        <f t="shared" si="24"/>
        <v>0</v>
      </c>
    </row>
    <row r="180" spans="1:6" ht="135" x14ac:dyDescent="0.25">
      <c r="A180" s="47">
        <v>133</v>
      </c>
      <c r="B180" s="30" t="s">
        <v>183</v>
      </c>
      <c r="C180" s="29" t="s">
        <v>160</v>
      </c>
      <c r="D180" s="29">
        <v>2</v>
      </c>
      <c r="E180" s="13"/>
      <c r="F180" s="13">
        <f t="shared" si="24"/>
        <v>0</v>
      </c>
    </row>
    <row r="181" spans="1:6" ht="150" x14ac:dyDescent="0.25">
      <c r="A181" s="47">
        <v>134</v>
      </c>
      <c r="B181" s="30" t="s">
        <v>184</v>
      </c>
      <c r="C181" s="29" t="s">
        <v>160</v>
      </c>
      <c r="D181" s="29">
        <v>2</v>
      </c>
      <c r="E181" s="13"/>
      <c r="F181" s="13">
        <f t="shared" si="24"/>
        <v>0</v>
      </c>
    </row>
    <row r="182" spans="1:6" ht="165" x14ac:dyDescent="0.25">
      <c r="A182" s="47">
        <v>135</v>
      </c>
      <c r="B182" s="30" t="s">
        <v>185</v>
      </c>
      <c r="C182" s="29" t="s">
        <v>160</v>
      </c>
      <c r="D182" s="29">
        <v>1</v>
      </c>
      <c r="E182" s="13"/>
      <c r="F182" s="13">
        <f t="shared" si="24"/>
        <v>0</v>
      </c>
    </row>
    <row r="183" spans="1:6" ht="165" x14ac:dyDescent="0.25">
      <c r="A183" s="47">
        <v>136</v>
      </c>
      <c r="B183" s="30" t="s">
        <v>186</v>
      </c>
      <c r="C183" s="37" t="s">
        <v>160</v>
      </c>
      <c r="D183" s="39">
        <v>1</v>
      </c>
      <c r="E183" s="13"/>
      <c r="F183" s="13">
        <f t="shared" si="24"/>
        <v>0</v>
      </c>
    </row>
    <row r="184" spans="1:6" ht="30" x14ac:dyDescent="0.25">
      <c r="A184" s="47">
        <v>137</v>
      </c>
      <c r="B184" s="32" t="s">
        <v>187</v>
      </c>
      <c r="C184" s="37" t="s">
        <v>160</v>
      </c>
      <c r="D184" s="39">
        <v>1</v>
      </c>
      <c r="E184" s="13"/>
      <c r="F184" s="13">
        <f t="shared" si="24"/>
        <v>0</v>
      </c>
    </row>
    <row r="185" spans="1:6" ht="90" x14ac:dyDescent="0.25">
      <c r="A185" s="47">
        <v>138</v>
      </c>
      <c r="B185" s="32" t="s">
        <v>188</v>
      </c>
      <c r="C185" s="37" t="s">
        <v>158</v>
      </c>
      <c r="D185" s="39">
        <v>136.4</v>
      </c>
      <c r="E185" s="13"/>
      <c r="F185" s="13">
        <f t="shared" si="24"/>
        <v>0</v>
      </c>
    </row>
    <row r="186" spans="1:6" ht="60" x14ac:dyDescent="0.25">
      <c r="A186" s="47">
        <v>139</v>
      </c>
      <c r="B186" s="32" t="s">
        <v>189</v>
      </c>
      <c r="C186" s="37" t="s">
        <v>20</v>
      </c>
      <c r="D186" s="39">
        <v>467.78688357111901</v>
      </c>
      <c r="E186" s="13"/>
      <c r="F186" s="13">
        <f t="shared" si="24"/>
        <v>0</v>
      </c>
    </row>
    <row r="187" spans="1:6" ht="75" x14ac:dyDescent="0.25">
      <c r="A187" s="47">
        <v>140</v>
      </c>
      <c r="B187" s="32" t="s">
        <v>190</v>
      </c>
      <c r="C187" s="37" t="s">
        <v>20</v>
      </c>
      <c r="D187" s="39">
        <v>101</v>
      </c>
      <c r="E187" s="13"/>
      <c r="F187" s="13">
        <f t="shared" si="24"/>
        <v>0</v>
      </c>
    </row>
    <row r="188" spans="1:6" ht="90" x14ac:dyDescent="0.25">
      <c r="A188" s="47">
        <v>141</v>
      </c>
      <c r="B188" s="32" t="s">
        <v>191</v>
      </c>
      <c r="C188" s="37" t="s">
        <v>158</v>
      </c>
      <c r="D188" s="39">
        <v>136.5</v>
      </c>
      <c r="E188" s="13"/>
      <c r="F188" s="13">
        <f t="shared" si="24"/>
        <v>0</v>
      </c>
    </row>
    <row r="189" spans="1:6" ht="105" x14ac:dyDescent="0.25">
      <c r="A189" s="47">
        <v>142</v>
      </c>
      <c r="B189" s="32" t="s">
        <v>192</v>
      </c>
      <c r="C189" s="37" t="s">
        <v>160</v>
      </c>
      <c r="D189" s="39">
        <v>1</v>
      </c>
      <c r="E189" s="13"/>
      <c r="F189" s="13">
        <f t="shared" si="24"/>
        <v>0</v>
      </c>
    </row>
    <row r="190" spans="1:6" ht="45" x14ac:dyDescent="0.25">
      <c r="A190" s="47">
        <v>143</v>
      </c>
      <c r="B190" s="32" t="s">
        <v>193</v>
      </c>
      <c r="C190" s="37" t="s">
        <v>20</v>
      </c>
      <c r="D190" s="39">
        <v>16.5</v>
      </c>
      <c r="E190" s="13"/>
      <c r="F190" s="13">
        <f t="shared" si="24"/>
        <v>0</v>
      </c>
    </row>
    <row r="191" spans="1:6" ht="90" x14ac:dyDescent="0.25">
      <c r="A191" s="47">
        <v>144</v>
      </c>
      <c r="B191" s="32" t="s">
        <v>194</v>
      </c>
      <c r="C191" s="37" t="s">
        <v>20</v>
      </c>
      <c r="D191" s="39">
        <v>118.63500000000001</v>
      </c>
      <c r="E191" s="13"/>
      <c r="F191" s="13">
        <f t="shared" si="24"/>
        <v>0</v>
      </c>
    </row>
    <row r="192" spans="1:6" ht="30" x14ac:dyDescent="0.25">
      <c r="A192" s="47">
        <v>145</v>
      </c>
      <c r="B192" s="32" t="s">
        <v>195</v>
      </c>
      <c r="C192" s="37" t="s">
        <v>158</v>
      </c>
      <c r="D192" s="39">
        <v>156</v>
      </c>
      <c r="E192" s="13"/>
      <c r="F192" s="13">
        <f t="shared" si="24"/>
        <v>0</v>
      </c>
    </row>
    <row r="193" spans="1:6" ht="30" x14ac:dyDescent="0.25">
      <c r="A193" s="47">
        <v>146</v>
      </c>
      <c r="B193" s="32" t="s">
        <v>196</v>
      </c>
      <c r="C193" s="37" t="s">
        <v>20</v>
      </c>
      <c r="D193" s="39">
        <v>156.38</v>
      </c>
      <c r="E193" s="13"/>
      <c r="F193" s="13">
        <f t="shared" si="24"/>
        <v>0</v>
      </c>
    </row>
    <row r="194" spans="1:6" ht="30" x14ac:dyDescent="0.25">
      <c r="A194" s="47">
        <v>147</v>
      </c>
      <c r="B194" s="32" t="s">
        <v>197</v>
      </c>
      <c r="C194" s="37" t="s">
        <v>168</v>
      </c>
      <c r="D194" s="39">
        <v>78</v>
      </c>
      <c r="E194" s="13"/>
      <c r="F194" s="13">
        <f t="shared" si="24"/>
        <v>0</v>
      </c>
    </row>
    <row r="195" spans="1:6" x14ac:dyDescent="0.25">
      <c r="A195" s="47">
        <v>148</v>
      </c>
      <c r="B195" s="32" t="s">
        <v>198</v>
      </c>
      <c r="C195" s="37" t="s">
        <v>20</v>
      </c>
      <c r="D195" s="39">
        <v>30</v>
      </c>
      <c r="E195" s="13"/>
      <c r="F195" s="13">
        <f t="shared" si="24"/>
        <v>0</v>
      </c>
    </row>
    <row r="196" spans="1:6" x14ac:dyDescent="0.25">
      <c r="A196" s="47">
        <v>149</v>
      </c>
      <c r="B196" s="32" t="s">
        <v>199</v>
      </c>
      <c r="C196" s="37" t="s">
        <v>20</v>
      </c>
      <c r="D196" s="39">
        <v>40</v>
      </c>
      <c r="E196" s="13"/>
      <c r="F196" s="13">
        <f t="shared" si="24"/>
        <v>0</v>
      </c>
    </row>
    <row r="197" spans="1:6" x14ac:dyDescent="0.25">
      <c r="A197" s="47">
        <v>150</v>
      </c>
      <c r="B197" s="32" t="s">
        <v>200</v>
      </c>
      <c r="C197" s="37" t="s">
        <v>160</v>
      </c>
      <c r="D197" s="39">
        <v>3</v>
      </c>
      <c r="E197" s="13"/>
      <c r="F197" s="13">
        <f t="shared" si="24"/>
        <v>0</v>
      </c>
    </row>
    <row r="198" spans="1:6" x14ac:dyDescent="0.25">
      <c r="A198" s="47">
        <v>151</v>
      </c>
      <c r="B198" s="37" t="s">
        <v>201</v>
      </c>
      <c r="C198" s="37" t="s">
        <v>160</v>
      </c>
      <c r="D198" s="39">
        <v>1</v>
      </c>
      <c r="E198" s="13"/>
      <c r="F198" s="13">
        <f t="shared" si="24"/>
        <v>0</v>
      </c>
    </row>
    <row r="199" spans="1:6" ht="30" x14ac:dyDescent="0.25">
      <c r="A199" s="47">
        <v>152</v>
      </c>
      <c r="B199" s="32" t="s">
        <v>202</v>
      </c>
      <c r="C199" s="37" t="s">
        <v>158</v>
      </c>
      <c r="D199" s="39">
        <v>211</v>
      </c>
      <c r="E199" s="13"/>
      <c r="F199" s="13">
        <f t="shared" si="24"/>
        <v>0</v>
      </c>
    </row>
    <row r="200" spans="1:6" ht="30" x14ac:dyDescent="0.25">
      <c r="A200" s="47">
        <v>153</v>
      </c>
      <c r="B200" s="32" t="s">
        <v>203</v>
      </c>
      <c r="C200" s="37" t="s">
        <v>20</v>
      </c>
      <c r="D200" s="39">
        <v>60</v>
      </c>
      <c r="E200" s="13"/>
      <c r="F200" s="13">
        <f t="shared" si="24"/>
        <v>0</v>
      </c>
    </row>
    <row r="201" spans="1:6" x14ac:dyDescent="0.25">
      <c r="A201" s="47">
        <v>154</v>
      </c>
      <c r="B201" s="32" t="s">
        <v>204</v>
      </c>
      <c r="C201" s="37" t="s">
        <v>160</v>
      </c>
      <c r="D201" s="39">
        <v>1</v>
      </c>
      <c r="E201" s="13"/>
      <c r="F201" s="13">
        <f t="shared" si="24"/>
        <v>0</v>
      </c>
    </row>
    <row r="202" spans="1:6" ht="30" x14ac:dyDescent="0.25">
      <c r="A202" s="47">
        <v>155</v>
      </c>
      <c r="B202" s="32" t="s">
        <v>205</v>
      </c>
      <c r="C202" s="37" t="s">
        <v>160</v>
      </c>
      <c r="D202" s="39">
        <v>1</v>
      </c>
      <c r="E202" s="13"/>
      <c r="F202" s="13">
        <f t="shared" si="24"/>
        <v>0</v>
      </c>
    </row>
    <row r="203" spans="1:6" ht="30" x14ac:dyDescent="0.25">
      <c r="A203" s="47">
        <v>156</v>
      </c>
      <c r="B203" s="32" t="s">
        <v>206</v>
      </c>
      <c r="C203" s="37" t="s">
        <v>20</v>
      </c>
      <c r="D203" s="39">
        <v>100</v>
      </c>
      <c r="E203" s="13"/>
      <c r="F203" s="13">
        <f t="shared" si="24"/>
        <v>0</v>
      </c>
    </row>
    <row r="204" spans="1:6" ht="60" x14ac:dyDescent="0.25">
      <c r="A204" s="47">
        <v>157</v>
      </c>
      <c r="B204" s="32" t="s">
        <v>207</v>
      </c>
      <c r="C204" s="37" t="s">
        <v>160</v>
      </c>
      <c r="D204" s="39">
        <v>8</v>
      </c>
      <c r="E204" s="13"/>
      <c r="F204" s="13">
        <f t="shared" si="24"/>
        <v>0</v>
      </c>
    </row>
    <row r="205" spans="1:6" ht="45" x14ac:dyDescent="0.25">
      <c r="A205" s="47">
        <v>158</v>
      </c>
      <c r="B205" s="32" t="s">
        <v>208</v>
      </c>
      <c r="C205" s="37" t="s">
        <v>160</v>
      </c>
      <c r="D205" s="39">
        <v>8</v>
      </c>
      <c r="E205" s="13"/>
      <c r="F205" s="13">
        <f t="shared" si="24"/>
        <v>0</v>
      </c>
    </row>
    <row r="206" spans="1:6" ht="60" x14ac:dyDescent="0.25">
      <c r="A206" s="47">
        <v>159</v>
      </c>
      <c r="B206" s="32" t="s">
        <v>209</v>
      </c>
      <c r="C206" s="37" t="s">
        <v>160</v>
      </c>
      <c r="D206" s="39">
        <v>8</v>
      </c>
      <c r="E206" s="13"/>
      <c r="F206" s="13">
        <f t="shared" si="24"/>
        <v>0</v>
      </c>
    </row>
    <row r="207" spans="1:6" ht="30" x14ac:dyDescent="0.25">
      <c r="A207" s="47">
        <v>160</v>
      </c>
      <c r="B207" s="32" t="s">
        <v>210</v>
      </c>
      <c r="C207" s="37" t="s">
        <v>160</v>
      </c>
      <c r="D207" s="39">
        <v>8</v>
      </c>
      <c r="E207" s="13"/>
      <c r="F207" s="13">
        <f t="shared" si="24"/>
        <v>0</v>
      </c>
    </row>
    <row r="208" spans="1:6" ht="30" x14ac:dyDescent="0.25">
      <c r="A208" s="47">
        <v>161</v>
      </c>
      <c r="B208" s="32" t="s">
        <v>211</v>
      </c>
      <c r="C208" s="37" t="s">
        <v>160</v>
      </c>
      <c r="D208" s="39">
        <v>8</v>
      </c>
      <c r="E208" s="13"/>
      <c r="F208" s="13">
        <f t="shared" si="24"/>
        <v>0</v>
      </c>
    </row>
    <row r="209" spans="1:6" ht="30" x14ac:dyDescent="0.25">
      <c r="A209" s="47">
        <v>162</v>
      </c>
      <c r="B209" s="32" t="s">
        <v>212</v>
      </c>
      <c r="C209" s="37" t="s">
        <v>160</v>
      </c>
      <c r="D209" s="39">
        <v>200</v>
      </c>
      <c r="E209" s="13"/>
      <c r="F209" s="13">
        <f t="shared" si="24"/>
        <v>0</v>
      </c>
    </row>
    <row r="210" spans="1:6" ht="45" x14ac:dyDescent="0.25">
      <c r="A210" s="47">
        <v>163</v>
      </c>
      <c r="B210" s="32" t="s">
        <v>213</v>
      </c>
      <c r="C210" s="37" t="s">
        <v>160</v>
      </c>
      <c r="D210" s="39">
        <v>15</v>
      </c>
      <c r="E210" s="13"/>
      <c r="F210" s="13">
        <f t="shared" si="24"/>
        <v>0</v>
      </c>
    </row>
    <row r="211" spans="1:6" ht="30" x14ac:dyDescent="0.25">
      <c r="A211" s="47">
        <v>164</v>
      </c>
      <c r="B211" s="32" t="s">
        <v>214</v>
      </c>
      <c r="C211" s="37" t="s">
        <v>215</v>
      </c>
      <c r="D211" s="39">
        <v>775.61000000000013</v>
      </c>
      <c r="E211" s="13"/>
      <c r="F211" s="13">
        <f t="shared" si="24"/>
        <v>0</v>
      </c>
    </row>
    <row r="212" spans="1:6" ht="60" x14ac:dyDescent="0.25">
      <c r="A212" s="47">
        <v>165</v>
      </c>
      <c r="B212" s="32" t="s">
        <v>216</v>
      </c>
      <c r="C212" s="37" t="s">
        <v>158</v>
      </c>
      <c r="D212" s="39">
        <v>50.4</v>
      </c>
      <c r="E212" s="13"/>
      <c r="F212" s="13">
        <f t="shared" si="24"/>
        <v>0</v>
      </c>
    </row>
    <row r="213" spans="1:6" ht="120" x14ac:dyDescent="0.25">
      <c r="A213" s="47">
        <v>166</v>
      </c>
      <c r="B213" s="32" t="s">
        <v>217</v>
      </c>
      <c r="C213" s="37" t="s">
        <v>158</v>
      </c>
      <c r="D213" s="39">
        <v>69</v>
      </c>
      <c r="E213" s="13"/>
      <c r="F213" s="13">
        <f t="shared" si="24"/>
        <v>0</v>
      </c>
    </row>
    <row r="214" spans="1:6" x14ac:dyDescent="0.25">
      <c r="A214" s="47">
        <v>167</v>
      </c>
      <c r="B214" s="37" t="s">
        <v>218</v>
      </c>
      <c r="C214" s="37" t="s">
        <v>158</v>
      </c>
      <c r="D214" s="39">
        <v>50</v>
      </c>
      <c r="E214" s="13"/>
      <c r="F214" s="13">
        <f t="shared" si="24"/>
        <v>0</v>
      </c>
    </row>
    <row r="215" spans="1:6" ht="60" x14ac:dyDescent="0.25">
      <c r="A215" s="47">
        <v>168</v>
      </c>
      <c r="B215" s="32" t="s">
        <v>219</v>
      </c>
      <c r="C215" s="37" t="s">
        <v>20</v>
      </c>
      <c r="D215" s="39">
        <v>11</v>
      </c>
      <c r="E215" s="13"/>
      <c r="F215" s="13">
        <f t="shared" si="24"/>
        <v>0</v>
      </c>
    </row>
    <row r="216" spans="1:6" ht="45" x14ac:dyDescent="0.25">
      <c r="A216" s="47">
        <v>169</v>
      </c>
      <c r="B216" s="32" t="s">
        <v>220</v>
      </c>
      <c r="C216" s="37" t="s">
        <v>160</v>
      </c>
      <c r="D216" s="39">
        <v>7</v>
      </c>
      <c r="E216" s="13"/>
      <c r="F216" s="13">
        <f t="shared" si="24"/>
        <v>0</v>
      </c>
    </row>
    <row r="217" spans="1:6" ht="30" x14ac:dyDescent="0.25">
      <c r="A217" s="47">
        <v>170</v>
      </c>
      <c r="B217" s="32" t="s">
        <v>221</v>
      </c>
      <c r="C217" s="37" t="s">
        <v>158</v>
      </c>
      <c r="D217" s="39">
        <v>39</v>
      </c>
      <c r="E217" s="13"/>
      <c r="F217" s="13">
        <f t="shared" si="24"/>
        <v>0</v>
      </c>
    </row>
    <row r="218" spans="1:6" ht="45" x14ac:dyDescent="0.25">
      <c r="A218" s="47">
        <v>171</v>
      </c>
      <c r="B218" s="32" t="s">
        <v>222</v>
      </c>
      <c r="C218" s="37" t="s">
        <v>158</v>
      </c>
      <c r="D218" s="39">
        <v>39</v>
      </c>
      <c r="E218" s="13"/>
      <c r="F218" s="13">
        <f t="shared" si="24"/>
        <v>0</v>
      </c>
    </row>
    <row r="219" spans="1:6" x14ac:dyDescent="0.25">
      <c r="A219" s="47">
        <v>172</v>
      </c>
      <c r="B219" s="37" t="s">
        <v>223</v>
      </c>
      <c r="C219" s="37" t="s">
        <v>160</v>
      </c>
      <c r="D219" s="39">
        <v>6</v>
      </c>
      <c r="E219" s="13"/>
      <c r="F219" s="13">
        <f t="shared" si="24"/>
        <v>0</v>
      </c>
    </row>
    <row r="220" spans="1:6" ht="30" x14ac:dyDescent="0.25">
      <c r="A220" s="47">
        <v>173</v>
      </c>
      <c r="B220" s="32" t="s">
        <v>224</v>
      </c>
      <c r="C220" s="37" t="s">
        <v>20</v>
      </c>
      <c r="D220" s="39">
        <v>30</v>
      </c>
      <c r="E220" s="13"/>
      <c r="F220" s="13">
        <f t="shared" si="24"/>
        <v>0</v>
      </c>
    </row>
    <row r="221" spans="1:6" x14ac:dyDescent="0.25">
      <c r="A221" s="47">
        <v>174</v>
      </c>
      <c r="B221" s="32" t="s">
        <v>225</v>
      </c>
      <c r="C221" s="37" t="s">
        <v>158</v>
      </c>
      <c r="D221" s="39">
        <v>2663</v>
      </c>
      <c r="E221" s="13"/>
      <c r="F221" s="13">
        <f t="shared" ref="F221" si="25">(E221*D221)</f>
        <v>0</v>
      </c>
    </row>
    <row r="222" spans="1:6" x14ac:dyDescent="0.25">
      <c r="E222" s="41"/>
    </row>
    <row r="223" spans="1:6" x14ac:dyDescent="0.25">
      <c r="E223" s="41"/>
    </row>
    <row r="224" spans="1:6" ht="21" x14ac:dyDescent="0.25">
      <c r="C224" s="64" t="s">
        <v>226</v>
      </c>
      <c r="D224" s="64"/>
      <c r="E224" s="49"/>
      <c r="F224" s="42">
        <f>+SUM(F10:F221)</f>
        <v>0</v>
      </c>
    </row>
    <row r="225" spans="1:6" ht="21" x14ac:dyDescent="0.25">
      <c r="C225" s="68" t="s">
        <v>227</v>
      </c>
      <c r="D225" s="69"/>
      <c r="E225" s="50"/>
      <c r="F225" s="42">
        <f>(F224*E225)</f>
        <v>0</v>
      </c>
    </row>
    <row r="226" spans="1:6" ht="21" x14ac:dyDescent="0.25">
      <c r="C226" s="68" t="s">
        <v>228</v>
      </c>
      <c r="D226" s="69"/>
      <c r="E226" s="50"/>
      <c r="F226" s="42">
        <f>(F224*E226)</f>
        <v>0</v>
      </c>
    </row>
    <row r="227" spans="1:6" ht="21" x14ac:dyDescent="0.25">
      <c r="C227" s="68" t="s">
        <v>229</v>
      </c>
      <c r="D227" s="69"/>
      <c r="E227" s="50"/>
      <c r="F227" s="42">
        <f>(F224*E227)</f>
        <v>0</v>
      </c>
    </row>
    <row r="228" spans="1:6" ht="21" x14ac:dyDescent="0.25">
      <c r="C228" s="65" t="s">
        <v>230</v>
      </c>
      <c r="D228" s="65"/>
      <c r="E228" s="50"/>
      <c r="F228" s="42">
        <f>(E228*F227)</f>
        <v>0</v>
      </c>
    </row>
    <row r="229" spans="1:6" ht="21" x14ac:dyDescent="0.25">
      <c r="C229" s="62" t="s">
        <v>231</v>
      </c>
      <c r="D229" s="62"/>
      <c r="E229" s="49"/>
      <c r="F229" s="43">
        <f>SUM(F224:F228)</f>
        <v>0</v>
      </c>
    </row>
    <row r="230" spans="1:6" x14ac:dyDescent="0.25">
      <c r="A230" s="44"/>
    </row>
    <row r="231" spans="1:6" x14ac:dyDescent="0.25">
      <c r="F231" s="45"/>
    </row>
    <row r="232" spans="1:6" x14ac:dyDescent="0.25">
      <c r="B232" s="51" t="s">
        <v>233</v>
      </c>
    </row>
    <row r="233" spans="1:6" x14ac:dyDescent="0.25">
      <c r="B233" s="52" t="s">
        <v>234</v>
      </c>
    </row>
    <row r="234" spans="1:6" x14ac:dyDescent="0.25">
      <c r="B234" s="52" t="s">
        <v>235</v>
      </c>
    </row>
    <row r="235" spans="1:6" x14ac:dyDescent="0.25">
      <c r="B235" s="52" t="s">
        <v>236</v>
      </c>
    </row>
    <row r="236" spans="1:6" x14ac:dyDescent="0.25">
      <c r="B236" s="52" t="s">
        <v>237</v>
      </c>
    </row>
    <row r="237" spans="1:6" x14ac:dyDescent="0.25">
      <c r="B237" s="53" t="s">
        <v>238</v>
      </c>
    </row>
    <row r="238" spans="1:6" x14ac:dyDescent="0.25">
      <c r="B238" s="54" t="s">
        <v>239</v>
      </c>
    </row>
    <row r="239" spans="1:6" x14ac:dyDescent="0.25">
      <c r="B239" s="52" t="s">
        <v>240</v>
      </c>
    </row>
    <row r="240" spans="1:6" x14ac:dyDescent="0.25">
      <c r="B240" s="52" t="s">
        <v>241</v>
      </c>
    </row>
    <row r="241" spans="2:2" x14ac:dyDescent="0.25">
      <c r="B241" s="52" t="s">
        <v>242</v>
      </c>
    </row>
    <row r="242" spans="2:2" x14ac:dyDescent="0.25">
      <c r="B242" s="52" t="s">
        <v>243</v>
      </c>
    </row>
    <row r="243" spans="2:2" x14ac:dyDescent="0.25">
      <c r="B243" s="52" t="s">
        <v>244</v>
      </c>
    </row>
    <row r="244" spans="2:2" x14ac:dyDescent="0.25">
      <c r="B244" s="52" t="s">
        <v>245</v>
      </c>
    </row>
  </sheetData>
  <mergeCells count="12">
    <mergeCell ref="A1:D1"/>
    <mergeCell ref="C229:D229"/>
    <mergeCell ref="E6:F6"/>
    <mergeCell ref="C224:D224"/>
    <mergeCell ref="C228:D228"/>
    <mergeCell ref="A3:F4"/>
    <mergeCell ref="A6:D6"/>
    <mergeCell ref="C225:D225"/>
    <mergeCell ref="C226:D226"/>
    <mergeCell ref="C227:D227"/>
    <mergeCell ref="A2:F2"/>
    <mergeCell ref="A5:F5"/>
  </mergeCells>
  <printOptions horizontalCentered="1"/>
  <pageMargins left="0.78740157480314965" right="0.59055118110236227" top="0.59055118110236227" bottom="0.59055118110236227" header="0.19685039370078741" footer="0.19685039370078741"/>
  <pageSetup scale="42" fitToHeight="0" orientation="portrait" r:id="rId1"/>
  <rowBreaks count="5" manualBreakCount="5">
    <brk id="52" max="5" man="1"/>
    <brk id="111" max="5" man="1"/>
    <brk id="184" max="5" man="1"/>
    <brk id="215" max="5" man="1"/>
    <brk id="24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ECONOMICA</vt:lpstr>
      <vt:lpstr>'OFERTA ECONOMICA'!Área_de_impresión</vt:lpstr>
      <vt:lpstr>'OFERTA ECONOMICA'!Títulos_a_imprimir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Distrital</dc:creator>
  <cp:lastModifiedBy>Aida Rodriguez</cp:lastModifiedBy>
  <cp:lastPrinted>2024-04-23T22:53:18Z</cp:lastPrinted>
  <dcterms:created xsi:type="dcterms:W3CDTF">2024-04-19T13:52:49Z</dcterms:created>
  <dcterms:modified xsi:type="dcterms:W3CDTF">2024-08-26T20:08:25Z</dcterms:modified>
</cp:coreProperties>
</file>