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Eduard\Documents\VIGENCIA 2025\CONVOCATORIA PUBLICA 007 DE 2025\CONV. 007 DE 2025\ANEXOS\"/>
    </mc:Choice>
  </mc:AlternateContent>
  <xr:revisionPtr revIDLastSave="0" documentId="13_ncr:1_{27646933-9A6A-42A7-B6E8-061AD338A4A5}" xr6:coauthVersionLast="47" xr6:coauthVersionMax="47" xr10:uidLastSave="{00000000-0000-0000-0000-000000000000}"/>
  <bookViews>
    <workbookView xWindow="-93" yWindow="-93" windowWidth="17253" windowHeight="10133" xr2:uid="{B11B588A-86F7-4D15-A9EF-486A3EEBF765}"/>
  </bookViews>
  <sheets>
    <sheet name="OFERTA ECONOMICA" sheetId="2" r:id="rId1"/>
  </sheets>
  <definedNames>
    <definedName name="_xlnm._FilterDatabase" localSheetId="0" hidden="1">'OFERTA ECONOMICA'!$B$9:$G$287</definedName>
    <definedName name="_xlnm.Print_Area" localSheetId="0">'OFERTA ECONOMICA'!$A$1:$G$384</definedName>
    <definedName name="_xlnm.Print_Titles" localSheetId="0">'OFERTA ECONOMICA'!#REF!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60" i="2" l="1"/>
  <c r="A370" i="2"/>
  <c r="A368" i="2"/>
  <c r="A36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55" i="2"/>
  <c r="G56" i="2"/>
  <c r="G57" i="2"/>
  <c r="G58" i="2"/>
  <c r="G59" i="2"/>
  <c r="G60" i="2"/>
  <c r="G61" i="2"/>
  <c r="G62" i="2"/>
  <c r="G64" i="2"/>
  <c r="G86" i="2"/>
  <c r="G46" i="2"/>
  <c r="G47" i="2"/>
  <c r="G48" i="2"/>
  <c r="G45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15" i="2"/>
  <c r="G16" i="2"/>
  <c r="G17" i="2"/>
  <c r="G18" i="2"/>
  <c r="G292" i="2"/>
  <c r="G293" i="2"/>
  <c r="G294" i="2"/>
  <c r="G295" i="2"/>
  <c r="G296" i="2"/>
  <c r="G298" i="2"/>
  <c r="G299" i="2"/>
  <c r="G301" i="2"/>
  <c r="G303" i="2"/>
  <c r="G305" i="2"/>
  <c r="G306" i="2"/>
  <c r="G307" i="2"/>
  <c r="G308" i="2"/>
  <c r="G309" i="2"/>
  <c r="G310" i="2"/>
  <c r="G311" i="2"/>
  <c r="G312" i="2"/>
  <c r="G313" i="2"/>
  <c r="G317" i="2"/>
  <c r="G319" i="2"/>
  <c r="G320" i="2"/>
  <c r="G331" i="2"/>
  <c r="G330" i="2"/>
  <c r="G329" i="2"/>
  <c r="G328" i="2"/>
  <c r="G326" i="2"/>
  <c r="G324" i="2"/>
  <c r="G342" i="2"/>
  <c r="G341" i="2"/>
  <c r="G339" i="2"/>
  <c r="G337" i="2"/>
  <c r="G335" i="2"/>
  <c r="G346" i="2"/>
  <c r="G348" i="2"/>
  <c r="G349" i="2"/>
  <c r="G362" i="2"/>
  <c r="G361" i="2"/>
  <c r="G360" i="2"/>
  <c r="G359" i="2"/>
  <c r="G358" i="2"/>
  <c r="G357" i="2"/>
  <c r="G356" i="2"/>
  <c r="G355" i="2"/>
  <c r="G353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110" i="2"/>
  <c r="G111" i="2"/>
  <c r="G112" i="2"/>
  <c r="G113" i="2"/>
  <c r="G114" i="2"/>
  <c r="G115" i="2"/>
  <c r="G116" i="2"/>
  <c r="G117" i="2"/>
  <c r="G118" i="2"/>
  <c r="G119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1" i="2"/>
  <c r="G162" i="2"/>
  <c r="G163" i="2"/>
  <c r="G164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54" i="2"/>
  <c r="G254" i="2"/>
  <c r="G253" i="2"/>
  <c r="G249" i="2"/>
  <c r="G250" i="2"/>
  <c r="G251" i="2"/>
  <c r="G248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31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05" i="2"/>
  <c r="G194" i="2"/>
  <c r="G195" i="2"/>
  <c r="G196" i="2"/>
  <c r="G197" i="2"/>
  <c r="G198" i="2"/>
  <c r="G199" i="2"/>
  <c r="G200" i="2"/>
  <c r="G201" i="2"/>
  <c r="G202" i="2"/>
  <c r="G203" i="2"/>
  <c r="G193" i="2"/>
  <c r="G14" i="2"/>
  <c r="G20" i="2"/>
  <c r="G9" i="2"/>
  <c r="G10" i="2" s="1"/>
  <c r="G366" i="2" s="1"/>
  <c r="G332" i="2" l="1"/>
  <c r="G190" i="2"/>
  <c r="G287" i="2" s="1"/>
  <c r="G368" i="2" s="1"/>
  <c r="G321" i="2"/>
  <c r="G286" i="2"/>
  <c r="G107" i="2"/>
  <c r="G51" i="2"/>
  <c r="G343" i="2"/>
  <c r="G350" i="2"/>
  <c r="G363" i="2"/>
  <c r="G314" i="2"/>
  <c r="G364" i="2" l="1"/>
  <c r="G370" i="2" s="1"/>
  <c r="G372" i="2" s="1"/>
  <c r="G373" i="2" s="1"/>
  <c r="G374" i="2" l="1"/>
  <c r="G375" i="2"/>
  <c r="G377" i="2" s="1"/>
  <c r="G378" i="2" l="1"/>
</calcChain>
</file>

<file path=xl/sharedStrings.xml><?xml version="1.0" encoding="utf-8"?>
<sst xmlns="http://schemas.openxmlformats.org/spreadsheetml/2006/main" count="1067" uniqueCount="316">
  <si>
    <t>ITEM 1</t>
  </si>
  <si>
    <t>COMPONENTE: MANTENIMIENTO BATERÍAS SANITARÍAS</t>
  </si>
  <si>
    <t>SEDE MACARENA A</t>
  </si>
  <si>
    <t>1.</t>
  </si>
  <si>
    <t>PRELIMINARES</t>
  </si>
  <si>
    <t>ITEM 2</t>
  </si>
  <si>
    <t>ITEM 3</t>
  </si>
  <si>
    <t>ITEM 4</t>
  </si>
  <si>
    <t>ITEM 5</t>
  </si>
  <si>
    <t>ITEM 6</t>
  </si>
  <si>
    <t>2.</t>
  </si>
  <si>
    <t>INSTALACIONES HIDROSANITARÍAS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</si>
  <si>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</si>
  <si>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</si>
  <si>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</si>
  <si>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</si>
  <si>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</si>
  <si>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</si>
  <si>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</si>
  <si>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</si>
  <si>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</si>
  <si>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</si>
  <si>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</si>
  <si>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</si>
  <si>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</si>
  <si>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</si>
  <si>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</si>
  <si>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</si>
  <si>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</si>
  <si>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</si>
  <si>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</si>
  <si>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</si>
  <si>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</si>
  <si>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</si>
  <si>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</si>
  <si>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</si>
  <si>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3.</t>
  </si>
  <si>
    <t>ACABADOS ARQUITECTONICOS</t>
  </si>
  <si>
    <t>ITEM 31</t>
  </si>
  <si>
    <t>ITEM 32</t>
  </si>
  <si>
    <t>ITEM 33</t>
  </si>
  <si>
    <t>ITEM 34</t>
  </si>
  <si>
    <t>ITEM 35</t>
  </si>
  <si>
    <t>ITEM 36</t>
  </si>
  <si>
    <t>SEDE MACARENA B</t>
  </si>
  <si>
    <t>ITEM 37</t>
  </si>
  <si>
    <t>ITEM 39</t>
  </si>
  <si>
    <t>ITEM 40</t>
  </si>
  <si>
    <t>ITEM 42</t>
  </si>
  <si>
    <t>ITEM 43</t>
  </si>
  <si>
    <t>ITEM 55</t>
  </si>
  <si>
    <t>ITEM 57</t>
  </si>
  <si>
    <t>ITEM 58</t>
  </si>
  <si>
    <t>ITEM 251</t>
  </si>
  <si>
    <t>ITEM 59</t>
  </si>
  <si>
    <t>ITEM 60</t>
  </si>
  <si>
    <t>ITEM 61</t>
  </si>
  <si>
    <t>ITEM 62</t>
  </si>
  <si>
    <t>ITEM 63</t>
  </si>
  <si>
    <t>ITEM 64</t>
  </si>
  <si>
    <t>ITEM 65</t>
  </si>
  <si>
    <t>ITEM 66</t>
  </si>
  <si>
    <t>ITEM 67</t>
  </si>
  <si>
    <t>ITEM 68</t>
  </si>
  <si>
    <t>ITEM 69</t>
  </si>
  <si>
    <t>ITEM 70</t>
  </si>
  <si>
    <t>ITEM 71</t>
  </si>
  <si>
    <t>ITEM 72</t>
  </si>
  <si>
    <t>ITEM 73</t>
  </si>
  <si>
    <t>ITEM 74</t>
  </si>
  <si>
    <t>SEDE TECNOLÓGICA</t>
  </si>
  <si>
    <t>ITEM 76</t>
  </si>
  <si>
    <t>ITEM 162</t>
  </si>
  <si>
    <t>ITEM 97</t>
  </si>
  <si>
    <t>ITEM 98</t>
  </si>
  <si>
    <t>ITEM 101</t>
  </si>
  <si>
    <t>ITEM 102</t>
  </si>
  <si>
    <t>ITEM 103</t>
  </si>
  <si>
    <t>ITEM 104</t>
  </si>
  <si>
    <t>ITEM 105</t>
  </si>
  <si>
    <t>4.</t>
  </si>
  <si>
    <t>INSTALACIONES ELÉCTRICAS</t>
  </si>
  <si>
    <t>ITEM 107</t>
  </si>
  <si>
    <t>ITEM 108</t>
  </si>
  <si>
    <t>ITEM 109</t>
  </si>
  <si>
    <t>ITEM 110</t>
  </si>
  <si>
    <t>5.</t>
  </si>
  <si>
    <t>MOBILIARIO</t>
  </si>
  <si>
    <t>ITEM 112</t>
  </si>
  <si>
    <t>ITEM 113</t>
  </si>
  <si>
    <t>ITEM 114</t>
  </si>
  <si>
    <t>ITEM 115</t>
  </si>
  <si>
    <t>ITEM 116</t>
  </si>
  <si>
    <t>ITEM 117</t>
  </si>
  <si>
    <t>ITEM 118</t>
  </si>
  <si>
    <t>SEDE VIVERO</t>
  </si>
  <si>
    <t>ITEM 144</t>
  </si>
  <si>
    <t>ITEM 153</t>
  </si>
  <si>
    <t>ITEM 154</t>
  </si>
  <si>
    <t>ITEM 167</t>
  </si>
  <si>
    <t>ILUMINACIÓN</t>
  </si>
  <si>
    <t>ITEM 176</t>
  </si>
  <si>
    <t>ITEM 177</t>
  </si>
  <si>
    <t>ITEM 180</t>
  </si>
  <si>
    <t>TRASCIEGO DE MATERIAL Y/O ESCOMBRO DESDE 40 MTS, SEGÚN LUGAR DE ACOPIO INDICADO POR SUPERVISIÓN</t>
  </si>
  <si>
    <t>JORNAL</t>
  </si>
  <si>
    <t>ITEM 201</t>
  </si>
  <si>
    <t>ITEM 202</t>
  </si>
  <si>
    <t>ITEM 203</t>
  </si>
  <si>
    <t>ITEM 204</t>
  </si>
  <si>
    <t>ITEM 205</t>
  </si>
  <si>
    <t>ITEM 206</t>
  </si>
  <si>
    <t>ITEM 207</t>
  </si>
  <si>
    <t>COMPONENTE: MANTENIMIENTO CUBIERTAS FASE 5</t>
  </si>
  <si>
    <t>SEDE TECNOLOGICA</t>
  </si>
  <si>
    <t>ITEM 208</t>
  </si>
  <si>
    <t>ITEM 209</t>
  </si>
  <si>
    <t>ITEM 210</t>
  </si>
  <si>
    <t>ITEM 211</t>
  </si>
  <si>
    <t>ITEM 212</t>
  </si>
  <si>
    <t>CUBIERTAS E IMPERMEABILIZACIONES</t>
  </si>
  <si>
    <t>ITEM 214</t>
  </si>
  <si>
    <t>ITEM 215</t>
  </si>
  <si>
    <t>CIELO RASOS</t>
  </si>
  <si>
    <t>ITEM 217</t>
  </si>
  <si>
    <t>ITEM 219</t>
  </si>
  <si>
    <t>PINTURAS</t>
  </si>
  <si>
    <t>ITEM 221</t>
  </si>
  <si>
    <t>ITEM 222</t>
  </si>
  <si>
    <t>ITEM 223</t>
  </si>
  <si>
    <t>ITEM 224</t>
  </si>
  <si>
    <t>ITEM 225</t>
  </si>
  <si>
    <t>SEDE PAIBA</t>
  </si>
  <si>
    <t>ITEM 229</t>
  </si>
  <si>
    <t>REPARACIONES Y MANTENIMIENTOS</t>
  </si>
  <si>
    <t>ITEM 231</t>
  </si>
  <si>
    <t>ITEM 232</t>
  </si>
  <si>
    <t>ITEM 233</t>
  </si>
  <si>
    <t>ITEM 237</t>
  </si>
  <si>
    <t>ITEM 238</t>
  </si>
  <si>
    <t>ASEO</t>
  </si>
  <si>
    <t>ITEM 242</t>
  </si>
  <si>
    <t>SEDE CALLE 34</t>
  </si>
  <si>
    <t>ITEM 243</t>
  </si>
  <si>
    <t>MANTENIMIENTO</t>
  </si>
  <si>
    <t>ITEM 245</t>
  </si>
  <si>
    <t>ITEM 246</t>
  </si>
  <si>
    <t>ITEM 248</t>
  </si>
  <si>
    <t>ITEM 250</t>
  </si>
  <si>
    <t>ITEM 252</t>
  </si>
  <si>
    <t>ITEM 253</t>
  </si>
  <si>
    <t>ITEM 254</t>
  </si>
  <si>
    <t>ITEM 255</t>
  </si>
  <si>
    <t xml:space="preserve">VALOR COSTO DIRECTO: </t>
  </si>
  <si>
    <t>IVA SOBRE LA UTILIDAD 19%</t>
  </si>
  <si>
    <t>VALOR TOTAL PROYECTO</t>
  </si>
  <si>
    <t>COMPONENTE: DIAGNOSTICO</t>
  </si>
  <si>
    <t>NOMBRE DE LA EMPRESA</t>
  </si>
  <si>
    <t>NIT</t>
  </si>
  <si>
    <t>REPRESENTANTE LEGAL</t>
  </si>
  <si>
    <t>FIRMA</t>
  </si>
  <si>
    <t>DIRECCION Y TELEFONO</t>
  </si>
  <si>
    <t>UNIDAD</t>
  </si>
  <si>
    <t>CANTIDAD</t>
  </si>
  <si>
    <t>VALOR UNITARIO</t>
  </si>
  <si>
    <t>VALOR TOTAL</t>
  </si>
  <si>
    <t>REALIZAR UN DIAGNOSTICO(ESQUEMAS Y/O BOSQUEJOS INICIALES Y ANALISIS DE PRECIOS UNITARIOS), SONDEO PRELIMINAR, VERIFICACION DE LAS CONDICIONES Y ESTADO ACTUAL DE CADA UNA DE LAS BATERIAS SANITARIAS ,TANQUES Y CUBIERTAS UBICADAS EN CADA FRENTE DE OBRA , ESTO CON EL FIN DE VERIFICAR  Y CONTRARESTAR  CON EL PRESUPUESTO INICIAL.(PARA REVISION POR PARTE DE LA INTERVENTORIA Y APROBACION POR PARTE DE SUPERVISION).</t>
  </si>
  <si>
    <t xml:space="preserve">GL </t>
  </si>
  <si>
    <t>DESMONTE TOTAL DE APARATOS SANITARIOS (DEFINIDOS DE ACUERDO A VISITA TÉCNICA). INCLUYE RETIRO DE INODOROS, ORINALES, TANQUES, LAVAMANOS, GRIFERIAS, PEDALERAS, EXTRACTORES DE AIRE, VÁLVULAS DE PASO, REJILLA SIFÓN,  SECADORES DE MANOS, DISPENSADORES DE JABÓN Y DISPENSADORES DE PAPEL. INCLUYE LA DESCONEXIÓN DE LAS TUBERIAS DE SUMINISTRO Y DESAGUE, RETIRO DE ESTRUCTURA Y DE LOS ELEMENTOS DE FIJACIÓN DE CADA APARATO. EN EL CASO QUE SE INDIQUE POR PARTE DE LA INTERVENTORÍA Y/O SUPERVISIÓN, SE DEBE ALMACENAR EL O LOS ELEMENTOS, PARA SU POSTERIOR INSTALACIÓN.  INCLUYE RETIRO, TRANSPORTE Y DISPOSICIÓN FINAL DE ESCOMBROS EN SITIO AUTORIZADO O SITIO DEFINIDO POR LA DIVISIÓN DE RECURSOS FÍSICOS.</t>
  </si>
  <si>
    <t>M2</t>
  </si>
  <si>
    <t xml:space="preserve">DEMOLICIÓN DE ENCHAPE DE PARED (TIPO DEFINIDO DE ACUERDO A VISITA TÉCNICA). INCLUYE PICADO DE BASE DE MORTERO (SI APLICA). INCLUYE RETIRO, TRANSPORTE Y DISPOSICIÓN FINAL DE ESCOMBROS EN SITIO AUTORIZADO.  </t>
  </si>
  <si>
    <t>DESMONTAJE DE LUMINARIA (EMPOTRADA, INSTALADA EN SUPERFICIE Ó SUSPENDIDA). INCLUYE RETIRO DE ESTRUCTURA DE MONTAJE. INCLUYE RETIRO, TRANSPORTE Y DISPOSICIÓN FINAL DE ESCOMBROS EN SITIO DESIGNADO POR LA DIVISIÓN DE RECURSOS FÍSICOS.</t>
  </si>
  <si>
    <t>UND</t>
  </si>
  <si>
    <t>DESMONTE DE CAJILLAS DE REGISTRO. INCLUYE RETIRO, TRANSPORTE Y DISPOSICIÓN FINAL DE ESCOMBROS EN SITIO AUTORIZADO.  .</t>
  </si>
  <si>
    <t>DESMONTE DE SENSORES INSTALADOS EN APARATOS SANITARIOS. INCLUYE RETIRO, TRANSPORTE Y DISPOSICIÓN FINAL EN SITIO DESIGNADO POR LA DIVISIÓN DE RECURSOS FÍSICOS.</t>
  </si>
  <si>
    <t>INSPECCIÓN, SONDEO, DESTAPONAMIENTO, LAVADO Y DESINFECCIÓN DE TUBERÍA HIDRAULICA Y SANITARIA EN BATERIAS DE BAÑOS.  INCLUYE RETIRO, TRANSPORTE Y DISPOSICIÓN FINAL DE ESCOMBROS EN SITIO AUTORIZADO. </t>
  </si>
  <si>
    <t>ML</t>
  </si>
  <si>
    <t>SUMINISTRO E INSTALACIÓN DE TUBERÍA ENTERRADA, O EMBEBIDA O INSTALADA EN MURO O ANCLADA, DE PVC-AGUA POTABLE RDE 21 DE 1/2". CUMPLE NORMA TÉCNICA NTC, INCLUYE TODA LA TUBERÍA Y LIMPIADORES Y PEGANTES Y ACCESORIOS Y ELEMENTOS DE FIJACIÓN REQUERIDOS (CODOS, UNIONES, TEES, BUJES, ADAPTADORES, TAPONES, ETC.) DESDE EL INICIO A LA TERMINACIÓN DE LA TUBERÍA. NO INCLUYE MORTEROS, CONCRETOS O RECEBOS.</t>
  </si>
  <si>
    <t>SUMINISTRO E INSTALACIÓN DE TUBERÍA ENTERRADA, O EMBEBIDA O INSTALADA EN MURO O ANCLADA, DE PVC-AGUA POTABLE RDE 21 DE 3/4". CUMPLE NORMA TÉCNICA NTC, INCLUYE TODA LA TUBERÍA Y LIMPIADORES Y PEGANTES Y ACCESORIOS Y ELEMENTOS DE FIJACIÓN REQUERIDOS (CODOS, UNIONES, TEES, BUJES, ADAPTADORES, TAPONES, ETC.) DESDE EL INICIO A LA TERMINACIÓN DE LA TUBERÍA. NO INCLUYE MORTEROS, CONCRETOS O RECEBOS.</t>
  </si>
  <si>
    <t>SUMINISTRO E INSTALACIÓN DE TUBERÍA ENTERRADA, O EMBEBIDA O INSTALADA EN MURO O ANCLADA, DE PVC-AGUA POTABLE RDE 21 DE 1". CUMPLE NORMA TÉCNICA NTC, INCLUYE TODA LA TUBERÍA Y LIMPIADORES Y PEGANTES Y ACCESORIOS Y ELEMENTOS DE FIJACIÓN REQUERIDOS (CODOS, UNIONES, TEES, BUJES, ADAPTADORES, TAPONES, ETC.) DESDE EL INICIO A LA TERMINACIÓN DE LA TUBERÍA. NO INCLUYE MORTEROS, CONCRETOS O RECEBOS.</t>
  </si>
  <si>
    <t>SUMINISTRO E INSTALACIÓN DE TUBERÍA ENTERRADA, O EMBEBIDA O INSTALADA EN MURO O ANCLADA, DE PVC-AGUA POTABLE RDE 21 DE 1 1/2". CUMPLE NORMA TÉCNICA NTC, INCLUYE TODA LA TUBERÍA Y LIMPIADORES Y PEGANTES Y ACCESORIOS Y ELEMENTOS DE FIJACIÓN REQUERIDOS (CODOS, UNIONES, TEES, BUJES, ADAPTADORES, TAPONES, ETC.) DESDE EL INICIO A LA TERMINACIÓN DE LA TUBERÍA. NO INCLUYE MORTEROS, CONCRETOS O RECEBOS.</t>
  </si>
  <si>
    <t>SUMINISTRO E INSTALACIÓN DE TUBERÍA ENTERRADA, O EMBEBIDA O INSTALADA EN MURO O ANCLADA, DE PVC-AGUA POTABLE RDE 21 DE 2". CUMPLE NORMA TÉCNICA NTC, INCLUYE TODA LA TUBERÍA Y LIMPIADORES Y PEGANTES Y ACCESORIOS Y ELEMENTOS DE FIJACIÓN REQUERIDOS (CODOS, UNIONES, TEES, BUJES, ADAPTADORES, TAPONES, ETC.) DESDE EL INICIO A LA TERMINACIÓN DE LA TUBERÍA. NO INCLUYE MORTEROS, CONCRETOS O RECEBOS.</t>
  </si>
  <si>
    <t>SUMINISTRO E INSTALACIÓN DE TUBERÍA ENTERRADA, O EMBEBIDA O INSTALADA EN MURO O ANCLADA, DE PVC-SANITARIA DE 2". CUMPLE NORMA TÉCNICA NTC, INCLUYE TODA LA TUBERÍA Y LIMPIADORES Y PEGANTES Y ACCESORIOS Y ELEMENTOS DE FIJACIÓN REQUERIDOS (CODOS, NIONES, TEES, BUJES, ADAPTADORES, TAPONES, ETC.) DESDE EL INICIO A LA TERMINACIÓN DE LA TUBERÍA. NO INCLUYE MORTEROS, CONCRETOS O RECEBOS.</t>
  </si>
  <si>
    <t>SUMINISTRO E INSTALACIÓN DE TUBERÍA ENTERRADA, O EMBEBIDA O INSTALADA EN MURO O ANCLADA, DE PVC-SANITARIA DE 3". CUMPLE NORMA TÉCNICA NTC, INCLUYE TODA LA TUBERÍA Y LIMPIADORES Y PEGANTES Y ACCESORIOS Y ELEMENTOS DE FIJACIÓN REQUERIDOS (CODOS, NIONES, TEES, BUJES, ADAPTADORES, TAPONES, ETC.) DESDE EL INICIO A LA TERMINACIÓN DE LA TUBERÍA. NO INCLUYE MORTEROS, CONCRETOS O RECEBOS.</t>
  </si>
  <si>
    <t>SUMINISTRO E INSTALACIÓN DE TUBERÍA ENTERRADA, O EMBEBIDA O INSTALADA EN MURO O ANCLADA, DE PVC-SANITARIA DE 4". CUMPLE NORMA TÉCNICA NTC, INCLUYE TODA LA TUBERÍA Y LIMPIADORES Y PEGANTES Y ACCESORIOS Y ELEMENTOS DE FIJACIÓN REQUERIDOS (CODOS, NIONES, TEES, BUJES, ADAPTADORES, TAPONES, ETC.) DESDE EL INICIO A LA TERMINACIÓN DE LA TUBERÍA. NO INCLUYE MORTEROS, CONCRETOS O RECEBOS.</t>
  </si>
  <si>
    <t>SUMINISTRO E INSTALACIÓN REJILLA METÁLICA ANTIOLORES CON SOSCO 3X2"</t>
  </si>
  <si>
    <t>SUMINISTRO E INSTALACIÓN DE PUNTO SANITARIO 2"(INCLUYE REGATAS, RESANES Y ACCESORIOS DE FIJACIÓN)</t>
  </si>
  <si>
    <t>SUMINISTRO E INSTALACIÓN DE PUNTO HIDRÁULICO 1/2" (INCLUYE REGATAS, RESANES Y ACCESORIOS)</t>
  </si>
  <si>
    <t>SUMINISTRO E INSTALACIÓN VÁLVULA DE PASO 1/2" METÁLICA TIPO BOLA. INCLUYE  ACCESORIOS Y TODO LO NECESARIO PARA SU CORRECTA CONEXIÓN E INSTALACIÓN.  NO INCLUYE TUBERÍA DE PVC, NO INCLUYE ACCESORIOS DE PVC.</t>
  </si>
  <si>
    <t>SUMINISTRO E INSTALACIÓN VÁLVULA DE PASO 1" METÁLICA TIPO BOLA. INCLUYE  ACCESORIOS Y TODO LO NECESARIO PARA SU CORRECTA CONEXIÓN E INSTALACIÓN.  NO INCLUYE TUBERÍA DE PVC, NO INCLUYE ACCESORIOS DE PVC.</t>
  </si>
  <si>
    <t>SUMINISTRO E INSTALACIÓN VÁLVULA DE PASO 1 1/2" METÁLICA TIPO BOLA. INCLUYE  ACCESORIOS Y TODO LO NECESARIO PARA SU CORRECTA CONEXIÓN E INSTALACIÓN.  NO INCLUYE TUBERÍA DE PVC, NO INCLUYE ACCESORIOS DE PVC.</t>
  </si>
  <si>
    <t>SUMINISTRO E INSTALACIÓN VÁLVULA DE PASO 2" METÁLICA TIPO BOLA. INCLUYE  ACCESORIOS Y TODO LO NECESARIO PARA SU CORRECTA CONEXIÓN E INSTALACIÓN.  NO INCLUYE TUBERÍA DE PVC, NO INCLUYE ACCESORIOS DE PVC.</t>
  </si>
  <si>
    <t>SUMINISTRO E INSTALACIÓN DE TAPA REGISTRO PLASTICA (20X20).</t>
  </si>
  <si>
    <t xml:space="preserve">SUMINISTRO E INSTALACIÓN DE ORINAL TIPO ARRECIFE LÍNEA INSTITUCIONAL TIPO PUSH CON GRIFERÍA ANTIVANDALICA, COLOR BLANCO (CONJUNTO SANITARIO QUE INCLUYE ORINAL, GRIFERÍA, ACCESORIOS DE CONEXIÓN E INSTALACIÓN). </t>
  </si>
  <si>
    <t>SUMINISTRO E INSTALACIÓN DE SANITARIO TIPO ADRIÁTICO LÍNEA INSTITUCIONAL TIPO PUSH ANTIVANDALICO, COLOR BLANCO (CONJUNTO SANITARIO QUE INCLUYE SANITARIO, TAPA, TANQUE, GRIFERÍA, ACCESORIOS DE CONEXIÓN E INSTALACIÓN).</t>
  </si>
  <si>
    <t xml:space="preserve">SUMNISTRO E INSTALACIÓN GRIFERIA PARA ORINAL  INSTITUCIONAL ANTIVANDALICA  TIPO PUSH. INCLUYE ACCESORIOS DE CONEXIÓN E INSTALACIÓN. REFERENCIA GRIVAL, SIMILAR O SUPERIOR. NO INCLUYE TUBERIA DE PVC, NI ACCESORIOS DE PVC. </t>
  </si>
  <si>
    <t xml:space="preserve">SUMNISTRO E INSTALACIÓN GRIFERIA PARA SANITARIO  INSTITUCIONAL ANTIVANDALICA  TIPO PUSH. INCLUYE ACCESORIOS DE CONEXIÓN E INSTALACIÓN. REFERENCIA GRIVAL, SIMILAR O SUPERIOR. NO INCLUYE TUBERIA DE PVC, NI ACCESORIOS DE PVC. </t>
  </si>
  <si>
    <t xml:space="preserve">SUMNISTRO E INSTALACIÓN GRIFERIA PARA LAVAMANOS INSTITUCIONAL ANTIVANDALICA  TIPO PUSH. REFERENCIA CORONA, SIMILAR O SUPERIOR. INCLUYE ACCESORIOS DE CONEXIÓN E INSTALACIÓN. NO INCLUYE TUBERIA DE PVC, NI ACCESORIOS DE PVC. </t>
  </si>
  <si>
    <t xml:space="preserve">SUMNISTRO E INSTALACIÓN GRIFERIA PARA LAVAMANOS INSTITUCIONAL, PICO EXPUESTO CROMO, ANTIVANDALICA,  TIPO PUSH. REFERENCIA GRIVAL, SIMILAR O SUPERIOR. INCLUYE ACCESORIOS DE CONEXIÓN E INSTALACIÓN. NO INCLUYE TUBERIA DE PVC, NI ACCESORIOS DE PVC. </t>
  </si>
  <si>
    <t xml:space="preserve">SUMNISTRO E INSTALACIÓN GRIFERIA ANTIVANDALICA  TIPO FLUXOMETRO FLUSH OUT CON PALANCA, CAPACIDAD DE 3,5 LITROS. INCLUYE ACCESORIOS DE CONEXIÓN E INSTALACIÓN. REFERENCIA CORONA, SIMILAR O SUPERIOR. NO INCLUYE TUBERIA DE PVC, NI ACCESORIOS DE PVC. </t>
  </si>
  <si>
    <t>SUMINISTRO E INSTALACIÓN DE PAÑETE PARA MUROS,  IMPERMEABLE, LISO, RELACIÓN 1:3, (ESPESOR PROMEDIO 3 CM +/- 1 CM). EL VALOR INCLUYE LINEALES, FILOS Y DILATACIONES.</t>
  </si>
  <si>
    <t>SUMINISTRO E INSTALACIÓN DE BALDOSA DE CERÁMICA PARA PARED (TIPO DEFINIDO DE ACUERDO A VISITA TÉCNICA).  INCLUYE ADHESIVO EN POLVO TIPO PEGACOR O SIMILAR, EMBOQUILLADO BLANCO Y WIN METÁLICO. EL VALOR INCLUYE LINEALES, FILOS, DILATACIONES.</t>
  </si>
  <si>
    <t>MANTENIMIENTO CORRECTIVO DE MESONES UBICADOS EN BATERIAS SANITARIAS. INCLUYE REPARACIÓN DE IMPERFECTOS, PULIDA, SELLADA Y ASEO.</t>
  </si>
  <si>
    <t>MANTENIMIENTO CORRECTIVO DE DIVISIONES EN ACERO INOXIDABLE (PERFILES, LAMINAS, BISAGRAS Y PUERTAS). INCUYE AJUSTES EN ESTRUCTURA, PULIDA Y ASEO.</t>
  </si>
  <si>
    <t>SUMINISTRO E INSTALACIÓN DE CIELO RASO LIVIANO EN YESO TIPO DRYWALL TIPO RH PARA ZONAS HUMEDAS. ESPESOR APROXIMADO DE LA LÁMINA= 12 MM. ESTRUCTURA DE CIELO RASO EN ACERO GALVANIZADO ROLADO EN FRIO MAYOR A 0.475MM DE ESPESOR FABRICADOS DE ACUERDO CON LA NTC 5680 Ó ASTM C 645 CONFORMADA POR ÁNGULOS PERIMETRALES DE 1X1”, PERFILES OMEGA O CANALES Y PARALES SEPARADOS MAX. 61CM, PERFILES VIGUETAS PRINCIPALES O DE CARGA DE 39 MM DE ALMA SEPARADOS MAX. 81 CM Y ELEMENTOS DE SUSPENSIÓN SEPARADOS MÁXIMO 90CM. JUNTA TIPO INVISIBLE. INCLUYE APERTURA DE HUECOS QUE SEAN REQUERIDOS PARA LA INSTALACIÓN DE LUMINARIAS Y VANOS DE INSPECCIÓN. INCLUYE CINTA Y MASILLA  PARA INSTALACIÓN DE CINTA,  EL VALOR INCLUYE LINEALES, FILOS, DILATACIONES.   INCLUYE ESTUCO. INCLUYE PINTURA VINILO 2 MANOS</t>
  </si>
  <si>
    <t>PINTURA PARA INTERIORES SOBRE PAÑETE, ESTUCO, PLACA DE YESO Y/O FIBROCEMENTO. 2 MANOS + 1 MANO FINAL DE ENTREGA, CUMPLE NTC PARA PINTURA DE INTERIORES. NO INCLUYE ESTUCO.  EL VALOR INCLUYE LINEALES, FILOS Y DILATACIONES. EL ÁREA DE MEDIDA SERÁ EL ÁREA EFECTIVAMENTE PINTADA.</t>
  </si>
  <si>
    <t xml:space="preserve">DESMONTE Y DEMOLICION DE PISO (TIPO DEFINIDO DE ACUERDO A VISITA TÉCNICA). INCLUYE RETIRO, TRANSPORTE Y DISPOSICIÓN FINAL DE ESCOMBROS EN SITIO AUTORIZADO.  </t>
  </si>
  <si>
    <t>DESMONTE DE DIVISIONES DE BAÑO EN CUALQUIER MATERIAL. INCLUYE RETIRO DE ESTRUCTURA, PUERTAS Y ELEMENTOS DE FIJACIÓN. INCLUYE RETIRO, TRANSPORTE Y DISPOSICIÓN FINAL EN SITIO DESIGNADO POR LA DIVISIÓN DE RECURSOS FÍSICOS.</t>
  </si>
  <si>
    <t xml:space="preserve">DESMONTE Y DEMOLICIÓN DE MESÓN EN GRANITO. INCLUYE RETIRO, TRANSPORTE Y DISPOSICIÓN FINAL DE ESCOMBROS EN SITIO AUTORIZADO.  </t>
  </si>
  <si>
    <t>DESMONTE DE INTERRUPTORES Y TOMACORRIENTES. INCLUYE RETIRO, TRANSPORTE Y DISPOSICIÓN FINAL DE ESCOMBROS EN SITIO AUTORIZADO.</t>
  </si>
  <si>
    <t>DESMONTE DE ESPEJO. INCLUYE RETIRO DE ESTRUCTURA DE SOPORTE Y ELEMENTOS DE FIJACIÓN. INCLUYE RETIRO, TRANSPORTE Y DISPOSICIÓN FINAL DE ESCOMBROS EN SITIO AUTORIZADO.</t>
  </si>
  <si>
    <t>SUMINISTRO E INSTALACIÓN DE ALISTADO DE PISO EN MORTERO AFINADO CON LLANA METÁLICA Y/O ALLANADORA METÁLICA, IMPERMEABILIZADO EN RELACIÓN 1:3  (ESPESOR PROMEDIO 3 CM +/- 1 CM). INCLUYE IMPERMEABILIZANTE INTEGRAL TIPO TOXEMENT 1A O SIKA 1 O SIMILAR. INCLUYE NIVELACIÓN DE SUPERFICIE. NO INCLUYE ENDURECEDOR. EL VALOR INCLUYE LINEALES, FILOS, DILATACIONES.</t>
  </si>
  <si>
    <t>SUMINISTRO E INSTALACIÓN DE PISO TIPO PORELANATO NEGRO MATE, FORMATO 60 CM X 60 CM. TRÁFICO PESADO PEI 5. INCLUYE MORTERO PARA INSTALACIÓN TIPO PEGACOR O SIMILAR Y EMBOQUILLADO NEGRO. EL VALOR INCLUYE LINEALES, FILOS Y DILATACIONES.</t>
  </si>
  <si>
    <t>SUMINISTRO E INSTALACIÓN DE TEJA TERMOACUSTICA TIPO UPVC CRESTA ALTA, COLOR A ELEGIR, INLCUYE AMARRES, TORNILLERÍA</t>
  </si>
  <si>
    <t xml:space="preserve">SUMINISTRO E INSTALACIÓN DE CABALLETE TIPO UPVC, COLOR A ELEGIR, INLCUYE AMARRES, TORNILLERÍA </t>
  </si>
  <si>
    <t>DESMONTE DE ESTRUCTURA METÁLICA DE CUBIERTA, INCLUYE TRASIEGO, CARGUE, Y RETIRO Y DISPOSICIÓN AL LUGAR INDICADO</t>
  </si>
  <si>
    <t>SUMINISTRO E INSTALACIÓN DE TUBERÍA PARA REBOSE PARA TANQUE DE RESERVA EN TUBERÍA DE PVC RD11 - PASE DE 70 CMS A 1 MTS</t>
  </si>
  <si>
    <t>SUMINISTRO E INSTALACIÓN DE PASAMUROS EN TUBERÍA PVC PRESIÓN RD11 DE 4" DE 1,20 MTS A 1,50 MTS; INCLUYE RESANE EN MUROS DE CONCRETO CON SIKA SILL, DESMONTE DE MEMBR</t>
  </si>
  <si>
    <t>PERFILERÍA DE FIJACIÓN, DESMONTE DE GEOTEXTIL, Y DISPOSICIÓN EN EL LUGAR INDICADO</t>
  </si>
  <si>
    <t>DESMONTE DE LAMPARAS EN CUALQUIER MEDIDA, ALTURA ENTRE 2,20 MTS Y 4.00 MTS</t>
  </si>
  <si>
    <t>DESMONTE DE PUNTO ELECTRICO DE ILUMINACIÒN, INCLUYE RETIRO DE CONEXIÒN EXISTENTE</t>
  </si>
  <si>
    <t>SUMINISTRO E INSTALACIÓN DE CORDON DE ESPUMA DE POLIETILENO DE 1/4" PARA JUNTAS, INCLUYE IMPERMEABILIZANTE</t>
  </si>
  <si>
    <t>ACHIQUE DE AGUAS EN TANQUES CON MOTOBOMBA DE 2.5 HP</t>
  </si>
  <si>
    <t>SUMNISTRO E INSTALACIÓN GRIFERIA PARA SANITARIO INSTITUCIONAL ANTIVANDALICA TIPO VALVULA PUSH FORTE SANITARIO 4.8 LITROS, AHORRADORA DE AGUA Y ANTIMICROBIANO. INCLUYE ACCESORIOS DE CONEXIÓN E INSTALACIÓN. NO INCLUYE TUBERIA DE PVC, NI ACCESORIOS DE PVC.</t>
  </si>
  <si>
    <t>SUMNISTRO E INSTALACIÓN GRIFERIA PARA LAVAMANOS INSTITUCIONAL, PICO EXPUESTO CROMO, ANTIVANDALICA, TIPO PUSH. SISTEMA DE CONTROL DE CAUDAL Y AHORRO DE AGUA, ALTA RESISTENCIA A LA CORROSION CON CIERRE AUTOMATICO TEMPORIZADO. INCLUYE ACCESORIOS DE CONEXIÓN E INSTALACIÓN. NO INCLUYE TUBERIA DE PVC, NI ACCESORIOS DE PVC.</t>
  </si>
  <si>
    <t xml:space="preserve">SUMINISTRO E INSTALACIÓN DE BALDOSA DE CERÁMICA PARA PARED COLOR BEIGE, FORMATO 30 CM X 60 CM.  INCLUYE ADHESIVO EN POLVO TIPO PEGACOR O SIMILAR, EMBOQUILLADO BEIGE Y WIN METÁLICO. </t>
  </si>
  <si>
    <t>DEMOLICIÓN DE MESÓN DE LAVAMANOS CORRIDO ESPESOR= 10 CMS, INCLUYE ACABADO EN ENCHAPE, GRANITO O SIMILAR, REFUERZOS</t>
  </si>
  <si>
    <t>CANCELACIÓN DE PUNTOS ELECTRICOS</t>
  </si>
  <si>
    <t>SUMINISTRO E INSTALACIÓN DE REPARACIÓN DE HUMEDADES EN TANQUES DE RESERVA DE CONCRETO CON MATERIAL IMPERMEABILIZANTE TIPO BRONCO, SIKA O SIMILAR, PROTECCIÓN CONTRA HUMEDADES</t>
  </si>
  <si>
    <t xml:space="preserve">SUMINISTRO E INSTALACIÓN DE BALDOSA DE CERÁMICA PARA PARED COLOR BLANCO ESTILO NEUTRO RECTIFICADO, FORMATO 30 CM X 60 CM.  INCLUYE ADHESIVO EN POLVO TIPO PEGACOR O SIMILAR, EMBOQUILLADO BLANCOE Y WIN METÁLICO. </t>
  </si>
  <si>
    <t xml:space="preserve">DESMONTE Y/O DEMOLICION DE CIELO RASO (TIPO DEFINIDO DE ACUERDO A VISITA TÉCNICA). INCLUYE DESMONTE DE ESTRUCTURA DE SOPORTE. INCLUYE RETIRO, TRANSPORTE Y DISPOSICIÓN FINAL DE ESCOMBROS EN SITIO AUTORIZADO.  </t>
  </si>
  <si>
    <t>SUMINISTRO E INSTALACIÓN DE BALDOSA DE CERÁMICA PARA PARED BLANCA DE ALTO BRILLO, FORMATO 30 CM X 60 CM.  INCLUYE ADHESIVO EN POLVO TIPO PEGACOR O SIMILAR, EMBOQUILLADO BLANCO Y WIN METÁLICO. EL VALOR INCLUYE LINEALES, FILOS, DILATACIONES.</t>
  </si>
  <si>
    <t>SUMINISTRO E INSTALACIÓN DE CENEFA EN MADERA PARA REMATE DEL ENCHAPE EN MUROS BAÑOS, TIPO GRANADILLO.</t>
  </si>
  <si>
    <t>SUMINISTRO E INSTALACIÓN DE MESÓN LAVAMANOS CORRIDO CON ENCHAPE EN MARMOL NEGRO ESPESOR: 1 CM. INCLUYE GRIFERIA TIPO PUSH PICO EXPUESTO CROMO, ANTIVANDALICA. INCLUYE ELEMENTOS DE SOPORTE Y TODO LO NECESARIO PARA SU CORRECTA INSTALACIÓN Y FUNCIONAMIENTO.</t>
  </si>
  <si>
    <t>SUMINISTRO E INSTALACIÓN DE DIVISIÓN FORMADO POR PANELES EN ACERO AISI CAL. 20 CON ACABADO SATINADO, REFUERZOS INTERNOS EN AISI 304 ESPESOR 3MM; PARAL FRONTAL FORMADO POR PANELES EN ACERO INOXIDABLE AISI 304 CAL. 20 ACABADO SATINADO.</t>
  </si>
  <si>
    <t xml:space="preserve">SUMINISTRO E INSTALACIÓN DE PUERTA ENTAMBORADA POR PANELES EN LÁMINA DE ACERO INOXIDABLE AISI SAE CAL. 20 CON ACABADO SATINADO, CON SOPORTE SUPERIOR E INFERIOR EN ACERO AISI 304 ESPESOR 3MM; TABIQUE CON ESTRUCTURA INTERNA OMEGAS DE REFUERZO EN CAL. 20, INOXIDABLE 304, CON BISAGRAS Y PASADOR DE CIERRE SOBREPUESTO EN ACERO INOXIDABLE. </t>
  </si>
  <si>
    <t xml:space="preserve">SUMINISTRO E INSTALACIÓN DE DIVISIONES DE ORINAL FORMADO POR PANELES EN ACERO AISI CAL. 20 CON ACABADO SATINADO, REFUERZOS INTERNOS EN AISI 304 ESPESOR 3MM; MEDIDAS APROX: 1,40 MT LARGO X 0,43 MT ANCHO.  </t>
  </si>
  <si>
    <t>REPARACIÓN DE MARCOS Y PUERTAS DE ACCESO A BATERIAS SANITARIAS. INCLUYE PULIDA, RESANE, APLICACIÓN DE ESMALTE SINTETICO Y MANO DE PINTURA (COLOR DEFINIDO DE ACUERDO A VISITA TÉCNICA). INCLUYE CHAPA DE BOLA. EN CASO DE SER NECESARIO INCLUYE CAMBIADO DE PIEZAS, PERFILES Y TODO LO QUE SE REQUIERA PARA EL CORRECTO FUNCIONAMIENTO DE LA PUERTA DE ACCESO.</t>
  </si>
  <si>
    <t>ALISTAMIENTO (ELIMINACIÓN DE EMBOQUILLADO EXISTENTE) Y SUMINISTRO E INSTALACIÓN DE BOQUILLA PARA BATERIAS SANITARIAS. INCLUYE LINEALES, FILOS Y DILATACIONES. INCLUYE LIMPIEZA Y BRILLO  FINAL DE CERAMICA EXISTENTE.</t>
  </si>
  <si>
    <t>SUMINISTRO, INSTALACIÓN Y PUESTA EN FUNCIONAMIENTO DE LUMINARIA PANEL LED REDONDO DE INCRUSTAR, DE 100-240 V.  MÓDULO LED DE 24W, DURACIÓN MINIMA DE 25 MIL HORAS. INCLUYE EL CABLEADO Y TODO LO NECESARIO PARA SU CORRECTA INSTALACIÓN.</t>
  </si>
  <si>
    <t>SUMINISTRO E INSTALACIÓN DE INTERRUPTOR (COLOR DEFINIDO DE ACUERDO A VISITA TÉCNICA). INCLUYE INTERRUPTOR SENCILLO, DOBLE, TRIPLE, CONMUTABLE SENCILLO O DOBLE, CAJA ACCESORIOS, TUBERÍA Y CABLEADO HASTA UNA DISTANCIA DE 3 METROS.</t>
  </si>
  <si>
    <t>SUMINISTRO E INSTALACIÓN DE EXTRACTOR DE AIRE MECÁNICO TIPO AXIAL Y POTENCIA 18W ( INCLUYE CABLEADO, INTERRUPTOR Y CONEXIONES ELÉCTRICAS)</t>
  </si>
  <si>
    <t>SUMINISTRO E INSTALACIÓN TOMACORRIENTE DOBLE GFCI CON  POLO A TIERRA. INCLUYE TAPA Y TODOS LOS ELEMENTOS NECESARIOS PARA SU CORRECTA INSTALACIÓN. NO INCLUYE TUBERÍA. NO INCLUYE CABLE</t>
  </si>
  <si>
    <t xml:space="preserve">SUMINISTRO E INSTALACIÓN DE ESPEJO FLOTANTE 5 MM. BISELADO Y PULIDO CUATRO LADOS. DISTANCIA APROX. DE SEPARACIÓN A MURO: 2 CM. </t>
  </si>
  <si>
    <t>SUMINISTRO E INSTALACIÓN DE SECADOR DE MANOS EN ACERO INOXIDABLE, 110-120V. POTENCIA MINIMA DE 1350 W Y VELOCIDAD MINIMA DE 60 METROS POR SEGUNDO.</t>
  </si>
  <si>
    <t>SUMINISTRO E INSTALACIÓN DE DISPENSADOR DE PAPEL HIGIÉNICO ANTIVANDALICO EN ACERO INOXIDABLE, CON CAPACIDAD DE ROLLOS DE 400 METROS. INCLUYE TODOS LOS ELEMENTOS NECESARIOS PARA SU CORRECTA INSTALACIÓN.</t>
  </si>
  <si>
    <t>SUMINISTRO E INSTALACIÓN DE DISPENSADOR DE JABÓN PLÁSTICO BLANCO. CAPACIDAD MÍNIMA DE 500 ML INCLUYE TODOS LOS ELEMENTOS NECESARIOS PARA SU CORRECTA INSTALACIÓN.</t>
  </si>
  <si>
    <t>SUMINISTRO E INSTALACIÓN DE TOALLERO EN CERÁMICA (COLOR DEFINIDO DE ACUERDO A VISITA TÉCNICA). INCLUYE TODOS LOS ELEMENTOS NECESARIOS PARA SU CORRECTA INSTALACIÓN.</t>
  </si>
  <si>
    <t>SUMINISTRO E INSTALACIÓN DE JABONERA EN CERÁMICA (COLOR DEFINIDO DE ACUERDO A VISITA TÉCNICA). INCLUYE TODOS LOS ELEMENTOS NECESARIOS PARA SU CORRECTA INSTALACIÓN.</t>
  </si>
  <si>
    <t>SUMINISTRO E INSTALACIÓN DE CABALLETE TIPO UPVC, COLOR A ELEGIR, INLCUYE AMARRES, TORNILLERÍA</t>
  </si>
  <si>
    <t>DESMONTE DE VENTANAS EN CUALQUIER MATERIAL, INCLUYE MARCO.  INCLUYE RETIRO, TRANSPORTE Y DISPOSICIÓN FINAL DE ESCOMBROS EN SITIO AUTORIZADO.</t>
  </si>
  <si>
    <t>SUMINISTRO E INSTALACIÓN DE SANITARIO TIPO BILBAO PARA DISCAPACITADOS TIPO PUSH ANTIVANDALICO, COLOR BLANCO (CONJUNTO SANITARIO QUE INCLUYE SANITARIO PARA DISCAPACITADOS, TAPA, TANQUE, GRIFERÍA, ACCESORIOS DE CONEXIÓN E INSTALACIÓN).</t>
  </si>
  <si>
    <t>SUMINISTRO E INSTALACIÓN DE LAVAMANOS TIPO VALENCIA LÍNEA INSTITUCIONAL COLOR BLANCO. (CONJUNTO QUE INCLUYE LAVAMANOS, GRIFERÍA TIPO PUSH, ACCESORIOS DE CONEXIÓN E INSTALACIÓN).NO INCLUYE TUBERIA DE PVC, NI ACCESORIOS DE PVC.</t>
  </si>
  <si>
    <t>SUMINISTRO E INSTALACION DE PANEL LED (60X60)</t>
  </si>
  <si>
    <t>PUNTO ELECTRICO DE ILUMINACION, INCLUYE INTERRUPTOR TIPO LEVITON O SIMILAR</t>
  </si>
  <si>
    <t>SUMINISTRO E INSTALACIÓN DE BARRA DE SEGURIDAD EN ACERO INOXIDABLE 304. LONGITUD DE 60 CM. ACABADO SATINADO. INCLUYE TODOS LOS ELEMENTOS NECESARIOS PARA SU CORRECTA INSTALACIÓN.</t>
  </si>
  <si>
    <t>SUMINISTRO E INSTALACIÓN DE DIVISIÓN PARA BAÑOS TIPO PANEL EN ACERO INOXIDABLE DE TIPO QUIRURGICO ANTIACIDOS REF. AISI 304 T-4 DE 3mm EN CALIBRE 20 Y POLIPROPILENO DE ALTA DENSIDAD;  FORMADO POR PANELES CON REFUERZOS INTERNOS ;  PARAL FRONTAL FORMADO POR PANELES Y ANCHO DE LA MOLDURA DE 2,5 CMS</t>
  </si>
  <si>
    <t xml:space="preserve">SUMINISTRO E INSTALACIÓN DE PUERTA ENTAMBORADA PARA DIVISIONES DE BAÑO, EN ACERO TIPO QUIRURGICO ANTIACIDOS REF. AISI 304 T-4 DE 3mm EN CALIBRE 20 Y POLIPROPILENO DE ALTA DENSIDAD;  FORMADO POR PANELES CON REFUERZOS INTERNOS ;  PARAL FRONTAL FORMADO POR PANELES Y ANCHO DE LA MOLDURA DE 2,5 CMS, CON SOPORTE SUPERIOR E INFERIOR, CON BISAGRAS Y PASADOR DE CIERRE SOBREPUESTO EN ACERO INOXIDABLE. </t>
  </si>
  <si>
    <t xml:space="preserve">SUMINISTRO E INSTALACIÓN DE MESON PARA  LAVAMANOCORRIDO CON ENCHAPE EN GRANITO  REFERENCIA NEGRO SAN GABRIEL DE  2CM DE ESPESOR INCLUYE FRENTERO DE BORDE DE 18CM.  INCLUYE ELEMENTOS DE SOPORTE Y TODO LO NECESARIO PARA SU CORRECTA INSTALACIÓN Y FUNCIONAMIENTO.        </t>
  </si>
  <si>
    <t xml:space="preserve">SUMINISTRO E INSTALACIÓN DE PUERTA ENTAMBORADA EN ACERO INOXIDABLE DE TIPO QUIRURGICO ANTIACIDOS REF. AISI 304 T-4 DE 3mm EN CALIBRE 18;  FORMADO POR PANELES CON REFUERZOS INTERNOS;  INCLUYE MARCO EN ACERO INOXIDABLE REF AISI 304 T-4, CHAPA PARA BAÑO, FIJO EN VIDRIO DE 4 MM, MEDIDAS DE 1,00 MTS DE ANCHO POR 2,30 MTS DE ALTO, CON BISAGRAS, CANTONERA Y TODO LO NECESARIO PARA SU INSTALACIÓN Y CORRECTO FUNCIONAMIENTO. </t>
  </si>
  <si>
    <t xml:space="preserve">SUMINISTRO E INSTALACIÓN DE DE TAPA REGISTRO DE 20X20 EN ACERO INOXIDABLE ANTIFLUIDOS  REF AISI 304 T-4, CHAPA DE SEGURIDAD, FIJACIÓN A MURO Y TODO LO NECESARIO PARA SU INSTALACIÓN Y CORRECTO FUNCIONAMIENTO. </t>
  </si>
  <si>
    <t>PUNTO ELECTRICO DE ILUMINACION, INCLUYE CABLE No 12 - 2 THHN+1THHN, HASTA DOS METROS, TUBERÍA, CONECTOR, ACCESORIOS DE FIJACIÓN DE TUBERÍA</t>
  </si>
  <si>
    <t>SUMINISTRO E INSTALACIÓN DE DISPENSADOR DE PAPEL HIGIÉNICO ANTIVANDALICO EN ACERO INOXIDABLE ANTIFLUIDOS, CON CHAPADE SEGURIDAD PARA ASEGURAR CARCAZA, CON CAPACIDAD PARA ROLLO DE PAPEL DE HASTA  400 METROS.</t>
  </si>
  <si>
    <t>DESMONTE DE TEJA EXISTENTE DE ASBESTO CEMENTO INCLUYE RETIRO Y DISPOSICIÓN DE ESCOMBROS AL LUGAR INDICADO POR LAS AUTORIDADES COMPETENTES</t>
  </si>
  <si>
    <t>DESMONTE DE TEJA EXISTENTE TERMOACUSTICA INCLUYE RETIRO Y DISPOSICIÓN DE ESCOMBROS AL LUGAR INDICADO POR LAS AUTORIDADES COMPETENTES</t>
  </si>
  <si>
    <t>DESMONTE  DE  CIELO  RASO  Y  ESTRUCTURA  DE  SOPORTE EXISTENTE.  INCLUYE  DISPOSICIÓN  DE  ESCOMBROS  AL  LUGAR INDICADO POR LAS AUTORIDADES COMPETENTES</t>
  </si>
  <si>
    <t>LIMPIEZA DE ESTRUCTURA METÁLICA EXISTENTE DE CUBIERTA PARA POSTERIOR INTEALACIÓN DE TEJA (NO INCLUYE ANDAMIOS)</t>
  </si>
  <si>
    <t>LIMPIEZA, IMPERMEABILIZACIÓN DE CANAL DE AGUAS LLUVIAS EXISTENTE E INSTALACIÓN DE FLANCHE Y MALLA MICROPERFORADA</t>
  </si>
  <si>
    <t>SUMINISTRO  E  INSTALACIÓN  DE  TEJA  TERMO  ACÚSTICA  TIPO SÁNDWICH (RELLENO DE POLIURETANO E=20MM) ANCLADO A ESTRUCTURA   METÁLICA   EXISTENTE   COLOR   ROJO,   INCLUYE ACCESORIOS DE FIJACIÓN, CABALLETE, TAPA PERIMETRAL.</t>
  </si>
  <si>
    <t>IMPERMEABILIZACION DE FACHADAS EN LADRILLO A LA VISTA, INCLUYE: LAVADO, HIDROFUGADO, EMBOQUILLADO DE JUNTAS E IMPERMEABILIZACION TOTAL DE MUROS.</t>
  </si>
  <si>
    <t>SUMINISTRO E INSTALACIÓN DE CIELO RASO EN DRYWALL LÁMINA DE YESO 1/2"  (INCLUYE ESTRUCTURA METÁLICA, MASILLA Y DOS MANOS DE PINTURA TIPO 2)</t>
  </si>
  <si>
    <t>SUMINISTRO E INSTALACION DE LAMPARA LED ESPECULAR DE INCRUSTAR (60X60)</t>
  </si>
  <si>
    <t>SUMINISTRO Y APLICACIÓN DE PINTURA ANTICORROSIVA SOBRE ESTRUCTURA METÁLICA COLOR ROJO</t>
  </si>
  <si>
    <t>PINTURA TIPO KORAZA EN VIGAS Y COLUMNAS DE CONCRETO  (2 MANOS) (ANCHO MAXIMO 60 CM POR CARA)</t>
  </si>
  <si>
    <t>PINTURA TIPO KORAZA EN PANTALLAS DE CONCRETO  (2 MANOS)</t>
  </si>
  <si>
    <t>PINTURA EN ESMALTE SINTETICO EN TUBOS METALICOS (2 MANOS)</t>
  </si>
  <si>
    <t>ASEO GENERAL GRUESO (LIMPIEZA DE TODAS LAS ÁREAS HORIZONTALES ). INCLUYE CARGUE, TRASIEGO, TRASPALEO,  TASPALEO, RETIRO DE MATERIALES SOBRANTES, ESCOMBROS Y DISPOSICIÓN EN SITIO AUTORIZADO PERMITIDO.</t>
  </si>
  <si>
    <t>GL</t>
  </si>
  <si>
    <t>SUMINISTRO E INSTALACIÓN DE MEMBRANA EN PVC COLOR GRIS (1.5 MM DE ESPESOR), TRANSITABLE PARA TERRAZAS</t>
  </si>
  <si>
    <t>REPARACIÓN  Y  MANTENIMIENTO  DE  SIFONES  EXISTENTES (INCLUYE    VERIFICACIÓN    BAJANTE,    CODO,    LIMPIEZA    E INSTALACIÓN DE REJILLA)</t>
  </si>
  <si>
    <t>UN</t>
  </si>
  <si>
    <t>ALISTAMIENTO  DE  TERRAZA  (INCLUYE  RETIRO  Y  DISPOSICIÓN FINAL DEL MANTO MEMBRANA EXISTENTE)</t>
  </si>
  <si>
    <t>DESMONTE DE MEMBRANA DE RECUBRIMIENTO, INCLUYE DESMONTE DE PERFILERÍA DE FIJACIÓN, DESMONTE DE GEOTEXTIL, Y DISPOSICIÓN EN EL LUGAR INDICADO</t>
  </si>
  <si>
    <t>SUMINISTRO E INSTALACIÓN DE PINTURA BITUMINOSA COLOR ROJO CON BASE ASFÁLTICA PARA SUPERFICIES DE MEMBRANAS Y RECUBRIMIENTOS</t>
  </si>
  <si>
    <t xml:space="preserve">SUMINISTRO E INSTALACIÓN DE MEMBRANA LIQUIDA DE POLIURETANO EN FRÍO A TRES CAPAS, PARA LA IMPERMEABILIZACIÓN Y PROTECCIÓN DE CUBIERTAS Y ZONAS POROSAS, HOMOLOGADA PARA EL CONTACTO CON AGUA POTABLE. INCLUYE REMATES, MEDIAS CAÑAS, Y DEMÁS ELEMENTOS NECESARIOS PARA SU INSTALACIÓN. </t>
  </si>
  <si>
    <t>DESMONTE DE CANALETA Y BAJANTE  EXISTENTE</t>
  </si>
  <si>
    <t>SUMINISTRO E INSTALACIÓN DE BAJANTE Y CANALETA, INCLUYE ACCESORIOS Y TORNILLERIA</t>
  </si>
  <si>
    <t>REVISION Y MANTENIMIENTO DE CAJAS DE INSPECION</t>
  </si>
  <si>
    <t>GLO</t>
  </si>
  <si>
    <t xml:space="preserve">SUMINISTRO E INSTALACIÓN DE TEJA TERMOACUSTICA TIPO UPVC CRESTA ALTA, COLOR A ELEGIR, INLCUYE AMARRES, TORNILLERÍA </t>
  </si>
  <si>
    <t>DESMONTE DE ESTRUCTURA METALICA DE CUBIERTA , INCLUYE TRASIEGO CARGUE Y RETIRO DE DISPOSICION</t>
  </si>
  <si>
    <t>SUMINISTRO E INSTALACION DE ESTRUCTURA METALICA - INCLUYE PINTURA ANTICORROSIVA</t>
  </si>
  <si>
    <t>KG</t>
  </si>
  <si>
    <t>SUMINISTRO E INSTALACION DE CIELO RASO EN PVC (INCLUYE ESTRUCTURA METALICA)</t>
  </si>
  <si>
    <t xml:space="preserve">SUMINISTRO E INSTALACION DE APOYOS COMPLEMENTARIOS EN ESTRUCTURA METALICA PARA NUEVA CUBIERTA </t>
  </si>
  <si>
    <t>VALOR TOTAL SEDE MACARENA A</t>
  </si>
  <si>
    <t>VALOR TOTAL SEDE MACARENA B</t>
  </si>
  <si>
    <t>VALOR TOTAL SEDE TECNOLOGICA</t>
  </si>
  <si>
    <t>COSTO DIRECTO SEDE VIVERO</t>
  </si>
  <si>
    <t>A- VALOR TOTAL COMPONENTE DIAGNOSTICO</t>
  </si>
  <si>
    <t>B - COMPONENTE MANTENIMIENTO BATERIAS SANITARIAS</t>
  </si>
  <si>
    <t>COSTO DIRECTO SEDE TECNOLOGICA</t>
  </si>
  <si>
    <t>COSTO DIRECTO SEDE PAIBA</t>
  </si>
  <si>
    <t>COSTO DIRECTO SEDE MACARENA A</t>
  </si>
  <si>
    <t>COSTO DIRECTO SEDE MACARENA B</t>
  </si>
  <si>
    <t>COSTO DIRECTO SEDE CALLE 34</t>
  </si>
  <si>
    <t>C- VALOR TOTAL COMPONENTE MANTENIMIENTO CUBIERTAS FASE 5</t>
  </si>
  <si>
    <t xml:space="preserve">ADMINISTRACION </t>
  </si>
  <si>
    <t>%</t>
  </si>
  <si>
    <t xml:space="preserve">IMPREVISTOS </t>
  </si>
  <si>
    <t xml:space="preserve">UTILIDAD </t>
  </si>
  <si>
    <t xml:space="preserve">AIU </t>
  </si>
  <si>
    <t xml:space="preserve">UNIVERSIDAD DISTRITAL FRANCISCO JOSE DE CALDAS </t>
  </si>
  <si>
    <t>“REALIZAR LA ADECUACIÓN, MEJORAMIENTO, REPARACIÓN Y MANTENIMIENTO PREVENTIVO Y CORRECTIVO DE LAS CUBIERTAS Y BAÑOS EN LAS DIFERENTES SEDES DE LA UNIVERSIDAD DISTRITAL FRANCISCO JOSÉ DE CALDAS FASE 5”.</t>
  </si>
  <si>
    <t>ANEXO No 16 OFERTA ECONÓMICA</t>
  </si>
  <si>
    <r>
      <rPr>
        <b/>
        <sz val="8"/>
        <color theme="1"/>
        <rFont val="Tahoma"/>
        <family val="2"/>
      </rPr>
      <t>Nota</t>
    </r>
    <r>
      <rPr>
        <sz val="8"/>
        <color theme="1"/>
        <rFont val="Tahoma"/>
        <family val="2"/>
      </rPr>
      <t>: El valor total de la Oferta Económica deberá estar indicado claramente y en la información entregada debe identificarse claramente el porcentaje de AIU, el cual no pude ser mayor al  23%.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</si>
</sst>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\ #,##0.00;[Red]\-&quot;$&quot;\ #,##0.00"/>
    <numFmt numFmtId="44" formatCode="_-&quot;$&quot;\ * #,##0.00_-;\-&quot;$&quot;\ * #,##0.00_-;_-&quot;$&quot;\ * &quot;-&quot;??_-;_-@_-"/>
    <numFmt numFmtId="164" formatCode="_(&quot;$&quot;\ * #,##0.00_);_(&quot;$&quot;\ * \(#,##0.00\);_(&quot;$&quot;\ * &quot;-&quot;??_);_(@_)"/>
  </numFmts>
  <fonts count="17" x14ac:knownFonts="1">
    <font>
      <sz val="11"/>
      <color theme="1"/>
      <name val="Aptos Narrow"/>
      <family val="2"/>
      <scheme val="minor"/>
    </font>
    <font>
      <sz val="12"/>
      <name val="Arial Narrow"/>
      <family val="2"/>
    </font>
    <font>
      <sz val="11"/>
      <color theme="1"/>
      <name val="Times New Roman"/>
      <family val="2"/>
    </font>
    <font>
      <sz val="10"/>
      <name val="Arial"/>
      <family val="2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sz val="10"/>
      <name val="Arial"/>
    </font>
    <font>
      <sz val="12"/>
      <color theme="1"/>
      <name val="Arial Narrow"/>
      <family val="2"/>
    </font>
    <font>
      <sz val="12"/>
      <name val="Arial"/>
      <family val="2"/>
    </font>
    <font>
      <sz val="15"/>
      <name val="Arial Narrow"/>
      <family val="2"/>
    </font>
    <font>
      <b/>
      <sz val="15"/>
      <name val="Arial Narrow"/>
      <family val="2"/>
    </font>
    <font>
      <b/>
      <sz val="10"/>
      <color theme="1"/>
      <name val="Calibri"/>
      <family val="2"/>
    </font>
    <font>
      <sz val="8"/>
      <color theme="1"/>
      <name val="Tahoma"/>
      <family val="2"/>
    </font>
    <font>
      <b/>
      <sz val="14"/>
      <color theme="1"/>
      <name val="Tahoma"/>
      <family val="2"/>
    </font>
    <font>
      <b/>
      <sz val="12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/>
  </cellStyleXfs>
  <cellXfs count="102">
    <xf numFmtId="0" fontId="0" fillId="0" borderId="0" xfId="0"/>
    <xf numFmtId="0" fontId="1" fillId="0" borderId="0" xfId="5" applyFont="1"/>
    <xf numFmtId="0" fontId="1" fillId="0" borderId="0" xfId="3" applyFont="1"/>
    <xf numFmtId="0" fontId="1" fillId="0" borderId="0" xfId="5" applyFont="1" applyAlignment="1">
      <alignment vertical="center"/>
    </xf>
    <xf numFmtId="0" fontId="1" fillId="0" borderId="0" xfId="5" applyFont="1" applyAlignment="1">
      <alignment horizontal="center"/>
    </xf>
    <xf numFmtId="164" fontId="1" fillId="0" borderId="0" xfId="5" applyNumberFormat="1" applyFont="1" applyAlignment="1">
      <alignment horizontal="center"/>
    </xf>
    <xf numFmtId="0" fontId="1" fillId="0" borderId="9" xfId="5" applyFont="1" applyBorder="1"/>
    <xf numFmtId="0" fontId="4" fillId="6" borderId="9" xfId="5" applyFont="1" applyFill="1" applyBorder="1" applyAlignment="1">
      <alignment horizontal="center" vertical="center"/>
    </xf>
    <xf numFmtId="0" fontId="4" fillId="6" borderId="9" xfId="5" applyFont="1" applyFill="1" applyBorder="1" applyAlignment="1">
      <alignment vertical="center"/>
    </xf>
    <xf numFmtId="0" fontId="1" fillId="0" borderId="9" xfId="5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 wrapText="1"/>
    </xf>
    <xf numFmtId="0" fontId="1" fillId="0" borderId="9" xfId="1" applyFont="1" applyBorder="1" applyAlignment="1">
      <alignment vertical="center" wrapText="1"/>
    </xf>
    <xf numFmtId="0" fontId="1" fillId="0" borderId="9" xfId="1" applyFont="1" applyBorder="1" applyAlignment="1">
      <alignment horizontal="center" vertical="center"/>
    </xf>
    <xf numFmtId="44" fontId="1" fillId="4" borderId="9" xfId="1" applyNumberFormat="1" applyFont="1" applyFill="1" applyBorder="1" applyAlignment="1">
      <alignment horizontal="center" vertical="center"/>
    </xf>
    <xf numFmtId="164" fontId="1" fillId="0" borderId="9" xfId="4" applyFont="1" applyBorder="1" applyAlignment="1">
      <alignment horizontal="center" vertical="center"/>
    </xf>
    <xf numFmtId="164" fontId="4" fillId="8" borderId="9" xfId="5" applyNumberFormat="1" applyFont="1" applyFill="1" applyBorder="1" applyAlignment="1">
      <alignment horizontal="center" vertical="center" wrapText="1"/>
    </xf>
    <xf numFmtId="0" fontId="5" fillId="2" borderId="9" xfId="5" applyFont="1" applyFill="1" applyBorder="1" applyAlignment="1">
      <alignment horizontal="center" vertical="center"/>
    </xf>
    <xf numFmtId="0" fontId="4" fillId="5" borderId="9" xfId="5" applyFont="1" applyFill="1" applyBorder="1"/>
    <xf numFmtId="2" fontId="4" fillId="5" borderId="9" xfId="5" applyNumberFormat="1" applyFont="1" applyFill="1" applyBorder="1" applyAlignment="1">
      <alignment horizontal="center" vertical="center"/>
    </xf>
    <xf numFmtId="0" fontId="4" fillId="5" borderId="9" xfId="5" applyFont="1" applyFill="1" applyBorder="1" applyAlignment="1">
      <alignment horizontal="justify" vertical="center" wrapText="1"/>
    </xf>
    <xf numFmtId="0" fontId="4" fillId="5" borderId="9" xfId="5" applyFont="1" applyFill="1" applyBorder="1" applyAlignment="1">
      <alignment horizontal="center" vertical="center" wrapText="1"/>
    </xf>
    <xf numFmtId="164" fontId="4" fillId="5" borderId="9" xfId="5" applyNumberFormat="1" applyFont="1" applyFill="1" applyBorder="1" applyAlignment="1">
      <alignment horizontal="center" vertical="center" wrapText="1"/>
    </xf>
    <xf numFmtId="8" fontId="1" fillId="4" borderId="9" xfId="1" applyNumberFormat="1" applyFont="1" applyFill="1" applyBorder="1" applyAlignment="1">
      <alignment horizontal="center" vertical="center"/>
    </xf>
    <xf numFmtId="0" fontId="4" fillId="5" borderId="9" xfId="5" applyFont="1" applyFill="1" applyBorder="1" applyAlignment="1">
      <alignment horizontal="center" vertical="center"/>
    </xf>
    <xf numFmtId="2" fontId="1" fillId="0" borderId="9" xfId="1" applyNumberFormat="1" applyFont="1" applyBorder="1" applyAlignment="1">
      <alignment horizontal="center" vertical="center" wrapText="1"/>
    </xf>
    <xf numFmtId="0" fontId="4" fillId="7" borderId="9" xfId="5" applyFont="1" applyFill="1" applyBorder="1"/>
    <xf numFmtId="0" fontId="4" fillId="7" borderId="9" xfId="5" applyFont="1" applyFill="1" applyBorder="1" applyAlignment="1">
      <alignment vertical="center"/>
    </xf>
    <xf numFmtId="164" fontId="1" fillId="7" borderId="9" xfId="4" applyFont="1" applyFill="1" applyBorder="1" applyAlignment="1">
      <alignment horizontal="center" vertical="center"/>
    </xf>
    <xf numFmtId="0" fontId="4" fillId="2" borderId="9" xfId="5" applyFont="1" applyFill="1" applyBorder="1" applyAlignment="1">
      <alignment horizontal="center" vertical="center" wrapText="1"/>
    </xf>
    <xf numFmtId="164" fontId="4" fillId="2" borderId="9" xfId="5" applyNumberFormat="1" applyFont="1" applyFill="1" applyBorder="1" applyAlignment="1">
      <alignment horizontal="center" vertical="center" wrapText="1"/>
    </xf>
    <xf numFmtId="0" fontId="5" fillId="2" borderId="9" xfId="5" applyFont="1" applyFill="1" applyBorder="1" applyAlignment="1">
      <alignment vertical="center" wrapText="1"/>
    </xf>
    <xf numFmtId="0" fontId="1" fillId="3" borderId="9" xfId="5" applyFont="1" applyFill="1" applyBorder="1" applyAlignment="1">
      <alignment horizontal="center" vertical="center"/>
    </xf>
    <xf numFmtId="0" fontId="1" fillId="0" borderId="9" xfId="2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/>
    </xf>
    <xf numFmtId="44" fontId="1" fillId="4" borderId="9" xfId="2" applyNumberFormat="1" applyFont="1" applyFill="1" applyBorder="1" applyAlignment="1">
      <alignment horizontal="center" vertical="center"/>
    </xf>
    <xf numFmtId="164" fontId="4" fillId="7" borderId="9" xfId="5" applyNumberFormat="1" applyFont="1" applyFill="1" applyBorder="1" applyAlignment="1">
      <alignment horizontal="center" vertical="center" wrapText="1"/>
    </xf>
    <xf numFmtId="0" fontId="4" fillId="2" borderId="9" xfId="5" applyFont="1" applyFill="1" applyBorder="1" applyAlignment="1">
      <alignment horizontal="center" vertical="center"/>
    </xf>
    <xf numFmtId="0" fontId="5" fillId="2" borderId="9" xfId="5" applyFont="1" applyFill="1" applyBorder="1" applyAlignment="1">
      <alignment horizontal="justify" vertical="center" wrapText="1"/>
    </xf>
    <xf numFmtId="0" fontId="1" fillId="0" borderId="9" xfId="2" applyFont="1" applyBorder="1" applyAlignment="1">
      <alignment vertical="center" wrapText="1"/>
    </xf>
    <xf numFmtId="0" fontId="1" fillId="3" borderId="9" xfId="2" applyFont="1" applyFill="1" applyBorder="1" applyAlignment="1">
      <alignment horizontal="center" vertical="center"/>
    </xf>
    <xf numFmtId="0" fontId="1" fillId="3" borderId="9" xfId="1" applyFont="1" applyFill="1" applyBorder="1" applyAlignment="1">
      <alignment horizontal="center" vertical="center"/>
    </xf>
    <xf numFmtId="0" fontId="5" fillId="2" borderId="9" xfId="3" applyFont="1" applyFill="1" applyBorder="1" applyAlignment="1">
      <alignment horizontal="justify" vertical="center" wrapText="1"/>
    </xf>
    <xf numFmtId="0" fontId="4" fillId="5" borderId="9" xfId="3" applyFont="1" applyFill="1" applyBorder="1" applyAlignment="1">
      <alignment horizontal="center" vertical="center"/>
    </xf>
    <xf numFmtId="0" fontId="4" fillId="5" borderId="9" xfId="3" applyFont="1" applyFill="1" applyBorder="1" applyAlignment="1">
      <alignment horizontal="justify" vertical="center" wrapText="1"/>
    </xf>
    <xf numFmtId="0" fontId="1" fillId="3" borderId="9" xfId="2" applyFont="1" applyFill="1" applyBorder="1" applyAlignment="1">
      <alignment horizontal="center" vertical="center" wrapText="1"/>
    </xf>
    <xf numFmtId="0" fontId="1" fillId="3" borderId="9" xfId="2" applyFont="1" applyFill="1" applyBorder="1" applyAlignment="1">
      <alignment vertical="center" wrapText="1"/>
    </xf>
    <xf numFmtId="164" fontId="1" fillId="3" borderId="9" xfId="4" applyFont="1" applyFill="1" applyBorder="1" applyAlignment="1">
      <alignment horizontal="center" vertical="center"/>
    </xf>
    <xf numFmtId="164" fontId="1" fillId="0" borderId="9" xfId="4" applyFont="1" applyFill="1" applyBorder="1" applyAlignment="1">
      <alignment horizontal="center" vertical="center"/>
    </xf>
    <xf numFmtId="0" fontId="4" fillId="0" borderId="9" xfId="5" applyFont="1" applyBorder="1" applyAlignment="1">
      <alignment vertical="center" wrapText="1"/>
    </xf>
    <xf numFmtId="0" fontId="7" fillId="3" borderId="9" xfId="1" applyFont="1" applyFill="1" applyBorder="1" applyAlignment="1">
      <alignment vertical="center" wrapText="1"/>
    </xf>
    <xf numFmtId="0" fontId="7" fillId="3" borderId="9" xfId="1" applyFont="1" applyFill="1" applyBorder="1" applyAlignment="1">
      <alignment horizontal="center" vertical="center"/>
    </xf>
    <xf numFmtId="44" fontId="7" fillId="4" borderId="9" xfId="1" applyNumberFormat="1" applyFont="1" applyFill="1" applyBorder="1" applyAlignment="1">
      <alignment horizontal="center" vertical="center"/>
    </xf>
    <xf numFmtId="0" fontId="8" fillId="0" borderId="9" xfId="5" applyFont="1" applyBorder="1" applyAlignment="1">
      <alignment vertical="center" wrapText="1"/>
    </xf>
    <xf numFmtId="0" fontId="9" fillId="0" borderId="9" xfId="5" applyFont="1" applyBorder="1" applyAlignment="1">
      <alignment horizontal="center"/>
    </xf>
    <xf numFmtId="0" fontId="9" fillId="0" borderId="9" xfId="5" applyFont="1" applyBorder="1"/>
    <xf numFmtId="164" fontId="10" fillId="0" borderId="9" xfId="5" applyNumberFormat="1" applyFont="1" applyBorder="1" applyAlignment="1">
      <alignment horizontal="center"/>
    </xf>
    <xf numFmtId="164" fontId="1" fillId="9" borderId="9" xfId="5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/>
    </xf>
    <xf numFmtId="0" fontId="12" fillId="0" borderId="0" xfId="0" applyFont="1"/>
    <xf numFmtId="0" fontId="4" fillId="7" borderId="9" xfId="5" applyFont="1" applyFill="1" applyBorder="1" applyAlignment="1">
      <alignment horizontal="right" vertical="center"/>
    </xf>
    <xf numFmtId="0" fontId="4" fillId="8" borderId="9" xfId="5" applyFont="1" applyFill="1" applyBorder="1" applyAlignment="1">
      <alignment horizontal="right" vertical="center"/>
    </xf>
    <xf numFmtId="0" fontId="4" fillId="6" borderId="9" xfId="5" applyFont="1" applyFill="1" applyBorder="1" applyAlignment="1">
      <alignment horizontal="center" vertical="center" wrapText="1"/>
    </xf>
    <xf numFmtId="0" fontId="1" fillId="0" borderId="9" xfId="5" applyFont="1" applyBorder="1" applyAlignment="1">
      <alignment horizontal="center"/>
    </xf>
    <xf numFmtId="0" fontId="4" fillId="9" borderId="9" xfId="5" applyFont="1" applyFill="1" applyBorder="1" applyAlignment="1">
      <alignment horizontal="right" vertical="center"/>
    </xf>
    <xf numFmtId="0" fontId="9" fillId="0" borderId="9" xfId="5" applyFont="1" applyBorder="1" applyAlignment="1">
      <alignment horizontal="right"/>
    </xf>
    <xf numFmtId="44" fontId="1" fillId="0" borderId="9" xfId="5" applyNumberFormat="1" applyFont="1" applyBorder="1" applyAlignment="1">
      <alignment horizontal="center" vertical="center" wrapText="1"/>
    </xf>
    <xf numFmtId="0" fontId="1" fillId="0" borderId="9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left" vertical="center" wrapText="1"/>
    </xf>
    <xf numFmtId="0" fontId="4" fillId="0" borderId="9" xfId="5" applyFont="1" applyBorder="1" applyAlignment="1">
      <alignment horizontal="left" vertical="center"/>
    </xf>
    <xf numFmtId="0" fontId="9" fillId="0" borderId="9" xfId="5" applyFont="1" applyBorder="1" applyAlignment="1">
      <alignment horizontal="center"/>
    </xf>
    <xf numFmtId="0" fontId="4" fillId="0" borderId="10" xfId="5" applyFont="1" applyBorder="1" applyAlignment="1">
      <alignment horizontal="center" vertical="center" wrapText="1"/>
    </xf>
    <xf numFmtId="0" fontId="4" fillId="0" borderId="11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5" applyFont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4" fillId="0" borderId="7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1" fillId="0" borderId="3" xfId="5" applyFont="1" applyBorder="1" applyAlignment="1">
      <alignment horizontal="justify" vertical="center" wrapText="1"/>
    </xf>
    <xf numFmtId="0" fontId="1" fillId="0" borderId="4" xfId="5" applyFont="1" applyBorder="1" applyAlignment="1">
      <alignment horizontal="justify" vertical="center" wrapText="1"/>
    </xf>
    <xf numFmtId="0" fontId="1" fillId="0" borderId="5" xfId="5" applyFont="1" applyBorder="1" applyAlignment="1">
      <alignment horizontal="justify" vertical="center" wrapText="1"/>
    </xf>
    <xf numFmtId="0" fontId="1" fillId="0" borderId="1" xfId="5" applyFont="1" applyBorder="1" applyAlignment="1">
      <alignment horizontal="justify" vertical="center" wrapText="1"/>
    </xf>
    <xf numFmtId="0" fontId="1" fillId="0" borderId="0" xfId="5" applyFont="1" applyAlignment="1">
      <alignment horizontal="justify" vertical="center" wrapText="1"/>
    </xf>
    <xf numFmtId="0" fontId="1" fillId="0" borderId="2" xfId="5" applyFont="1" applyBorder="1" applyAlignment="1">
      <alignment horizontal="justify" vertical="center" wrapText="1"/>
    </xf>
    <xf numFmtId="0" fontId="1" fillId="0" borderId="6" xfId="5" applyFont="1" applyBorder="1" applyAlignment="1">
      <alignment horizontal="justify" vertical="center" wrapText="1"/>
    </xf>
    <xf numFmtId="0" fontId="1" fillId="0" borderId="7" xfId="5" applyFont="1" applyBorder="1" applyAlignment="1">
      <alignment horizontal="justify" vertical="center" wrapText="1"/>
    </xf>
    <xf numFmtId="0" fontId="1" fillId="0" borderId="8" xfId="5" applyFont="1" applyBorder="1" applyAlignment="1">
      <alignment horizontal="justify" vertical="center" wrapText="1"/>
    </xf>
    <xf numFmtId="0" fontId="12" fillId="0" borderId="0" xfId="0" applyFont="1" applyAlignment="1">
      <alignment horizontal="center"/>
    </xf>
    <xf numFmtId="0" fontId="12" fillId="0" borderId="1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5" fillId="0" borderId="12" xfId="0" applyFont="1" applyBorder="1" applyAlignment="1">
      <alignment horizontal="center"/>
    </xf>
    <xf numFmtId="0" fontId="4" fillId="6" borderId="9" xfId="5" applyFont="1" applyFill="1" applyBorder="1" applyAlignment="1">
      <alignment horizontal="center" vertical="center"/>
    </xf>
    <xf numFmtId="0" fontId="5" fillId="2" borderId="9" xfId="5" applyFont="1" applyFill="1" applyBorder="1" applyAlignment="1">
      <alignment horizontal="center" vertical="center" wrapText="1"/>
    </xf>
    <xf numFmtId="0" fontId="4" fillId="7" borderId="9" xfId="5" applyFont="1" applyFill="1" applyBorder="1" applyAlignment="1">
      <alignment horizontal="center" vertical="center"/>
    </xf>
    <xf numFmtId="0" fontId="4" fillId="0" borderId="9" xfId="5" applyFont="1" applyBorder="1" applyAlignment="1">
      <alignment horizontal="center" wrapText="1"/>
    </xf>
    <xf numFmtId="0" fontId="4" fillId="0" borderId="9" xfId="5" applyFont="1" applyBorder="1" applyAlignment="1">
      <alignment horizontal="center" vertical="center" wrapText="1"/>
    </xf>
    <xf numFmtId="0" fontId="10" fillId="0" borderId="9" xfId="5" applyFont="1" applyBorder="1" applyAlignment="1">
      <alignment horizontal="right"/>
    </xf>
  </cellXfs>
  <cellStyles count="6">
    <cellStyle name="Moneda 2" xfId="4" xr:uid="{617FF65A-B342-430F-8202-FD067E737757}"/>
    <cellStyle name="Normal" xfId="0" builtinId="0"/>
    <cellStyle name="Normal 2" xfId="1" xr:uid="{B852FBDB-9FC6-43D0-AD9C-4D2C35C93855}"/>
    <cellStyle name="Normal 2 10 2 2" xfId="3" xr:uid="{BC9FB53A-6D5E-46AA-960F-22A7BC1B51AD}"/>
    <cellStyle name="Normal 2 2" xfId="2" xr:uid="{01BB133A-D8CD-4632-8F7E-2155E1AD2674}"/>
    <cellStyle name="Normal 3" xfId="5" xr:uid="{70B82DF7-5C53-48ED-8DC5-395F04C0CE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7</xdr:row>
      <xdr:rowOff>0</xdr:rowOff>
    </xdr:from>
    <xdr:to>
      <xdr:col>7</xdr:col>
      <xdr:colOff>76200</xdr:colOff>
      <xdr:row>7</xdr:row>
      <xdr:rowOff>149128</xdr:rowOff>
    </xdr:to>
    <xdr:sp macro="" textlink="">
      <xdr:nvSpPr>
        <xdr:cNvPr id="2" name="Text Box 161">
          <a:extLst>
            <a:ext uri="{FF2B5EF4-FFF2-40B4-BE49-F238E27FC236}">
              <a16:creationId xmlns:a16="http://schemas.microsoft.com/office/drawing/2014/main" id="{A3143C78-E74D-44F7-B4AC-804F957380BE}"/>
            </a:ext>
          </a:extLst>
        </xdr:cNvPr>
        <xdr:cNvSpPr txBox="1">
          <a:spLocks noChangeArrowheads="1"/>
        </xdr:cNvSpPr>
      </xdr:nvSpPr>
      <xdr:spPr bwMode="auto">
        <a:xfrm>
          <a:off x="11839575" y="400050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277381</xdr:colOff>
      <xdr:row>2</xdr:row>
      <xdr:rowOff>7792</xdr:rowOff>
    </xdr:from>
    <xdr:to>
      <xdr:col>1</xdr:col>
      <xdr:colOff>561879</xdr:colOff>
      <xdr:row>6</xdr:row>
      <xdr:rowOff>142875</xdr:rowOff>
    </xdr:to>
    <xdr:pic>
      <xdr:nvPicPr>
        <xdr:cNvPr id="4" name="Picture 21">
          <a:extLst>
            <a:ext uri="{FF2B5EF4-FFF2-40B4-BE49-F238E27FC236}">
              <a16:creationId xmlns:a16="http://schemas.microsoft.com/office/drawing/2014/main" id="{D88A80AC-0FE3-42BE-8969-96839941D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381" y="392641"/>
          <a:ext cx="1108074" cy="12049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C0B51-D350-4E9D-8D57-2B48E3E3E60C}">
  <dimension ref="A1:Y384"/>
  <sheetViews>
    <sheetView showGridLines="0" tabSelected="1" view="pageBreakPreview" topLeftCell="A3" zoomScale="55" zoomScaleNormal="55" zoomScaleSheetLayoutView="55" workbookViewId="0">
      <pane ySplit="5" topLeftCell="A353" activePane="bottomLeft" state="frozen"/>
      <selection activeCell="A3" sqref="A3"/>
      <selection pane="bottomLeft" activeCell="A8" sqref="A8:G378"/>
    </sheetView>
  </sheetViews>
  <sheetFormatPr baseColWidth="10" defaultColWidth="10.703125" defaultRowHeight="15" x14ac:dyDescent="0.45"/>
  <cols>
    <col min="1" max="1" width="11.41015625" style="1"/>
    <col min="2" max="2" width="12.87890625" style="3" customWidth="1"/>
    <col min="3" max="3" width="107.5859375" style="1" customWidth="1"/>
    <col min="4" max="5" width="18.5859375" style="4" customWidth="1"/>
    <col min="6" max="6" width="30.1171875" style="4" customWidth="1"/>
    <col min="7" max="7" width="40" style="5" customWidth="1"/>
    <col min="8" max="14" width="11.41015625" style="1"/>
    <col min="15" max="15" width="28.5859375" style="1" customWidth="1"/>
    <col min="16" max="227" width="11.41015625" style="1"/>
    <col min="228" max="228" width="2" style="1" customWidth="1"/>
    <col min="229" max="229" width="3.1171875" style="1" customWidth="1"/>
    <col min="230" max="230" width="3.5859375" style="1" customWidth="1"/>
    <col min="231" max="231" width="44.29296875" style="1" customWidth="1"/>
    <col min="232" max="232" width="10.5859375" style="1" customWidth="1"/>
    <col min="233" max="233" width="15.5859375" style="1" customWidth="1"/>
    <col min="234" max="234" width="19.1171875" style="1" customWidth="1"/>
    <col min="235" max="235" width="22.29296875" style="1" bestFit="1" customWidth="1"/>
    <col min="236" max="236" width="5" style="1" customWidth="1"/>
    <col min="237" max="237" width="17.703125" style="1" customWidth="1"/>
    <col min="238" max="238" width="21" style="1" bestFit="1" customWidth="1"/>
    <col min="239" max="239" width="4.87890625" style="1" customWidth="1"/>
    <col min="240" max="240" width="1.87890625" style="1" customWidth="1"/>
    <col min="241" max="241" width="14.41015625" style="1" customWidth="1"/>
    <col min="242" max="243" width="18.41015625" style="1" customWidth="1"/>
    <col min="244" max="244" width="20.5859375" style="1" bestFit="1" customWidth="1"/>
    <col min="245" max="245" width="14.29296875" style="1" customWidth="1"/>
    <col min="246" max="246" width="25.5859375" style="1" customWidth="1"/>
    <col min="247" max="483" width="11.41015625" style="1"/>
    <col min="484" max="484" width="2" style="1" customWidth="1"/>
    <col min="485" max="485" width="3.1171875" style="1" customWidth="1"/>
    <col min="486" max="486" width="3.5859375" style="1" customWidth="1"/>
    <col min="487" max="487" width="44.29296875" style="1" customWidth="1"/>
    <col min="488" max="488" width="10.5859375" style="1" customWidth="1"/>
    <col min="489" max="489" width="15.5859375" style="1" customWidth="1"/>
    <col min="490" max="490" width="19.1171875" style="1" customWidth="1"/>
    <col min="491" max="491" width="22.29296875" style="1" bestFit="1" customWidth="1"/>
    <col min="492" max="492" width="5" style="1" customWidth="1"/>
    <col min="493" max="493" width="17.703125" style="1" customWidth="1"/>
    <col min="494" max="494" width="21" style="1" bestFit="1" customWidth="1"/>
    <col min="495" max="495" width="4.87890625" style="1" customWidth="1"/>
    <col min="496" max="496" width="1.87890625" style="1" customWidth="1"/>
    <col min="497" max="497" width="14.41015625" style="1" customWidth="1"/>
    <col min="498" max="499" width="18.41015625" style="1" customWidth="1"/>
    <col min="500" max="500" width="20.5859375" style="1" bestFit="1" customWidth="1"/>
    <col min="501" max="501" width="14.29296875" style="1" customWidth="1"/>
    <col min="502" max="502" width="25.5859375" style="1" customWidth="1"/>
    <col min="503" max="739" width="11.41015625" style="1"/>
    <col min="740" max="740" width="2" style="1" customWidth="1"/>
    <col min="741" max="741" width="3.1171875" style="1" customWidth="1"/>
    <col min="742" max="742" width="3.5859375" style="1" customWidth="1"/>
    <col min="743" max="743" width="44.29296875" style="1" customWidth="1"/>
    <col min="744" max="744" width="10.5859375" style="1" customWidth="1"/>
    <col min="745" max="745" width="15.5859375" style="1" customWidth="1"/>
    <col min="746" max="746" width="19.1171875" style="1" customWidth="1"/>
    <col min="747" max="747" width="22.29296875" style="1" bestFit="1" customWidth="1"/>
    <col min="748" max="748" width="5" style="1" customWidth="1"/>
    <col min="749" max="749" width="17.703125" style="1" customWidth="1"/>
    <col min="750" max="750" width="21" style="1" bestFit="1" customWidth="1"/>
    <col min="751" max="751" width="4.87890625" style="1" customWidth="1"/>
    <col min="752" max="752" width="1.87890625" style="1" customWidth="1"/>
    <col min="753" max="753" width="14.41015625" style="1" customWidth="1"/>
    <col min="754" max="755" width="18.41015625" style="1" customWidth="1"/>
    <col min="756" max="756" width="20.5859375" style="1" bestFit="1" customWidth="1"/>
    <col min="757" max="757" width="14.29296875" style="1" customWidth="1"/>
    <col min="758" max="758" width="25.5859375" style="1" customWidth="1"/>
    <col min="759" max="995" width="11.41015625" style="1"/>
    <col min="996" max="996" width="2" style="1" customWidth="1"/>
    <col min="997" max="997" width="3.1171875" style="1" customWidth="1"/>
    <col min="998" max="998" width="3.5859375" style="1" customWidth="1"/>
    <col min="999" max="999" width="44.29296875" style="1" customWidth="1"/>
    <col min="1000" max="1000" width="10.5859375" style="1" customWidth="1"/>
    <col min="1001" max="1001" width="15.5859375" style="1" customWidth="1"/>
    <col min="1002" max="1002" width="19.1171875" style="1" customWidth="1"/>
    <col min="1003" max="1003" width="22.29296875" style="1" bestFit="1" customWidth="1"/>
    <col min="1004" max="1004" width="5" style="1" customWidth="1"/>
    <col min="1005" max="1005" width="17.703125" style="1" customWidth="1"/>
    <col min="1006" max="1006" width="21" style="1" bestFit="1" customWidth="1"/>
    <col min="1007" max="1007" width="4.87890625" style="1" customWidth="1"/>
    <col min="1008" max="1008" width="1.87890625" style="1" customWidth="1"/>
    <col min="1009" max="1009" width="14.41015625" style="1" customWidth="1"/>
    <col min="1010" max="1011" width="18.41015625" style="1" customWidth="1"/>
    <col min="1012" max="1012" width="20.5859375" style="1" bestFit="1" customWidth="1"/>
    <col min="1013" max="1013" width="14.29296875" style="1" customWidth="1"/>
    <col min="1014" max="1014" width="25.5859375" style="1" customWidth="1"/>
    <col min="1015" max="1251" width="11.41015625" style="1"/>
    <col min="1252" max="1252" width="2" style="1" customWidth="1"/>
    <col min="1253" max="1253" width="3.1171875" style="1" customWidth="1"/>
    <col min="1254" max="1254" width="3.5859375" style="1" customWidth="1"/>
    <col min="1255" max="1255" width="44.29296875" style="1" customWidth="1"/>
    <col min="1256" max="1256" width="10.5859375" style="1" customWidth="1"/>
    <col min="1257" max="1257" width="15.5859375" style="1" customWidth="1"/>
    <col min="1258" max="1258" width="19.1171875" style="1" customWidth="1"/>
    <col min="1259" max="1259" width="22.29296875" style="1" bestFit="1" customWidth="1"/>
    <col min="1260" max="1260" width="5" style="1" customWidth="1"/>
    <col min="1261" max="1261" width="17.703125" style="1" customWidth="1"/>
    <col min="1262" max="1262" width="21" style="1" bestFit="1" customWidth="1"/>
    <col min="1263" max="1263" width="4.87890625" style="1" customWidth="1"/>
    <col min="1264" max="1264" width="1.87890625" style="1" customWidth="1"/>
    <col min="1265" max="1265" width="14.41015625" style="1" customWidth="1"/>
    <col min="1266" max="1267" width="18.41015625" style="1" customWidth="1"/>
    <col min="1268" max="1268" width="20.5859375" style="1" bestFit="1" customWidth="1"/>
    <col min="1269" max="1269" width="14.29296875" style="1" customWidth="1"/>
    <col min="1270" max="1270" width="25.5859375" style="1" customWidth="1"/>
    <col min="1271" max="1507" width="11.41015625" style="1"/>
    <col min="1508" max="1508" width="2" style="1" customWidth="1"/>
    <col min="1509" max="1509" width="3.1171875" style="1" customWidth="1"/>
    <col min="1510" max="1510" width="3.5859375" style="1" customWidth="1"/>
    <col min="1511" max="1511" width="44.29296875" style="1" customWidth="1"/>
    <col min="1512" max="1512" width="10.5859375" style="1" customWidth="1"/>
    <col min="1513" max="1513" width="15.5859375" style="1" customWidth="1"/>
    <col min="1514" max="1514" width="19.1171875" style="1" customWidth="1"/>
    <col min="1515" max="1515" width="22.29296875" style="1" bestFit="1" customWidth="1"/>
    <col min="1516" max="1516" width="5" style="1" customWidth="1"/>
    <col min="1517" max="1517" width="17.703125" style="1" customWidth="1"/>
    <col min="1518" max="1518" width="21" style="1" bestFit="1" customWidth="1"/>
    <col min="1519" max="1519" width="4.87890625" style="1" customWidth="1"/>
    <col min="1520" max="1520" width="1.87890625" style="1" customWidth="1"/>
    <col min="1521" max="1521" width="14.41015625" style="1" customWidth="1"/>
    <col min="1522" max="1523" width="18.41015625" style="1" customWidth="1"/>
    <col min="1524" max="1524" width="20.5859375" style="1" bestFit="1" customWidth="1"/>
    <col min="1525" max="1525" width="14.29296875" style="1" customWidth="1"/>
    <col min="1526" max="1526" width="25.5859375" style="1" customWidth="1"/>
    <col min="1527" max="1763" width="11.41015625" style="1"/>
    <col min="1764" max="1764" width="2" style="1" customWidth="1"/>
    <col min="1765" max="1765" width="3.1171875" style="1" customWidth="1"/>
    <col min="1766" max="1766" width="3.5859375" style="1" customWidth="1"/>
    <col min="1767" max="1767" width="44.29296875" style="1" customWidth="1"/>
    <col min="1768" max="1768" width="10.5859375" style="1" customWidth="1"/>
    <col min="1769" max="1769" width="15.5859375" style="1" customWidth="1"/>
    <col min="1770" max="1770" width="19.1171875" style="1" customWidth="1"/>
    <col min="1771" max="1771" width="22.29296875" style="1" bestFit="1" customWidth="1"/>
    <col min="1772" max="1772" width="5" style="1" customWidth="1"/>
    <col min="1773" max="1773" width="17.703125" style="1" customWidth="1"/>
    <col min="1774" max="1774" width="21" style="1" bestFit="1" customWidth="1"/>
    <col min="1775" max="1775" width="4.87890625" style="1" customWidth="1"/>
    <col min="1776" max="1776" width="1.87890625" style="1" customWidth="1"/>
    <col min="1777" max="1777" width="14.41015625" style="1" customWidth="1"/>
    <col min="1778" max="1779" width="18.41015625" style="1" customWidth="1"/>
    <col min="1780" max="1780" width="20.5859375" style="1" bestFit="1" customWidth="1"/>
    <col min="1781" max="1781" width="14.29296875" style="1" customWidth="1"/>
    <col min="1782" max="1782" width="25.5859375" style="1" customWidth="1"/>
    <col min="1783" max="2019" width="11.41015625" style="1"/>
    <col min="2020" max="2020" width="2" style="1" customWidth="1"/>
    <col min="2021" max="2021" width="3.1171875" style="1" customWidth="1"/>
    <col min="2022" max="2022" width="3.5859375" style="1" customWidth="1"/>
    <col min="2023" max="2023" width="44.29296875" style="1" customWidth="1"/>
    <col min="2024" max="2024" width="10.5859375" style="1" customWidth="1"/>
    <col min="2025" max="2025" width="15.5859375" style="1" customWidth="1"/>
    <col min="2026" max="2026" width="19.1171875" style="1" customWidth="1"/>
    <col min="2027" max="2027" width="22.29296875" style="1" bestFit="1" customWidth="1"/>
    <col min="2028" max="2028" width="5" style="1" customWidth="1"/>
    <col min="2029" max="2029" width="17.703125" style="1" customWidth="1"/>
    <col min="2030" max="2030" width="21" style="1" bestFit="1" customWidth="1"/>
    <col min="2031" max="2031" width="4.87890625" style="1" customWidth="1"/>
    <col min="2032" max="2032" width="1.87890625" style="1" customWidth="1"/>
    <col min="2033" max="2033" width="14.41015625" style="1" customWidth="1"/>
    <col min="2034" max="2035" width="18.41015625" style="1" customWidth="1"/>
    <col min="2036" max="2036" width="20.5859375" style="1" bestFit="1" customWidth="1"/>
    <col min="2037" max="2037" width="14.29296875" style="1" customWidth="1"/>
    <col min="2038" max="2038" width="25.5859375" style="1" customWidth="1"/>
    <col min="2039" max="2275" width="11.41015625" style="1"/>
    <col min="2276" max="2276" width="2" style="1" customWidth="1"/>
    <col min="2277" max="2277" width="3.1171875" style="1" customWidth="1"/>
    <col min="2278" max="2278" width="3.5859375" style="1" customWidth="1"/>
    <col min="2279" max="2279" width="44.29296875" style="1" customWidth="1"/>
    <col min="2280" max="2280" width="10.5859375" style="1" customWidth="1"/>
    <col min="2281" max="2281" width="15.5859375" style="1" customWidth="1"/>
    <col min="2282" max="2282" width="19.1171875" style="1" customWidth="1"/>
    <col min="2283" max="2283" width="22.29296875" style="1" bestFit="1" customWidth="1"/>
    <col min="2284" max="2284" width="5" style="1" customWidth="1"/>
    <col min="2285" max="2285" width="17.703125" style="1" customWidth="1"/>
    <col min="2286" max="2286" width="21" style="1" bestFit="1" customWidth="1"/>
    <col min="2287" max="2287" width="4.87890625" style="1" customWidth="1"/>
    <col min="2288" max="2288" width="1.87890625" style="1" customWidth="1"/>
    <col min="2289" max="2289" width="14.41015625" style="1" customWidth="1"/>
    <col min="2290" max="2291" width="18.41015625" style="1" customWidth="1"/>
    <col min="2292" max="2292" width="20.5859375" style="1" bestFit="1" customWidth="1"/>
    <col min="2293" max="2293" width="14.29296875" style="1" customWidth="1"/>
    <col min="2294" max="2294" width="25.5859375" style="1" customWidth="1"/>
    <col min="2295" max="2531" width="11.41015625" style="1"/>
    <col min="2532" max="2532" width="2" style="1" customWidth="1"/>
    <col min="2533" max="2533" width="3.1171875" style="1" customWidth="1"/>
    <col min="2534" max="2534" width="3.5859375" style="1" customWidth="1"/>
    <col min="2535" max="2535" width="44.29296875" style="1" customWidth="1"/>
    <col min="2536" max="2536" width="10.5859375" style="1" customWidth="1"/>
    <col min="2537" max="2537" width="15.5859375" style="1" customWidth="1"/>
    <col min="2538" max="2538" width="19.1171875" style="1" customWidth="1"/>
    <col min="2539" max="2539" width="22.29296875" style="1" bestFit="1" customWidth="1"/>
    <col min="2540" max="2540" width="5" style="1" customWidth="1"/>
    <col min="2541" max="2541" width="17.703125" style="1" customWidth="1"/>
    <col min="2542" max="2542" width="21" style="1" bestFit="1" customWidth="1"/>
    <col min="2543" max="2543" width="4.87890625" style="1" customWidth="1"/>
    <col min="2544" max="2544" width="1.87890625" style="1" customWidth="1"/>
    <col min="2545" max="2545" width="14.41015625" style="1" customWidth="1"/>
    <col min="2546" max="2547" width="18.41015625" style="1" customWidth="1"/>
    <col min="2548" max="2548" width="20.5859375" style="1" bestFit="1" customWidth="1"/>
    <col min="2549" max="2549" width="14.29296875" style="1" customWidth="1"/>
    <col min="2550" max="2550" width="25.5859375" style="1" customWidth="1"/>
    <col min="2551" max="2787" width="11.41015625" style="1"/>
    <col min="2788" max="2788" width="2" style="1" customWidth="1"/>
    <col min="2789" max="2789" width="3.1171875" style="1" customWidth="1"/>
    <col min="2790" max="2790" width="3.5859375" style="1" customWidth="1"/>
    <col min="2791" max="2791" width="44.29296875" style="1" customWidth="1"/>
    <col min="2792" max="2792" width="10.5859375" style="1" customWidth="1"/>
    <col min="2793" max="2793" width="15.5859375" style="1" customWidth="1"/>
    <col min="2794" max="2794" width="19.1171875" style="1" customWidth="1"/>
    <col min="2795" max="2795" width="22.29296875" style="1" bestFit="1" customWidth="1"/>
    <col min="2796" max="2796" width="5" style="1" customWidth="1"/>
    <col min="2797" max="2797" width="17.703125" style="1" customWidth="1"/>
    <col min="2798" max="2798" width="21" style="1" bestFit="1" customWidth="1"/>
    <col min="2799" max="2799" width="4.87890625" style="1" customWidth="1"/>
    <col min="2800" max="2800" width="1.87890625" style="1" customWidth="1"/>
    <col min="2801" max="2801" width="14.41015625" style="1" customWidth="1"/>
    <col min="2802" max="2803" width="18.41015625" style="1" customWidth="1"/>
    <col min="2804" max="2804" width="20.5859375" style="1" bestFit="1" customWidth="1"/>
    <col min="2805" max="2805" width="14.29296875" style="1" customWidth="1"/>
    <col min="2806" max="2806" width="25.5859375" style="1" customWidth="1"/>
    <col min="2807" max="3043" width="11.41015625" style="1"/>
    <col min="3044" max="3044" width="2" style="1" customWidth="1"/>
    <col min="3045" max="3045" width="3.1171875" style="1" customWidth="1"/>
    <col min="3046" max="3046" width="3.5859375" style="1" customWidth="1"/>
    <col min="3047" max="3047" width="44.29296875" style="1" customWidth="1"/>
    <col min="3048" max="3048" width="10.5859375" style="1" customWidth="1"/>
    <col min="3049" max="3049" width="15.5859375" style="1" customWidth="1"/>
    <col min="3050" max="3050" width="19.1171875" style="1" customWidth="1"/>
    <col min="3051" max="3051" width="22.29296875" style="1" bestFit="1" customWidth="1"/>
    <col min="3052" max="3052" width="5" style="1" customWidth="1"/>
    <col min="3053" max="3053" width="17.703125" style="1" customWidth="1"/>
    <col min="3054" max="3054" width="21" style="1" bestFit="1" customWidth="1"/>
    <col min="3055" max="3055" width="4.87890625" style="1" customWidth="1"/>
    <col min="3056" max="3056" width="1.87890625" style="1" customWidth="1"/>
    <col min="3057" max="3057" width="14.41015625" style="1" customWidth="1"/>
    <col min="3058" max="3059" width="18.41015625" style="1" customWidth="1"/>
    <col min="3060" max="3060" width="20.5859375" style="1" bestFit="1" customWidth="1"/>
    <col min="3061" max="3061" width="14.29296875" style="1" customWidth="1"/>
    <col min="3062" max="3062" width="25.5859375" style="1" customWidth="1"/>
    <col min="3063" max="3299" width="11.41015625" style="1"/>
    <col min="3300" max="3300" width="2" style="1" customWidth="1"/>
    <col min="3301" max="3301" width="3.1171875" style="1" customWidth="1"/>
    <col min="3302" max="3302" width="3.5859375" style="1" customWidth="1"/>
    <col min="3303" max="3303" width="44.29296875" style="1" customWidth="1"/>
    <col min="3304" max="3304" width="10.5859375" style="1" customWidth="1"/>
    <col min="3305" max="3305" width="15.5859375" style="1" customWidth="1"/>
    <col min="3306" max="3306" width="19.1171875" style="1" customWidth="1"/>
    <col min="3307" max="3307" width="22.29296875" style="1" bestFit="1" customWidth="1"/>
    <col min="3308" max="3308" width="5" style="1" customWidth="1"/>
    <col min="3309" max="3309" width="17.703125" style="1" customWidth="1"/>
    <col min="3310" max="3310" width="21" style="1" bestFit="1" customWidth="1"/>
    <col min="3311" max="3311" width="4.87890625" style="1" customWidth="1"/>
    <col min="3312" max="3312" width="1.87890625" style="1" customWidth="1"/>
    <col min="3313" max="3313" width="14.41015625" style="1" customWidth="1"/>
    <col min="3314" max="3315" width="18.41015625" style="1" customWidth="1"/>
    <col min="3316" max="3316" width="20.5859375" style="1" bestFit="1" customWidth="1"/>
    <col min="3317" max="3317" width="14.29296875" style="1" customWidth="1"/>
    <col min="3318" max="3318" width="25.5859375" style="1" customWidth="1"/>
    <col min="3319" max="3555" width="11.41015625" style="1"/>
    <col min="3556" max="3556" width="2" style="1" customWidth="1"/>
    <col min="3557" max="3557" width="3.1171875" style="1" customWidth="1"/>
    <col min="3558" max="3558" width="3.5859375" style="1" customWidth="1"/>
    <col min="3559" max="3559" width="44.29296875" style="1" customWidth="1"/>
    <col min="3560" max="3560" width="10.5859375" style="1" customWidth="1"/>
    <col min="3561" max="3561" width="15.5859375" style="1" customWidth="1"/>
    <col min="3562" max="3562" width="19.1171875" style="1" customWidth="1"/>
    <col min="3563" max="3563" width="22.29296875" style="1" bestFit="1" customWidth="1"/>
    <col min="3564" max="3564" width="5" style="1" customWidth="1"/>
    <col min="3565" max="3565" width="17.703125" style="1" customWidth="1"/>
    <col min="3566" max="3566" width="21" style="1" bestFit="1" customWidth="1"/>
    <col min="3567" max="3567" width="4.87890625" style="1" customWidth="1"/>
    <col min="3568" max="3568" width="1.87890625" style="1" customWidth="1"/>
    <col min="3569" max="3569" width="14.41015625" style="1" customWidth="1"/>
    <col min="3570" max="3571" width="18.41015625" style="1" customWidth="1"/>
    <col min="3572" max="3572" width="20.5859375" style="1" bestFit="1" customWidth="1"/>
    <col min="3573" max="3573" width="14.29296875" style="1" customWidth="1"/>
    <col min="3574" max="3574" width="25.5859375" style="1" customWidth="1"/>
    <col min="3575" max="3811" width="11.41015625" style="1"/>
    <col min="3812" max="3812" width="2" style="1" customWidth="1"/>
    <col min="3813" max="3813" width="3.1171875" style="1" customWidth="1"/>
    <col min="3814" max="3814" width="3.5859375" style="1" customWidth="1"/>
    <col min="3815" max="3815" width="44.29296875" style="1" customWidth="1"/>
    <col min="3816" max="3816" width="10.5859375" style="1" customWidth="1"/>
    <col min="3817" max="3817" width="15.5859375" style="1" customWidth="1"/>
    <col min="3818" max="3818" width="19.1171875" style="1" customWidth="1"/>
    <col min="3819" max="3819" width="22.29296875" style="1" bestFit="1" customWidth="1"/>
    <col min="3820" max="3820" width="5" style="1" customWidth="1"/>
    <col min="3821" max="3821" width="17.703125" style="1" customWidth="1"/>
    <col min="3822" max="3822" width="21" style="1" bestFit="1" customWidth="1"/>
    <col min="3823" max="3823" width="4.87890625" style="1" customWidth="1"/>
    <col min="3824" max="3824" width="1.87890625" style="1" customWidth="1"/>
    <col min="3825" max="3825" width="14.41015625" style="1" customWidth="1"/>
    <col min="3826" max="3827" width="18.41015625" style="1" customWidth="1"/>
    <col min="3828" max="3828" width="20.5859375" style="1" bestFit="1" customWidth="1"/>
    <col min="3829" max="3829" width="14.29296875" style="1" customWidth="1"/>
    <col min="3830" max="3830" width="25.5859375" style="1" customWidth="1"/>
    <col min="3831" max="4067" width="11.41015625" style="1"/>
    <col min="4068" max="4068" width="2" style="1" customWidth="1"/>
    <col min="4069" max="4069" width="3.1171875" style="1" customWidth="1"/>
    <col min="4070" max="4070" width="3.5859375" style="1" customWidth="1"/>
    <col min="4071" max="4071" width="44.29296875" style="1" customWidth="1"/>
    <col min="4072" max="4072" width="10.5859375" style="1" customWidth="1"/>
    <col min="4073" max="4073" width="15.5859375" style="1" customWidth="1"/>
    <col min="4074" max="4074" width="19.1171875" style="1" customWidth="1"/>
    <col min="4075" max="4075" width="22.29296875" style="1" bestFit="1" customWidth="1"/>
    <col min="4076" max="4076" width="5" style="1" customWidth="1"/>
    <col min="4077" max="4077" width="17.703125" style="1" customWidth="1"/>
    <col min="4078" max="4078" width="21" style="1" bestFit="1" customWidth="1"/>
    <col min="4079" max="4079" width="4.87890625" style="1" customWidth="1"/>
    <col min="4080" max="4080" width="1.87890625" style="1" customWidth="1"/>
    <col min="4081" max="4081" width="14.41015625" style="1" customWidth="1"/>
    <col min="4082" max="4083" width="18.41015625" style="1" customWidth="1"/>
    <col min="4084" max="4084" width="20.5859375" style="1" bestFit="1" customWidth="1"/>
    <col min="4085" max="4085" width="14.29296875" style="1" customWidth="1"/>
    <col min="4086" max="4086" width="25.5859375" style="1" customWidth="1"/>
    <col min="4087" max="4323" width="11.41015625" style="1"/>
    <col min="4324" max="4324" width="2" style="1" customWidth="1"/>
    <col min="4325" max="4325" width="3.1171875" style="1" customWidth="1"/>
    <col min="4326" max="4326" width="3.5859375" style="1" customWidth="1"/>
    <col min="4327" max="4327" width="44.29296875" style="1" customWidth="1"/>
    <col min="4328" max="4328" width="10.5859375" style="1" customWidth="1"/>
    <col min="4329" max="4329" width="15.5859375" style="1" customWidth="1"/>
    <col min="4330" max="4330" width="19.1171875" style="1" customWidth="1"/>
    <col min="4331" max="4331" width="22.29296875" style="1" bestFit="1" customWidth="1"/>
    <col min="4332" max="4332" width="5" style="1" customWidth="1"/>
    <col min="4333" max="4333" width="17.703125" style="1" customWidth="1"/>
    <col min="4334" max="4334" width="21" style="1" bestFit="1" customWidth="1"/>
    <col min="4335" max="4335" width="4.87890625" style="1" customWidth="1"/>
    <col min="4336" max="4336" width="1.87890625" style="1" customWidth="1"/>
    <col min="4337" max="4337" width="14.41015625" style="1" customWidth="1"/>
    <col min="4338" max="4339" width="18.41015625" style="1" customWidth="1"/>
    <col min="4340" max="4340" width="20.5859375" style="1" bestFit="1" customWidth="1"/>
    <col min="4341" max="4341" width="14.29296875" style="1" customWidth="1"/>
    <col min="4342" max="4342" width="25.5859375" style="1" customWidth="1"/>
    <col min="4343" max="4579" width="11.41015625" style="1"/>
    <col min="4580" max="4580" width="2" style="1" customWidth="1"/>
    <col min="4581" max="4581" width="3.1171875" style="1" customWidth="1"/>
    <col min="4582" max="4582" width="3.5859375" style="1" customWidth="1"/>
    <col min="4583" max="4583" width="44.29296875" style="1" customWidth="1"/>
    <col min="4584" max="4584" width="10.5859375" style="1" customWidth="1"/>
    <col min="4585" max="4585" width="15.5859375" style="1" customWidth="1"/>
    <col min="4586" max="4586" width="19.1171875" style="1" customWidth="1"/>
    <col min="4587" max="4587" width="22.29296875" style="1" bestFit="1" customWidth="1"/>
    <col min="4588" max="4588" width="5" style="1" customWidth="1"/>
    <col min="4589" max="4589" width="17.703125" style="1" customWidth="1"/>
    <col min="4590" max="4590" width="21" style="1" bestFit="1" customWidth="1"/>
    <col min="4591" max="4591" width="4.87890625" style="1" customWidth="1"/>
    <col min="4592" max="4592" width="1.87890625" style="1" customWidth="1"/>
    <col min="4593" max="4593" width="14.41015625" style="1" customWidth="1"/>
    <col min="4594" max="4595" width="18.41015625" style="1" customWidth="1"/>
    <col min="4596" max="4596" width="20.5859375" style="1" bestFit="1" customWidth="1"/>
    <col min="4597" max="4597" width="14.29296875" style="1" customWidth="1"/>
    <col min="4598" max="4598" width="25.5859375" style="1" customWidth="1"/>
    <col min="4599" max="4835" width="11.41015625" style="1"/>
    <col min="4836" max="4836" width="2" style="1" customWidth="1"/>
    <col min="4837" max="4837" width="3.1171875" style="1" customWidth="1"/>
    <col min="4838" max="4838" width="3.5859375" style="1" customWidth="1"/>
    <col min="4839" max="4839" width="44.29296875" style="1" customWidth="1"/>
    <col min="4840" max="4840" width="10.5859375" style="1" customWidth="1"/>
    <col min="4841" max="4841" width="15.5859375" style="1" customWidth="1"/>
    <col min="4842" max="4842" width="19.1171875" style="1" customWidth="1"/>
    <col min="4843" max="4843" width="22.29296875" style="1" bestFit="1" customWidth="1"/>
    <col min="4844" max="4844" width="5" style="1" customWidth="1"/>
    <col min="4845" max="4845" width="17.703125" style="1" customWidth="1"/>
    <col min="4846" max="4846" width="21" style="1" bestFit="1" customWidth="1"/>
    <col min="4847" max="4847" width="4.87890625" style="1" customWidth="1"/>
    <col min="4848" max="4848" width="1.87890625" style="1" customWidth="1"/>
    <col min="4849" max="4849" width="14.41015625" style="1" customWidth="1"/>
    <col min="4850" max="4851" width="18.41015625" style="1" customWidth="1"/>
    <col min="4852" max="4852" width="20.5859375" style="1" bestFit="1" customWidth="1"/>
    <col min="4853" max="4853" width="14.29296875" style="1" customWidth="1"/>
    <col min="4854" max="4854" width="25.5859375" style="1" customWidth="1"/>
    <col min="4855" max="5091" width="11.41015625" style="1"/>
    <col min="5092" max="5092" width="2" style="1" customWidth="1"/>
    <col min="5093" max="5093" width="3.1171875" style="1" customWidth="1"/>
    <col min="5094" max="5094" width="3.5859375" style="1" customWidth="1"/>
    <col min="5095" max="5095" width="44.29296875" style="1" customWidth="1"/>
    <col min="5096" max="5096" width="10.5859375" style="1" customWidth="1"/>
    <col min="5097" max="5097" width="15.5859375" style="1" customWidth="1"/>
    <col min="5098" max="5098" width="19.1171875" style="1" customWidth="1"/>
    <col min="5099" max="5099" width="22.29296875" style="1" bestFit="1" customWidth="1"/>
    <col min="5100" max="5100" width="5" style="1" customWidth="1"/>
    <col min="5101" max="5101" width="17.703125" style="1" customWidth="1"/>
    <col min="5102" max="5102" width="21" style="1" bestFit="1" customWidth="1"/>
    <col min="5103" max="5103" width="4.87890625" style="1" customWidth="1"/>
    <col min="5104" max="5104" width="1.87890625" style="1" customWidth="1"/>
    <col min="5105" max="5105" width="14.41015625" style="1" customWidth="1"/>
    <col min="5106" max="5107" width="18.41015625" style="1" customWidth="1"/>
    <col min="5108" max="5108" width="20.5859375" style="1" bestFit="1" customWidth="1"/>
    <col min="5109" max="5109" width="14.29296875" style="1" customWidth="1"/>
    <col min="5110" max="5110" width="25.5859375" style="1" customWidth="1"/>
    <col min="5111" max="5347" width="11.41015625" style="1"/>
    <col min="5348" max="5348" width="2" style="1" customWidth="1"/>
    <col min="5349" max="5349" width="3.1171875" style="1" customWidth="1"/>
    <col min="5350" max="5350" width="3.5859375" style="1" customWidth="1"/>
    <col min="5351" max="5351" width="44.29296875" style="1" customWidth="1"/>
    <col min="5352" max="5352" width="10.5859375" style="1" customWidth="1"/>
    <col min="5353" max="5353" width="15.5859375" style="1" customWidth="1"/>
    <col min="5354" max="5354" width="19.1171875" style="1" customWidth="1"/>
    <col min="5355" max="5355" width="22.29296875" style="1" bestFit="1" customWidth="1"/>
    <col min="5356" max="5356" width="5" style="1" customWidth="1"/>
    <col min="5357" max="5357" width="17.703125" style="1" customWidth="1"/>
    <col min="5358" max="5358" width="21" style="1" bestFit="1" customWidth="1"/>
    <col min="5359" max="5359" width="4.87890625" style="1" customWidth="1"/>
    <col min="5360" max="5360" width="1.87890625" style="1" customWidth="1"/>
    <col min="5361" max="5361" width="14.41015625" style="1" customWidth="1"/>
    <col min="5362" max="5363" width="18.41015625" style="1" customWidth="1"/>
    <col min="5364" max="5364" width="20.5859375" style="1" bestFit="1" customWidth="1"/>
    <col min="5365" max="5365" width="14.29296875" style="1" customWidth="1"/>
    <col min="5366" max="5366" width="25.5859375" style="1" customWidth="1"/>
    <col min="5367" max="5603" width="11.41015625" style="1"/>
    <col min="5604" max="5604" width="2" style="1" customWidth="1"/>
    <col min="5605" max="5605" width="3.1171875" style="1" customWidth="1"/>
    <col min="5606" max="5606" width="3.5859375" style="1" customWidth="1"/>
    <col min="5607" max="5607" width="44.29296875" style="1" customWidth="1"/>
    <col min="5608" max="5608" width="10.5859375" style="1" customWidth="1"/>
    <col min="5609" max="5609" width="15.5859375" style="1" customWidth="1"/>
    <col min="5610" max="5610" width="19.1171875" style="1" customWidth="1"/>
    <col min="5611" max="5611" width="22.29296875" style="1" bestFit="1" customWidth="1"/>
    <col min="5612" max="5612" width="5" style="1" customWidth="1"/>
    <col min="5613" max="5613" width="17.703125" style="1" customWidth="1"/>
    <col min="5614" max="5614" width="21" style="1" bestFit="1" customWidth="1"/>
    <col min="5615" max="5615" width="4.87890625" style="1" customWidth="1"/>
    <col min="5616" max="5616" width="1.87890625" style="1" customWidth="1"/>
    <col min="5617" max="5617" width="14.41015625" style="1" customWidth="1"/>
    <col min="5618" max="5619" width="18.41015625" style="1" customWidth="1"/>
    <col min="5620" max="5620" width="20.5859375" style="1" bestFit="1" customWidth="1"/>
    <col min="5621" max="5621" width="14.29296875" style="1" customWidth="1"/>
    <col min="5622" max="5622" width="25.5859375" style="1" customWidth="1"/>
    <col min="5623" max="5859" width="11.41015625" style="1"/>
    <col min="5860" max="5860" width="2" style="1" customWidth="1"/>
    <col min="5861" max="5861" width="3.1171875" style="1" customWidth="1"/>
    <col min="5862" max="5862" width="3.5859375" style="1" customWidth="1"/>
    <col min="5863" max="5863" width="44.29296875" style="1" customWidth="1"/>
    <col min="5864" max="5864" width="10.5859375" style="1" customWidth="1"/>
    <col min="5865" max="5865" width="15.5859375" style="1" customWidth="1"/>
    <col min="5866" max="5866" width="19.1171875" style="1" customWidth="1"/>
    <col min="5867" max="5867" width="22.29296875" style="1" bestFit="1" customWidth="1"/>
    <col min="5868" max="5868" width="5" style="1" customWidth="1"/>
    <col min="5869" max="5869" width="17.703125" style="1" customWidth="1"/>
    <col min="5870" max="5870" width="21" style="1" bestFit="1" customWidth="1"/>
    <col min="5871" max="5871" width="4.87890625" style="1" customWidth="1"/>
    <col min="5872" max="5872" width="1.87890625" style="1" customWidth="1"/>
    <col min="5873" max="5873" width="14.41015625" style="1" customWidth="1"/>
    <col min="5874" max="5875" width="18.41015625" style="1" customWidth="1"/>
    <col min="5876" max="5876" width="20.5859375" style="1" bestFit="1" customWidth="1"/>
    <col min="5877" max="5877" width="14.29296875" style="1" customWidth="1"/>
    <col min="5878" max="5878" width="25.5859375" style="1" customWidth="1"/>
    <col min="5879" max="6115" width="11.41015625" style="1"/>
    <col min="6116" max="6116" width="2" style="1" customWidth="1"/>
    <col min="6117" max="6117" width="3.1171875" style="1" customWidth="1"/>
    <col min="6118" max="6118" width="3.5859375" style="1" customWidth="1"/>
    <col min="6119" max="6119" width="44.29296875" style="1" customWidth="1"/>
    <col min="6120" max="6120" width="10.5859375" style="1" customWidth="1"/>
    <col min="6121" max="6121" width="15.5859375" style="1" customWidth="1"/>
    <col min="6122" max="6122" width="19.1171875" style="1" customWidth="1"/>
    <col min="6123" max="6123" width="22.29296875" style="1" bestFit="1" customWidth="1"/>
    <col min="6124" max="6124" width="5" style="1" customWidth="1"/>
    <col min="6125" max="6125" width="17.703125" style="1" customWidth="1"/>
    <col min="6126" max="6126" width="21" style="1" bestFit="1" customWidth="1"/>
    <col min="6127" max="6127" width="4.87890625" style="1" customWidth="1"/>
    <col min="6128" max="6128" width="1.87890625" style="1" customWidth="1"/>
    <col min="6129" max="6129" width="14.41015625" style="1" customWidth="1"/>
    <col min="6130" max="6131" width="18.41015625" style="1" customWidth="1"/>
    <col min="6132" max="6132" width="20.5859375" style="1" bestFit="1" customWidth="1"/>
    <col min="6133" max="6133" width="14.29296875" style="1" customWidth="1"/>
    <col min="6134" max="6134" width="25.5859375" style="1" customWidth="1"/>
    <col min="6135" max="6371" width="11.41015625" style="1"/>
    <col min="6372" max="6372" width="2" style="1" customWidth="1"/>
    <col min="6373" max="6373" width="3.1171875" style="1" customWidth="1"/>
    <col min="6374" max="6374" width="3.5859375" style="1" customWidth="1"/>
    <col min="6375" max="6375" width="44.29296875" style="1" customWidth="1"/>
    <col min="6376" max="6376" width="10.5859375" style="1" customWidth="1"/>
    <col min="6377" max="6377" width="15.5859375" style="1" customWidth="1"/>
    <col min="6378" max="6378" width="19.1171875" style="1" customWidth="1"/>
    <col min="6379" max="6379" width="22.29296875" style="1" bestFit="1" customWidth="1"/>
    <col min="6380" max="6380" width="5" style="1" customWidth="1"/>
    <col min="6381" max="6381" width="17.703125" style="1" customWidth="1"/>
    <col min="6382" max="6382" width="21" style="1" bestFit="1" customWidth="1"/>
    <col min="6383" max="6383" width="4.87890625" style="1" customWidth="1"/>
    <col min="6384" max="6384" width="1.87890625" style="1" customWidth="1"/>
    <col min="6385" max="6385" width="14.41015625" style="1" customWidth="1"/>
    <col min="6386" max="6387" width="18.41015625" style="1" customWidth="1"/>
    <col min="6388" max="6388" width="20.5859375" style="1" bestFit="1" customWidth="1"/>
    <col min="6389" max="6389" width="14.29296875" style="1" customWidth="1"/>
    <col min="6390" max="6390" width="25.5859375" style="1" customWidth="1"/>
    <col min="6391" max="6627" width="11.41015625" style="1"/>
    <col min="6628" max="6628" width="2" style="1" customWidth="1"/>
    <col min="6629" max="6629" width="3.1171875" style="1" customWidth="1"/>
    <col min="6630" max="6630" width="3.5859375" style="1" customWidth="1"/>
    <col min="6631" max="6631" width="44.29296875" style="1" customWidth="1"/>
    <col min="6632" max="6632" width="10.5859375" style="1" customWidth="1"/>
    <col min="6633" max="6633" width="15.5859375" style="1" customWidth="1"/>
    <col min="6634" max="6634" width="19.1171875" style="1" customWidth="1"/>
    <col min="6635" max="6635" width="22.29296875" style="1" bestFit="1" customWidth="1"/>
    <col min="6636" max="6636" width="5" style="1" customWidth="1"/>
    <col min="6637" max="6637" width="17.703125" style="1" customWidth="1"/>
    <col min="6638" max="6638" width="21" style="1" bestFit="1" customWidth="1"/>
    <col min="6639" max="6639" width="4.87890625" style="1" customWidth="1"/>
    <col min="6640" max="6640" width="1.87890625" style="1" customWidth="1"/>
    <col min="6641" max="6641" width="14.41015625" style="1" customWidth="1"/>
    <col min="6642" max="6643" width="18.41015625" style="1" customWidth="1"/>
    <col min="6644" max="6644" width="20.5859375" style="1" bestFit="1" customWidth="1"/>
    <col min="6645" max="6645" width="14.29296875" style="1" customWidth="1"/>
    <col min="6646" max="6646" width="25.5859375" style="1" customWidth="1"/>
    <col min="6647" max="6883" width="11.41015625" style="1"/>
    <col min="6884" max="6884" width="2" style="1" customWidth="1"/>
    <col min="6885" max="6885" width="3.1171875" style="1" customWidth="1"/>
    <col min="6886" max="6886" width="3.5859375" style="1" customWidth="1"/>
    <col min="6887" max="6887" width="44.29296875" style="1" customWidth="1"/>
    <col min="6888" max="6888" width="10.5859375" style="1" customWidth="1"/>
    <col min="6889" max="6889" width="15.5859375" style="1" customWidth="1"/>
    <col min="6890" max="6890" width="19.1171875" style="1" customWidth="1"/>
    <col min="6891" max="6891" width="22.29296875" style="1" bestFit="1" customWidth="1"/>
    <col min="6892" max="6892" width="5" style="1" customWidth="1"/>
    <col min="6893" max="6893" width="17.703125" style="1" customWidth="1"/>
    <col min="6894" max="6894" width="21" style="1" bestFit="1" customWidth="1"/>
    <col min="6895" max="6895" width="4.87890625" style="1" customWidth="1"/>
    <col min="6896" max="6896" width="1.87890625" style="1" customWidth="1"/>
    <col min="6897" max="6897" width="14.41015625" style="1" customWidth="1"/>
    <col min="6898" max="6899" width="18.41015625" style="1" customWidth="1"/>
    <col min="6900" max="6900" width="20.5859375" style="1" bestFit="1" customWidth="1"/>
    <col min="6901" max="6901" width="14.29296875" style="1" customWidth="1"/>
    <col min="6902" max="6902" width="25.5859375" style="1" customWidth="1"/>
    <col min="6903" max="7139" width="11.41015625" style="1"/>
    <col min="7140" max="7140" width="2" style="1" customWidth="1"/>
    <col min="7141" max="7141" width="3.1171875" style="1" customWidth="1"/>
    <col min="7142" max="7142" width="3.5859375" style="1" customWidth="1"/>
    <col min="7143" max="7143" width="44.29296875" style="1" customWidth="1"/>
    <col min="7144" max="7144" width="10.5859375" style="1" customWidth="1"/>
    <col min="7145" max="7145" width="15.5859375" style="1" customWidth="1"/>
    <col min="7146" max="7146" width="19.1171875" style="1" customWidth="1"/>
    <col min="7147" max="7147" width="22.29296875" style="1" bestFit="1" customWidth="1"/>
    <col min="7148" max="7148" width="5" style="1" customWidth="1"/>
    <col min="7149" max="7149" width="17.703125" style="1" customWidth="1"/>
    <col min="7150" max="7150" width="21" style="1" bestFit="1" customWidth="1"/>
    <col min="7151" max="7151" width="4.87890625" style="1" customWidth="1"/>
    <col min="7152" max="7152" width="1.87890625" style="1" customWidth="1"/>
    <col min="7153" max="7153" width="14.41015625" style="1" customWidth="1"/>
    <col min="7154" max="7155" width="18.41015625" style="1" customWidth="1"/>
    <col min="7156" max="7156" width="20.5859375" style="1" bestFit="1" customWidth="1"/>
    <col min="7157" max="7157" width="14.29296875" style="1" customWidth="1"/>
    <col min="7158" max="7158" width="25.5859375" style="1" customWidth="1"/>
    <col min="7159" max="7395" width="11.41015625" style="1"/>
    <col min="7396" max="7396" width="2" style="1" customWidth="1"/>
    <col min="7397" max="7397" width="3.1171875" style="1" customWidth="1"/>
    <col min="7398" max="7398" width="3.5859375" style="1" customWidth="1"/>
    <col min="7399" max="7399" width="44.29296875" style="1" customWidth="1"/>
    <col min="7400" max="7400" width="10.5859375" style="1" customWidth="1"/>
    <col min="7401" max="7401" width="15.5859375" style="1" customWidth="1"/>
    <col min="7402" max="7402" width="19.1171875" style="1" customWidth="1"/>
    <col min="7403" max="7403" width="22.29296875" style="1" bestFit="1" customWidth="1"/>
    <col min="7404" max="7404" width="5" style="1" customWidth="1"/>
    <col min="7405" max="7405" width="17.703125" style="1" customWidth="1"/>
    <col min="7406" max="7406" width="21" style="1" bestFit="1" customWidth="1"/>
    <col min="7407" max="7407" width="4.87890625" style="1" customWidth="1"/>
    <col min="7408" max="7408" width="1.87890625" style="1" customWidth="1"/>
    <col min="7409" max="7409" width="14.41015625" style="1" customWidth="1"/>
    <col min="7410" max="7411" width="18.41015625" style="1" customWidth="1"/>
    <col min="7412" max="7412" width="20.5859375" style="1" bestFit="1" customWidth="1"/>
    <col min="7413" max="7413" width="14.29296875" style="1" customWidth="1"/>
    <col min="7414" max="7414" width="25.5859375" style="1" customWidth="1"/>
    <col min="7415" max="7651" width="11.41015625" style="1"/>
    <col min="7652" max="7652" width="2" style="1" customWidth="1"/>
    <col min="7653" max="7653" width="3.1171875" style="1" customWidth="1"/>
    <col min="7654" max="7654" width="3.5859375" style="1" customWidth="1"/>
    <col min="7655" max="7655" width="44.29296875" style="1" customWidth="1"/>
    <col min="7656" max="7656" width="10.5859375" style="1" customWidth="1"/>
    <col min="7657" max="7657" width="15.5859375" style="1" customWidth="1"/>
    <col min="7658" max="7658" width="19.1171875" style="1" customWidth="1"/>
    <col min="7659" max="7659" width="22.29296875" style="1" bestFit="1" customWidth="1"/>
    <col min="7660" max="7660" width="5" style="1" customWidth="1"/>
    <col min="7661" max="7661" width="17.703125" style="1" customWidth="1"/>
    <col min="7662" max="7662" width="21" style="1" bestFit="1" customWidth="1"/>
    <col min="7663" max="7663" width="4.87890625" style="1" customWidth="1"/>
    <col min="7664" max="7664" width="1.87890625" style="1" customWidth="1"/>
    <col min="7665" max="7665" width="14.41015625" style="1" customWidth="1"/>
    <col min="7666" max="7667" width="18.41015625" style="1" customWidth="1"/>
    <col min="7668" max="7668" width="20.5859375" style="1" bestFit="1" customWidth="1"/>
    <col min="7669" max="7669" width="14.29296875" style="1" customWidth="1"/>
    <col min="7670" max="7670" width="25.5859375" style="1" customWidth="1"/>
    <col min="7671" max="7907" width="11.41015625" style="1"/>
    <col min="7908" max="7908" width="2" style="1" customWidth="1"/>
    <col min="7909" max="7909" width="3.1171875" style="1" customWidth="1"/>
    <col min="7910" max="7910" width="3.5859375" style="1" customWidth="1"/>
    <col min="7911" max="7911" width="44.29296875" style="1" customWidth="1"/>
    <col min="7912" max="7912" width="10.5859375" style="1" customWidth="1"/>
    <col min="7913" max="7913" width="15.5859375" style="1" customWidth="1"/>
    <col min="7914" max="7914" width="19.1171875" style="1" customWidth="1"/>
    <col min="7915" max="7915" width="22.29296875" style="1" bestFit="1" customWidth="1"/>
    <col min="7916" max="7916" width="5" style="1" customWidth="1"/>
    <col min="7917" max="7917" width="17.703125" style="1" customWidth="1"/>
    <col min="7918" max="7918" width="21" style="1" bestFit="1" customWidth="1"/>
    <col min="7919" max="7919" width="4.87890625" style="1" customWidth="1"/>
    <col min="7920" max="7920" width="1.87890625" style="1" customWidth="1"/>
    <col min="7921" max="7921" width="14.41015625" style="1" customWidth="1"/>
    <col min="7922" max="7923" width="18.41015625" style="1" customWidth="1"/>
    <col min="7924" max="7924" width="20.5859375" style="1" bestFit="1" customWidth="1"/>
    <col min="7925" max="7925" width="14.29296875" style="1" customWidth="1"/>
    <col min="7926" max="7926" width="25.5859375" style="1" customWidth="1"/>
    <col min="7927" max="8163" width="11.41015625" style="1"/>
    <col min="8164" max="8164" width="2" style="1" customWidth="1"/>
    <col min="8165" max="8165" width="3.1171875" style="1" customWidth="1"/>
    <col min="8166" max="8166" width="3.5859375" style="1" customWidth="1"/>
    <col min="8167" max="8167" width="44.29296875" style="1" customWidth="1"/>
    <col min="8168" max="8168" width="10.5859375" style="1" customWidth="1"/>
    <col min="8169" max="8169" width="15.5859375" style="1" customWidth="1"/>
    <col min="8170" max="8170" width="19.1171875" style="1" customWidth="1"/>
    <col min="8171" max="8171" width="22.29296875" style="1" bestFit="1" customWidth="1"/>
    <col min="8172" max="8172" width="5" style="1" customWidth="1"/>
    <col min="8173" max="8173" width="17.703125" style="1" customWidth="1"/>
    <col min="8174" max="8174" width="21" style="1" bestFit="1" customWidth="1"/>
    <col min="8175" max="8175" width="4.87890625" style="1" customWidth="1"/>
    <col min="8176" max="8176" width="1.87890625" style="1" customWidth="1"/>
    <col min="8177" max="8177" width="14.41015625" style="1" customWidth="1"/>
    <col min="8178" max="8179" width="18.41015625" style="1" customWidth="1"/>
    <col min="8180" max="8180" width="20.5859375" style="1" bestFit="1" customWidth="1"/>
    <col min="8181" max="8181" width="14.29296875" style="1" customWidth="1"/>
    <col min="8182" max="8182" width="25.5859375" style="1" customWidth="1"/>
    <col min="8183" max="8419" width="11.41015625" style="1"/>
    <col min="8420" max="8420" width="2" style="1" customWidth="1"/>
    <col min="8421" max="8421" width="3.1171875" style="1" customWidth="1"/>
    <col min="8422" max="8422" width="3.5859375" style="1" customWidth="1"/>
    <col min="8423" max="8423" width="44.29296875" style="1" customWidth="1"/>
    <col min="8424" max="8424" width="10.5859375" style="1" customWidth="1"/>
    <col min="8425" max="8425" width="15.5859375" style="1" customWidth="1"/>
    <col min="8426" max="8426" width="19.1171875" style="1" customWidth="1"/>
    <col min="8427" max="8427" width="22.29296875" style="1" bestFit="1" customWidth="1"/>
    <col min="8428" max="8428" width="5" style="1" customWidth="1"/>
    <col min="8429" max="8429" width="17.703125" style="1" customWidth="1"/>
    <col min="8430" max="8430" width="21" style="1" bestFit="1" customWidth="1"/>
    <col min="8431" max="8431" width="4.87890625" style="1" customWidth="1"/>
    <col min="8432" max="8432" width="1.87890625" style="1" customWidth="1"/>
    <col min="8433" max="8433" width="14.41015625" style="1" customWidth="1"/>
    <col min="8434" max="8435" width="18.41015625" style="1" customWidth="1"/>
    <col min="8436" max="8436" width="20.5859375" style="1" bestFit="1" customWidth="1"/>
    <col min="8437" max="8437" width="14.29296875" style="1" customWidth="1"/>
    <col min="8438" max="8438" width="25.5859375" style="1" customWidth="1"/>
    <col min="8439" max="8675" width="11.41015625" style="1"/>
    <col min="8676" max="8676" width="2" style="1" customWidth="1"/>
    <col min="8677" max="8677" width="3.1171875" style="1" customWidth="1"/>
    <col min="8678" max="8678" width="3.5859375" style="1" customWidth="1"/>
    <col min="8679" max="8679" width="44.29296875" style="1" customWidth="1"/>
    <col min="8680" max="8680" width="10.5859375" style="1" customWidth="1"/>
    <col min="8681" max="8681" width="15.5859375" style="1" customWidth="1"/>
    <col min="8682" max="8682" width="19.1171875" style="1" customWidth="1"/>
    <col min="8683" max="8683" width="22.29296875" style="1" bestFit="1" customWidth="1"/>
    <col min="8684" max="8684" width="5" style="1" customWidth="1"/>
    <col min="8685" max="8685" width="17.703125" style="1" customWidth="1"/>
    <col min="8686" max="8686" width="21" style="1" bestFit="1" customWidth="1"/>
    <col min="8687" max="8687" width="4.87890625" style="1" customWidth="1"/>
    <col min="8688" max="8688" width="1.87890625" style="1" customWidth="1"/>
    <col min="8689" max="8689" width="14.41015625" style="1" customWidth="1"/>
    <col min="8690" max="8691" width="18.41015625" style="1" customWidth="1"/>
    <col min="8692" max="8692" width="20.5859375" style="1" bestFit="1" customWidth="1"/>
    <col min="8693" max="8693" width="14.29296875" style="1" customWidth="1"/>
    <col min="8694" max="8694" width="25.5859375" style="1" customWidth="1"/>
    <col min="8695" max="8931" width="11.41015625" style="1"/>
    <col min="8932" max="8932" width="2" style="1" customWidth="1"/>
    <col min="8933" max="8933" width="3.1171875" style="1" customWidth="1"/>
    <col min="8934" max="8934" width="3.5859375" style="1" customWidth="1"/>
    <col min="8935" max="8935" width="44.29296875" style="1" customWidth="1"/>
    <col min="8936" max="8936" width="10.5859375" style="1" customWidth="1"/>
    <col min="8937" max="8937" width="15.5859375" style="1" customWidth="1"/>
    <col min="8938" max="8938" width="19.1171875" style="1" customWidth="1"/>
    <col min="8939" max="8939" width="22.29296875" style="1" bestFit="1" customWidth="1"/>
    <col min="8940" max="8940" width="5" style="1" customWidth="1"/>
    <col min="8941" max="8941" width="17.703125" style="1" customWidth="1"/>
    <col min="8942" max="8942" width="21" style="1" bestFit="1" customWidth="1"/>
    <col min="8943" max="8943" width="4.87890625" style="1" customWidth="1"/>
    <col min="8944" max="8944" width="1.87890625" style="1" customWidth="1"/>
    <col min="8945" max="8945" width="14.41015625" style="1" customWidth="1"/>
    <col min="8946" max="8947" width="18.41015625" style="1" customWidth="1"/>
    <col min="8948" max="8948" width="20.5859375" style="1" bestFit="1" customWidth="1"/>
    <col min="8949" max="8949" width="14.29296875" style="1" customWidth="1"/>
    <col min="8950" max="8950" width="25.5859375" style="1" customWidth="1"/>
    <col min="8951" max="9187" width="11.41015625" style="1"/>
    <col min="9188" max="9188" width="2" style="1" customWidth="1"/>
    <col min="9189" max="9189" width="3.1171875" style="1" customWidth="1"/>
    <col min="9190" max="9190" width="3.5859375" style="1" customWidth="1"/>
    <col min="9191" max="9191" width="44.29296875" style="1" customWidth="1"/>
    <col min="9192" max="9192" width="10.5859375" style="1" customWidth="1"/>
    <col min="9193" max="9193" width="15.5859375" style="1" customWidth="1"/>
    <col min="9194" max="9194" width="19.1171875" style="1" customWidth="1"/>
    <col min="9195" max="9195" width="22.29296875" style="1" bestFit="1" customWidth="1"/>
    <col min="9196" max="9196" width="5" style="1" customWidth="1"/>
    <col min="9197" max="9197" width="17.703125" style="1" customWidth="1"/>
    <col min="9198" max="9198" width="21" style="1" bestFit="1" customWidth="1"/>
    <col min="9199" max="9199" width="4.87890625" style="1" customWidth="1"/>
    <col min="9200" max="9200" width="1.87890625" style="1" customWidth="1"/>
    <col min="9201" max="9201" width="14.41015625" style="1" customWidth="1"/>
    <col min="9202" max="9203" width="18.41015625" style="1" customWidth="1"/>
    <col min="9204" max="9204" width="20.5859375" style="1" bestFit="1" customWidth="1"/>
    <col min="9205" max="9205" width="14.29296875" style="1" customWidth="1"/>
    <col min="9206" max="9206" width="25.5859375" style="1" customWidth="1"/>
    <col min="9207" max="9443" width="11.41015625" style="1"/>
    <col min="9444" max="9444" width="2" style="1" customWidth="1"/>
    <col min="9445" max="9445" width="3.1171875" style="1" customWidth="1"/>
    <col min="9446" max="9446" width="3.5859375" style="1" customWidth="1"/>
    <col min="9447" max="9447" width="44.29296875" style="1" customWidth="1"/>
    <col min="9448" max="9448" width="10.5859375" style="1" customWidth="1"/>
    <col min="9449" max="9449" width="15.5859375" style="1" customWidth="1"/>
    <col min="9450" max="9450" width="19.1171875" style="1" customWidth="1"/>
    <col min="9451" max="9451" width="22.29296875" style="1" bestFit="1" customWidth="1"/>
    <col min="9452" max="9452" width="5" style="1" customWidth="1"/>
    <col min="9453" max="9453" width="17.703125" style="1" customWidth="1"/>
    <col min="9454" max="9454" width="21" style="1" bestFit="1" customWidth="1"/>
    <col min="9455" max="9455" width="4.87890625" style="1" customWidth="1"/>
    <col min="9456" max="9456" width="1.87890625" style="1" customWidth="1"/>
    <col min="9457" max="9457" width="14.41015625" style="1" customWidth="1"/>
    <col min="9458" max="9459" width="18.41015625" style="1" customWidth="1"/>
    <col min="9460" max="9460" width="20.5859375" style="1" bestFit="1" customWidth="1"/>
    <col min="9461" max="9461" width="14.29296875" style="1" customWidth="1"/>
    <col min="9462" max="9462" width="25.5859375" style="1" customWidth="1"/>
    <col min="9463" max="9699" width="11.41015625" style="1"/>
    <col min="9700" max="9700" width="2" style="1" customWidth="1"/>
    <col min="9701" max="9701" width="3.1171875" style="1" customWidth="1"/>
    <col min="9702" max="9702" width="3.5859375" style="1" customWidth="1"/>
    <col min="9703" max="9703" width="44.29296875" style="1" customWidth="1"/>
    <col min="9704" max="9704" width="10.5859375" style="1" customWidth="1"/>
    <col min="9705" max="9705" width="15.5859375" style="1" customWidth="1"/>
    <col min="9706" max="9706" width="19.1171875" style="1" customWidth="1"/>
    <col min="9707" max="9707" width="22.29296875" style="1" bestFit="1" customWidth="1"/>
    <col min="9708" max="9708" width="5" style="1" customWidth="1"/>
    <col min="9709" max="9709" width="17.703125" style="1" customWidth="1"/>
    <col min="9710" max="9710" width="21" style="1" bestFit="1" customWidth="1"/>
    <col min="9711" max="9711" width="4.87890625" style="1" customWidth="1"/>
    <col min="9712" max="9712" width="1.87890625" style="1" customWidth="1"/>
    <col min="9713" max="9713" width="14.41015625" style="1" customWidth="1"/>
    <col min="9714" max="9715" width="18.41015625" style="1" customWidth="1"/>
    <col min="9716" max="9716" width="20.5859375" style="1" bestFit="1" customWidth="1"/>
    <col min="9717" max="9717" width="14.29296875" style="1" customWidth="1"/>
    <col min="9718" max="9718" width="25.5859375" style="1" customWidth="1"/>
    <col min="9719" max="9955" width="11.41015625" style="1"/>
    <col min="9956" max="9956" width="2" style="1" customWidth="1"/>
    <col min="9957" max="9957" width="3.1171875" style="1" customWidth="1"/>
    <col min="9958" max="9958" width="3.5859375" style="1" customWidth="1"/>
    <col min="9959" max="9959" width="44.29296875" style="1" customWidth="1"/>
    <col min="9960" max="9960" width="10.5859375" style="1" customWidth="1"/>
    <col min="9961" max="9961" width="15.5859375" style="1" customWidth="1"/>
    <col min="9962" max="9962" width="19.1171875" style="1" customWidth="1"/>
    <col min="9963" max="9963" width="22.29296875" style="1" bestFit="1" customWidth="1"/>
    <col min="9964" max="9964" width="5" style="1" customWidth="1"/>
    <col min="9965" max="9965" width="17.703125" style="1" customWidth="1"/>
    <col min="9966" max="9966" width="21" style="1" bestFit="1" customWidth="1"/>
    <col min="9967" max="9967" width="4.87890625" style="1" customWidth="1"/>
    <col min="9968" max="9968" width="1.87890625" style="1" customWidth="1"/>
    <col min="9969" max="9969" width="14.41015625" style="1" customWidth="1"/>
    <col min="9970" max="9971" width="18.41015625" style="1" customWidth="1"/>
    <col min="9972" max="9972" width="20.5859375" style="1" bestFit="1" customWidth="1"/>
    <col min="9973" max="9973" width="14.29296875" style="1" customWidth="1"/>
    <col min="9974" max="9974" width="25.5859375" style="1" customWidth="1"/>
    <col min="9975" max="10211" width="11.41015625" style="1"/>
    <col min="10212" max="10212" width="2" style="1" customWidth="1"/>
    <col min="10213" max="10213" width="3.1171875" style="1" customWidth="1"/>
    <col min="10214" max="10214" width="3.5859375" style="1" customWidth="1"/>
    <col min="10215" max="10215" width="44.29296875" style="1" customWidth="1"/>
    <col min="10216" max="10216" width="10.5859375" style="1" customWidth="1"/>
    <col min="10217" max="10217" width="15.5859375" style="1" customWidth="1"/>
    <col min="10218" max="10218" width="19.1171875" style="1" customWidth="1"/>
    <col min="10219" max="10219" width="22.29296875" style="1" bestFit="1" customWidth="1"/>
    <col min="10220" max="10220" width="5" style="1" customWidth="1"/>
    <col min="10221" max="10221" width="17.703125" style="1" customWidth="1"/>
    <col min="10222" max="10222" width="21" style="1" bestFit="1" customWidth="1"/>
    <col min="10223" max="10223" width="4.87890625" style="1" customWidth="1"/>
    <col min="10224" max="10224" width="1.87890625" style="1" customWidth="1"/>
    <col min="10225" max="10225" width="14.41015625" style="1" customWidth="1"/>
    <col min="10226" max="10227" width="18.41015625" style="1" customWidth="1"/>
    <col min="10228" max="10228" width="20.5859375" style="1" bestFit="1" customWidth="1"/>
    <col min="10229" max="10229" width="14.29296875" style="1" customWidth="1"/>
    <col min="10230" max="10230" width="25.5859375" style="1" customWidth="1"/>
    <col min="10231" max="10467" width="11.41015625" style="1"/>
    <col min="10468" max="10468" width="2" style="1" customWidth="1"/>
    <col min="10469" max="10469" width="3.1171875" style="1" customWidth="1"/>
    <col min="10470" max="10470" width="3.5859375" style="1" customWidth="1"/>
    <col min="10471" max="10471" width="44.29296875" style="1" customWidth="1"/>
    <col min="10472" max="10472" width="10.5859375" style="1" customWidth="1"/>
    <col min="10473" max="10473" width="15.5859375" style="1" customWidth="1"/>
    <col min="10474" max="10474" width="19.1171875" style="1" customWidth="1"/>
    <col min="10475" max="10475" width="22.29296875" style="1" bestFit="1" customWidth="1"/>
    <col min="10476" max="10476" width="5" style="1" customWidth="1"/>
    <col min="10477" max="10477" width="17.703125" style="1" customWidth="1"/>
    <col min="10478" max="10478" width="21" style="1" bestFit="1" customWidth="1"/>
    <col min="10479" max="10479" width="4.87890625" style="1" customWidth="1"/>
    <col min="10480" max="10480" width="1.87890625" style="1" customWidth="1"/>
    <col min="10481" max="10481" width="14.41015625" style="1" customWidth="1"/>
    <col min="10482" max="10483" width="18.41015625" style="1" customWidth="1"/>
    <col min="10484" max="10484" width="20.5859375" style="1" bestFit="1" customWidth="1"/>
    <col min="10485" max="10485" width="14.29296875" style="1" customWidth="1"/>
    <col min="10486" max="10486" width="25.5859375" style="1" customWidth="1"/>
    <col min="10487" max="10723" width="11.41015625" style="1"/>
    <col min="10724" max="10724" width="2" style="1" customWidth="1"/>
    <col min="10725" max="10725" width="3.1171875" style="1" customWidth="1"/>
    <col min="10726" max="10726" width="3.5859375" style="1" customWidth="1"/>
    <col min="10727" max="10727" width="44.29296875" style="1" customWidth="1"/>
    <col min="10728" max="10728" width="10.5859375" style="1" customWidth="1"/>
    <col min="10729" max="10729" width="15.5859375" style="1" customWidth="1"/>
    <col min="10730" max="10730" width="19.1171875" style="1" customWidth="1"/>
    <col min="10731" max="10731" width="22.29296875" style="1" bestFit="1" customWidth="1"/>
    <col min="10732" max="10732" width="5" style="1" customWidth="1"/>
    <col min="10733" max="10733" width="17.703125" style="1" customWidth="1"/>
    <col min="10734" max="10734" width="21" style="1" bestFit="1" customWidth="1"/>
    <col min="10735" max="10735" width="4.87890625" style="1" customWidth="1"/>
    <col min="10736" max="10736" width="1.87890625" style="1" customWidth="1"/>
    <col min="10737" max="10737" width="14.41015625" style="1" customWidth="1"/>
    <col min="10738" max="10739" width="18.41015625" style="1" customWidth="1"/>
    <col min="10740" max="10740" width="20.5859375" style="1" bestFit="1" customWidth="1"/>
    <col min="10741" max="10741" width="14.29296875" style="1" customWidth="1"/>
    <col min="10742" max="10742" width="25.5859375" style="1" customWidth="1"/>
    <col min="10743" max="10979" width="11.41015625" style="1"/>
    <col min="10980" max="10980" width="2" style="1" customWidth="1"/>
    <col min="10981" max="10981" width="3.1171875" style="1" customWidth="1"/>
    <col min="10982" max="10982" width="3.5859375" style="1" customWidth="1"/>
    <col min="10983" max="10983" width="44.29296875" style="1" customWidth="1"/>
    <col min="10984" max="10984" width="10.5859375" style="1" customWidth="1"/>
    <col min="10985" max="10985" width="15.5859375" style="1" customWidth="1"/>
    <col min="10986" max="10986" width="19.1171875" style="1" customWidth="1"/>
    <col min="10987" max="10987" width="22.29296875" style="1" bestFit="1" customWidth="1"/>
    <col min="10988" max="10988" width="5" style="1" customWidth="1"/>
    <col min="10989" max="10989" width="17.703125" style="1" customWidth="1"/>
    <col min="10990" max="10990" width="21" style="1" bestFit="1" customWidth="1"/>
    <col min="10991" max="10991" width="4.87890625" style="1" customWidth="1"/>
    <col min="10992" max="10992" width="1.87890625" style="1" customWidth="1"/>
    <col min="10993" max="10993" width="14.41015625" style="1" customWidth="1"/>
    <col min="10994" max="10995" width="18.41015625" style="1" customWidth="1"/>
    <col min="10996" max="10996" width="20.5859375" style="1" bestFit="1" customWidth="1"/>
    <col min="10997" max="10997" width="14.29296875" style="1" customWidth="1"/>
    <col min="10998" max="10998" width="25.5859375" style="1" customWidth="1"/>
    <col min="10999" max="11235" width="11.41015625" style="1"/>
    <col min="11236" max="11236" width="2" style="1" customWidth="1"/>
    <col min="11237" max="11237" width="3.1171875" style="1" customWidth="1"/>
    <col min="11238" max="11238" width="3.5859375" style="1" customWidth="1"/>
    <col min="11239" max="11239" width="44.29296875" style="1" customWidth="1"/>
    <col min="11240" max="11240" width="10.5859375" style="1" customWidth="1"/>
    <col min="11241" max="11241" width="15.5859375" style="1" customWidth="1"/>
    <col min="11242" max="11242" width="19.1171875" style="1" customWidth="1"/>
    <col min="11243" max="11243" width="22.29296875" style="1" bestFit="1" customWidth="1"/>
    <col min="11244" max="11244" width="5" style="1" customWidth="1"/>
    <col min="11245" max="11245" width="17.703125" style="1" customWidth="1"/>
    <col min="11246" max="11246" width="21" style="1" bestFit="1" customWidth="1"/>
    <col min="11247" max="11247" width="4.87890625" style="1" customWidth="1"/>
    <col min="11248" max="11248" width="1.87890625" style="1" customWidth="1"/>
    <col min="11249" max="11249" width="14.41015625" style="1" customWidth="1"/>
    <col min="11250" max="11251" width="18.41015625" style="1" customWidth="1"/>
    <col min="11252" max="11252" width="20.5859375" style="1" bestFit="1" customWidth="1"/>
    <col min="11253" max="11253" width="14.29296875" style="1" customWidth="1"/>
    <col min="11254" max="11254" width="25.5859375" style="1" customWidth="1"/>
    <col min="11255" max="11491" width="11.41015625" style="1"/>
    <col min="11492" max="11492" width="2" style="1" customWidth="1"/>
    <col min="11493" max="11493" width="3.1171875" style="1" customWidth="1"/>
    <col min="11494" max="11494" width="3.5859375" style="1" customWidth="1"/>
    <col min="11495" max="11495" width="44.29296875" style="1" customWidth="1"/>
    <col min="11496" max="11496" width="10.5859375" style="1" customWidth="1"/>
    <col min="11497" max="11497" width="15.5859375" style="1" customWidth="1"/>
    <col min="11498" max="11498" width="19.1171875" style="1" customWidth="1"/>
    <col min="11499" max="11499" width="22.29296875" style="1" bestFit="1" customWidth="1"/>
    <col min="11500" max="11500" width="5" style="1" customWidth="1"/>
    <col min="11501" max="11501" width="17.703125" style="1" customWidth="1"/>
    <col min="11502" max="11502" width="21" style="1" bestFit="1" customWidth="1"/>
    <col min="11503" max="11503" width="4.87890625" style="1" customWidth="1"/>
    <col min="11504" max="11504" width="1.87890625" style="1" customWidth="1"/>
    <col min="11505" max="11505" width="14.41015625" style="1" customWidth="1"/>
    <col min="11506" max="11507" width="18.41015625" style="1" customWidth="1"/>
    <col min="11508" max="11508" width="20.5859375" style="1" bestFit="1" customWidth="1"/>
    <col min="11509" max="11509" width="14.29296875" style="1" customWidth="1"/>
    <col min="11510" max="11510" width="25.5859375" style="1" customWidth="1"/>
    <col min="11511" max="11747" width="11.41015625" style="1"/>
    <col min="11748" max="11748" width="2" style="1" customWidth="1"/>
    <col min="11749" max="11749" width="3.1171875" style="1" customWidth="1"/>
    <col min="11750" max="11750" width="3.5859375" style="1" customWidth="1"/>
    <col min="11751" max="11751" width="44.29296875" style="1" customWidth="1"/>
    <col min="11752" max="11752" width="10.5859375" style="1" customWidth="1"/>
    <col min="11753" max="11753" width="15.5859375" style="1" customWidth="1"/>
    <col min="11754" max="11754" width="19.1171875" style="1" customWidth="1"/>
    <col min="11755" max="11755" width="22.29296875" style="1" bestFit="1" customWidth="1"/>
    <col min="11756" max="11756" width="5" style="1" customWidth="1"/>
    <col min="11757" max="11757" width="17.703125" style="1" customWidth="1"/>
    <col min="11758" max="11758" width="21" style="1" bestFit="1" customWidth="1"/>
    <col min="11759" max="11759" width="4.87890625" style="1" customWidth="1"/>
    <col min="11760" max="11760" width="1.87890625" style="1" customWidth="1"/>
    <col min="11761" max="11761" width="14.41015625" style="1" customWidth="1"/>
    <col min="11762" max="11763" width="18.41015625" style="1" customWidth="1"/>
    <col min="11764" max="11764" width="20.5859375" style="1" bestFit="1" customWidth="1"/>
    <col min="11765" max="11765" width="14.29296875" style="1" customWidth="1"/>
    <col min="11766" max="11766" width="25.5859375" style="1" customWidth="1"/>
    <col min="11767" max="12003" width="11.41015625" style="1"/>
    <col min="12004" max="12004" width="2" style="1" customWidth="1"/>
    <col min="12005" max="12005" width="3.1171875" style="1" customWidth="1"/>
    <col min="12006" max="12006" width="3.5859375" style="1" customWidth="1"/>
    <col min="12007" max="12007" width="44.29296875" style="1" customWidth="1"/>
    <col min="12008" max="12008" width="10.5859375" style="1" customWidth="1"/>
    <col min="12009" max="12009" width="15.5859375" style="1" customWidth="1"/>
    <col min="12010" max="12010" width="19.1171875" style="1" customWidth="1"/>
    <col min="12011" max="12011" width="22.29296875" style="1" bestFit="1" customWidth="1"/>
    <col min="12012" max="12012" width="5" style="1" customWidth="1"/>
    <col min="12013" max="12013" width="17.703125" style="1" customWidth="1"/>
    <col min="12014" max="12014" width="21" style="1" bestFit="1" customWidth="1"/>
    <col min="12015" max="12015" width="4.87890625" style="1" customWidth="1"/>
    <col min="12016" max="12016" width="1.87890625" style="1" customWidth="1"/>
    <col min="12017" max="12017" width="14.41015625" style="1" customWidth="1"/>
    <col min="12018" max="12019" width="18.41015625" style="1" customWidth="1"/>
    <col min="12020" max="12020" width="20.5859375" style="1" bestFit="1" customWidth="1"/>
    <col min="12021" max="12021" width="14.29296875" style="1" customWidth="1"/>
    <col min="12022" max="12022" width="25.5859375" style="1" customWidth="1"/>
    <col min="12023" max="12259" width="11.41015625" style="1"/>
    <col min="12260" max="12260" width="2" style="1" customWidth="1"/>
    <col min="12261" max="12261" width="3.1171875" style="1" customWidth="1"/>
    <col min="12262" max="12262" width="3.5859375" style="1" customWidth="1"/>
    <col min="12263" max="12263" width="44.29296875" style="1" customWidth="1"/>
    <col min="12264" max="12264" width="10.5859375" style="1" customWidth="1"/>
    <col min="12265" max="12265" width="15.5859375" style="1" customWidth="1"/>
    <col min="12266" max="12266" width="19.1171875" style="1" customWidth="1"/>
    <col min="12267" max="12267" width="22.29296875" style="1" bestFit="1" customWidth="1"/>
    <col min="12268" max="12268" width="5" style="1" customWidth="1"/>
    <col min="12269" max="12269" width="17.703125" style="1" customWidth="1"/>
    <col min="12270" max="12270" width="21" style="1" bestFit="1" customWidth="1"/>
    <col min="12271" max="12271" width="4.87890625" style="1" customWidth="1"/>
    <col min="12272" max="12272" width="1.87890625" style="1" customWidth="1"/>
    <col min="12273" max="12273" width="14.41015625" style="1" customWidth="1"/>
    <col min="12274" max="12275" width="18.41015625" style="1" customWidth="1"/>
    <col min="12276" max="12276" width="20.5859375" style="1" bestFit="1" customWidth="1"/>
    <col min="12277" max="12277" width="14.29296875" style="1" customWidth="1"/>
    <col min="12278" max="12278" width="25.5859375" style="1" customWidth="1"/>
    <col min="12279" max="12515" width="11.41015625" style="1"/>
    <col min="12516" max="12516" width="2" style="1" customWidth="1"/>
    <col min="12517" max="12517" width="3.1171875" style="1" customWidth="1"/>
    <col min="12518" max="12518" width="3.5859375" style="1" customWidth="1"/>
    <col min="12519" max="12519" width="44.29296875" style="1" customWidth="1"/>
    <col min="12520" max="12520" width="10.5859375" style="1" customWidth="1"/>
    <col min="12521" max="12521" width="15.5859375" style="1" customWidth="1"/>
    <col min="12522" max="12522" width="19.1171875" style="1" customWidth="1"/>
    <col min="12523" max="12523" width="22.29296875" style="1" bestFit="1" customWidth="1"/>
    <col min="12524" max="12524" width="5" style="1" customWidth="1"/>
    <col min="12525" max="12525" width="17.703125" style="1" customWidth="1"/>
    <col min="12526" max="12526" width="21" style="1" bestFit="1" customWidth="1"/>
    <col min="12527" max="12527" width="4.87890625" style="1" customWidth="1"/>
    <col min="12528" max="12528" width="1.87890625" style="1" customWidth="1"/>
    <col min="12529" max="12529" width="14.41015625" style="1" customWidth="1"/>
    <col min="12530" max="12531" width="18.41015625" style="1" customWidth="1"/>
    <col min="12532" max="12532" width="20.5859375" style="1" bestFit="1" customWidth="1"/>
    <col min="12533" max="12533" width="14.29296875" style="1" customWidth="1"/>
    <col min="12534" max="12534" width="25.5859375" style="1" customWidth="1"/>
    <col min="12535" max="12771" width="11.41015625" style="1"/>
    <col min="12772" max="12772" width="2" style="1" customWidth="1"/>
    <col min="12773" max="12773" width="3.1171875" style="1" customWidth="1"/>
    <col min="12774" max="12774" width="3.5859375" style="1" customWidth="1"/>
    <col min="12775" max="12775" width="44.29296875" style="1" customWidth="1"/>
    <col min="12776" max="12776" width="10.5859375" style="1" customWidth="1"/>
    <col min="12777" max="12777" width="15.5859375" style="1" customWidth="1"/>
    <col min="12778" max="12778" width="19.1171875" style="1" customWidth="1"/>
    <col min="12779" max="12779" width="22.29296875" style="1" bestFit="1" customWidth="1"/>
    <col min="12780" max="12780" width="5" style="1" customWidth="1"/>
    <col min="12781" max="12781" width="17.703125" style="1" customWidth="1"/>
    <col min="12782" max="12782" width="21" style="1" bestFit="1" customWidth="1"/>
    <col min="12783" max="12783" width="4.87890625" style="1" customWidth="1"/>
    <col min="12784" max="12784" width="1.87890625" style="1" customWidth="1"/>
    <col min="12785" max="12785" width="14.41015625" style="1" customWidth="1"/>
    <col min="12786" max="12787" width="18.41015625" style="1" customWidth="1"/>
    <col min="12788" max="12788" width="20.5859375" style="1" bestFit="1" customWidth="1"/>
    <col min="12789" max="12789" width="14.29296875" style="1" customWidth="1"/>
    <col min="12790" max="12790" width="25.5859375" style="1" customWidth="1"/>
    <col min="12791" max="13027" width="11.41015625" style="1"/>
    <col min="13028" max="13028" width="2" style="1" customWidth="1"/>
    <col min="13029" max="13029" width="3.1171875" style="1" customWidth="1"/>
    <col min="13030" max="13030" width="3.5859375" style="1" customWidth="1"/>
    <col min="13031" max="13031" width="44.29296875" style="1" customWidth="1"/>
    <col min="13032" max="13032" width="10.5859375" style="1" customWidth="1"/>
    <col min="13033" max="13033" width="15.5859375" style="1" customWidth="1"/>
    <col min="13034" max="13034" width="19.1171875" style="1" customWidth="1"/>
    <col min="13035" max="13035" width="22.29296875" style="1" bestFit="1" customWidth="1"/>
    <col min="13036" max="13036" width="5" style="1" customWidth="1"/>
    <col min="13037" max="13037" width="17.703125" style="1" customWidth="1"/>
    <col min="13038" max="13038" width="21" style="1" bestFit="1" customWidth="1"/>
    <col min="13039" max="13039" width="4.87890625" style="1" customWidth="1"/>
    <col min="13040" max="13040" width="1.87890625" style="1" customWidth="1"/>
    <col min="13041" max="13041" width="14.41015625" style="1" customWidth="1"/>
    <col min="13042" max="13043" width="18.41015625" style="1" customWidth="1"/>
    <col min="13044" max="13044" width="20.5859375" style="1" bestFit="1" customWidth="1"/>
    <col min="13045" max="13045" width="14.29296875" style="1" customWidth="1"/>
    <col min="13046" max="13046" width="25.5859375" style="1" customWidth="1"/>
    <col min="13047" max="13283" width="11.41015625" style="1"/>
    <col min="13284" max="13284" width="2" style="1" customWidth="1"/>
    <col min="13285" max="13285" width="3.1171875" style="1" customWidth="1"/>
    <col min="13286" max="13286" width="3.5859375" style="1" customWidth="1"/>
    <col min="13287" max="13287" width="44.29296875" style="1" customWidth="1"/>
    <col min="13288" max="13288" width="10.5859375" style="1" customWidth="1"/>
    <col min="13289" max="13289" width="15.5859375" style="1" customWidth="1"/>
    <col min="13290" max="13290" width="19.1171875" style="1" customWidth="1"/>
    <col min="13291" max="13291" width="22.29296875" style="1" bestFit="1" customWidth="1"/>
    <col min="13292" max="13292" width="5" style="1" customWidth="1"/>
    <col min="13293" max="13293" width="17.703125" style="1" customWidth="1"/>
    <col min="13294" max="13294" width="21" style="1" bestFit="1" customWidth="1"/>
    <col min="13295" max="13295" width="4.87890625" style="1" customWidth="1"/>
    <col min="13296" max="13296" width="1.87890625" style="1" customWidth="1"/>
    <col min="13297" max="13297" width="14.41015625" style="1" customWidth="1"/>
    <col min="13298" max="13299" width="18.41015625" style="1" customWidth="1"/>
    <col min="13300" max="13300" width="20.5859375" style="1" bestFit="1" customWidth="1"/>
    <col min="13301" max="13301" width="14.29296875" style="1" customWidth="1"/>
    <col min="13302" max="13302" width="25.5859375" style="1" customWidth="1"/>
    <col min="13303" max="13539" width="11.41015625" style="1"/>
    <col min="13540" max="13540" width="2" style="1" customWidth="1"/>
    <col min="13541" max="13541" width="3.1171875" style="1" customWidth="1"/>
    <col min="13542" max="13542" width="3.5859375" style="1" customWidth="1"/>
    <col min="13543" max="13543" width="44.29296875" style="1" customWidth="1"/>
    <col min="13544" max="13544" width="10.5859375" style="1" customWidth="1"/>
    <col min="13545" max="13545" width="15.5859375" style="1" customWidth="1"/>
    <col min="13546" max="13546" width="19.1171875" style="1" customWidth="1"/>
    <col min="13547" max="13547" width="22.29296875" style="1" bestFit="1" customWidth="1"/>
    <col min="13548" max="13548" width="5" style="1" customWidth="1"/>
    <col min="13549" max="13549" width="17.703125" style="1" customWidth="1"/>
    <col min="13550" max="13550" width="21" style="1" bestFit="1" customWidth="1"/>
    <col min="13551" max="13551" width="4.87890625" style="1" customWidth="1"/>
    <col min="13552" max="13552" width="1.87890625" style="1" customWidth="1"/>
    <col min="13553" max="13553" width="14.41015625" style="1" customWidth="1"/>
    <col min="13554" max="13555" width="18.41015625" style="1" customWidth="1"/>
    <col min="13556" max="13556" width="20.5859375" style="1" bestFit="1" customWidth="1"/>
    <col min="13557" max="13557" width="14.29296875" style="1" customWidth="1"/>
    <col min="13558" max="13558" width="25.5859375" style="1" customWidth="1"/>
    <col min="13559" max="13795" width="11.41015625" style="1"/>
    <col min="13796" max="13796" width="2" style="1" customWidth="1"/>
    <col min="13797" max="13797" width="3.1171875" style="1" customWidth="1"/>
    <col min="13798" max="13798" width="3.5859375" style="1" customWidth="1"/>
    <col min="13799" max="13799" width="44.29296875" style="1" customWidth="1"/>
    <col min="13800" max="13800" width="10.5859375" style="1" customWidth="1"/>
    <col min="13801" max="13801" width="15.5859375" style="1" customWidth="1"/>
    <col min="13802" max="13802" width="19.1171875" style="1" customWidth="1"/>
    <col min="13803" max="13803" width="22.29296875" style="1" bestFit="1" customWidth="1"/>
    <col min="13804" max="13804" width="5" style="1" customWidth="1"/>
    <col min="13805" max="13805" width="17.703125" style="1" customWidth="1"/>
    <col min="13806" max="13806" width="21" style="1" bestFit="1" customWidth="1"/>
    <col min="13807" max="13807" width="4.87890625" style="1" customWidth="1"/>
    <col min="13808" max="13808" width="1.87890625" style="1" customWidth="1"/>
    <col min="13809" max="13809" width="14.41015625" style="1" customWidth="1"/>
    <col min="13810" max="13811" width="18.41015625" style="1" customWidth="1"/>
    <col min="13812" max="13812" width="20.5859375" style="1" bestFit="1" customWidth="1"/>
    <col min="13813" max="13813" width="14.29296875" style="1" customWidth="1"/>
    <col min="13814" max="13814" width="25.5859375" style="1" customWidth="1"/>
    <col min="13815" max="14051" width="11.41015625" style="1"/>
    <col min="14052" max="14052" width="2" style="1" customWidth="1"/>
    <col min="14053" max="14053" width="3.1171875" style="1" customWidth="1"/>
    <col min="14054" max="14054" width="3.5859375" style="1" customWidth="1"/>
    <col min="14055" max="14055" width="44.29296875" style="1" customWidth="1"/>
    <col min="14056" max="14056" width="10.5859375" style="1" customWidth="1"/>
    <col min="14057" max="14057" width="15.5859375" style="1" customWidth="1"/>
    <col min="14058" max="14058" width="19.1171875" style="1" customWidth="1"/>
    <col min="14059" max="14059" width="22.29296875" style="1" bestFit="1" customWidth="1"/>
    <col min="14060" max="14060" width="5" style="1" customWidth="1"/>
    <col min="14061" max="14061" width="17.703125" style="1" customWidth="1"/>
    <col min="14062" max="14062" width="21" style="1" bestFit="1" customWidth="1"/>
    <col min="14063" max="14063" width="4.87890625" style="1" customWidth="1"/>
    <col min="14064" max="14064" width="1.87890625" style="1" customWidth="1"/>
    <col min="14065" max="14065" width="14.41015625" style="1" customWidth="1"/>
    <col min="14066" max="14067" width="18.41015625" style="1" customWidth="1"/>
    <col min="14068" max="14068" width="20.5859375" style="1" bestFit="1" customWidth="1"/>
    <col min="14069" max="14069" width="14.29296875" style="1" customWidth="1"/>
    <col min="14070" max="14070" width="25.5859375" style="1" customWidth="1"/>
    <col min="14071" max="14307" width="11.41015625" style="1"/>
    <col min="14308" max="14308" width="2" style="1" customWidth="1"/>
    <col min="14309" max="14309" width="3.1171875" style="1" customWidth="1"/>
    <col min="14310" max="14310" width="3.5859375" style="1" customWidth="1"/>
    <col min="14311" max="14311" width="44.29296875" style="1" customWidth="1"/>
    <col min="14312" max="14312" width="10.5859375" style="1" customWidth="1"/>
    <col min="14313" max="14313" width="15.5859375" style="1" customWidth="1"/>
    <col min="14314" max="14314" width="19.1171875" style="1" customWidth="1"/>
    <col min="14315" max="14315" width="22.29296875" style="1" bestFit="1" customWidth="1"/>
    <col min="14316" max="14316" width="5" style="1" customWidth="1"/>
    <col min="14317" max="14317" width="17.703125" style="1" customWidth="1"/>
    <col min="14318" max="14318" width="21" style="1" bestFit="1" customWidth="1"/>
    <col min="14319" max="14319" width="4.87890625" style="1" customWidth="1"/>
    <col min="14320" max="14320" width="1.87890625" style="1" customWidth="1"/>
    <col min="14321" max="14321" width="14.41015625" style="1" customWidth="1"/>
    <col min="14322" max="14323" width="18.41015625" style="1" customWidth="1"/>
    <col min="14324" max="14324" width="20.5859375" style="1" bestFit="1" customWidth="1"/>
    <col min="14325" max="14325" width="14.29296875" style="1" customWidth="1"/>
    <col min="14326" max="14326" width="25.5859375" style="1" customWidth="1"/>
    <col min="14327" max="14563" width="11.41015625" style="1"/>
    <col min="14564" max="14564" width="2" style="1" customWidth="1"/>
    <col min="14565" max="14565" width="3.1171875" style="1" customWidth="1"/>
    <col min="14566" max="14566" width="3.5859375" style="1" customWidth="1"/>
    <col min="14567" max="14567" width="44.29296875" style="1" customWidth="1"/>
    <col min="14568" max="14568" width="10.5859375" style="1" customWidth="1"/>
    <col min="14569" max="14569" width="15.5859375" style="1" customWidth="1"/>
    <col min="14570" max="14570" width="19.1171875" style="1" customWidth="1"/>
    <col min="14571" max="14571" width="22.29296875" style="1" bestFit="1" customWidth="1"/>
    <col min="14572" max="14572" width="5" style="1" customWidth="1"/>
    <col min="14573" max="14573" width="17.703125" style="1" customWidth="1"/>
    <col min="14574" max="14574" width="21" style="1" bestFit="1" customWidth="1"/>
    <col min="14575" max="14575" width="4.87890625" style="1" customWidth="1"/>
    <col min="14576" max="14576" width="1.87890625" style="1" customWidth="1"/>
    <col min="14577" max="14577" width="14.41015625" style="1" customWidth="1"/>
    <col min="14578" max="14579" width="18.41015625" style="1" customWidth="1"/>
    <col min="14580" max="14580" width="20.5859375" style="1" bestFit="1" customWidth="1"/>
    <col min="14581" max="14581" width="14.29296875" style="1" customWidth="1"/>
    <col min="14582" max="14582" width="25.5859375" style="1" customWidth="1"/>
    <col min="14583" max="14819" width="11.41015625" style="1"/>
    <col min="14820" max="14820" width="2" style="1" customWidth="1"/>
    <col min="14821" max="14821" width="3.1171875" style="1" customWidth="1"/>
    <col min="14822" max="14822" width="3.5859375" style="1" customWidth="1"/>
    <col min="14823" max="14823" width="44.29296875" style="1" customWidth="1"/>
    <col min="14824" max="14824" width="10.5859375" style="1" customWidth="1"/>
    <col min="14825" max="14825" width="15.5859375" style="1" customWidth="1"/>
    <col min="14826" max="14826" width="19.1171875" style="1" customWidth="1"/>
    <col min="14827" max="14827" width="22.29296875" style="1" bestFit="1" customWidth="1"/>
    <col min="14828" max="14828" width="5" style="1" customWidth="1"/>
    <col min="14829" max="14829" width="17.703125" style="1" customWidth="1"/>
    <col min="14830" max="14830" width="21" style="1" bestFit="1" customWidth="1"/>
    <col min="14831" max="14831" width="4.87890625" style="1" customWidth="1"/>
    <col min="14832" max="14832" width="1.87890625" style="1" customWidth="1"/>
    <col min="14833" max="14833" width="14.41015625" style="1" customWidth="1"/>
    <col min="14834" max="14835" width="18.41015625" style="1" customWidth="1"/>
    <col min="14836" max="14836" width="20.5859375" style="1" bestFit="1" customWidth="1"/>
    <col min="14837" max="14837" width="14.29296875" style="1" customWidth="1"/>
    <col min="14838" max="14838" width="25.5859375" style="1" customWidth="1"/>
    <col min="14839" max="15075" width="11.41015625" style="1"/>
    <col min="15076" max="15076" width="2" style="1" customWidth="1"/>
    <col min="15077" max="15077" width="3.1171875" style="1" customWidth="1"/>
    <col min="15078" max="15078" width="3.5859375" style="1" customWidth="1"/>
    <col min="15079" max="15079" width="44.29296875" style="1" customWidth="1"/>
    <col min="15080" max="15080" width="10.5859375" style="1" customWidth="1"/>
    <col min="15081" max="15081" width="15.5859375" style="1" customWidth="1"/>
    <col min="15082" max="15082" width="19.1171875" style="1" customWidth="1"/>
    <col min="15083" max="15083" width="22.29296875" style="1" bestFit="1" customWidth="1"/>
    <col min="15084" max="15084" width="5" style="1" customWidth="1"/>
    <col min="15085" max="15085" width="17.703125" style="1" customWidth="1"/>
    <col min="15086" max="15086" width="21" style="1" bestFit="1" customWidth="1"/>
    <col min="15087" max="15087" width="4.87890625" style="1" customWidth="1"/>
    <col min="15088" max="15088" width="1.87890625" style="1" customWidth="1"/>
    <col min="15089" max="15089" width="14.41015625" style="1" customWidth="1"/>
    <col min="15090" max="15091" width="18.41015625" style="1" customWidth="1"/>
    <col min="15092" max="15092" width="20.5859375" style="1" bestFit="1" customWidth="1"/>
    <col min="15093" max="15093" width="14.29296875" style="1" customWidth="1"/>
    <col min="15094" max="15094" width="25.5859375" style="1" customWidth="1"/>
    <col min="15095" max="15331" width="11.41015625" style="1"/>
    <col min="15332" max="15332" width="2" style="1" customWidth="1"/>
    <col min="15333" max="15333" width="3.1171875" style="1" customWidth="1"/>
    <col min="15334" max="15334" width="3.5859375" style="1" customWidth="1"/>
    <col min="15335" max="15335" width="44.29296875" style="1" customWidth="1"/>
    <col min="15336" max="15336" width="10.5859375" style="1" customWidth="1"/>
    <col min="15337" max="15337" width="15.5859375" style="1" customWidth="1"/>
    <col min="15338" max="15338" width="19.1171875" style="1" customWidth="1"/>
    <col min="15339" max="15339" width="22.29296875" style="1" bestFit="1" customWidth="1"/>
    <col min="15340" max="15340" width="5" style="1" customWidth="1"/>
    <col min="15341" max="15341" width="17.703125" style="1" customWidth="1"/>
    <col min="15342" max="15342" width="21" style="1" bestFit="1" customWidth="1"/>
    <col min="15343" max="15343" width="4.87890625" style="1" customWidth="1"/>
    <col min="15344" max="15344" width="1.87890625" style="1" customWidth="1"/>
    <col min="15345" max="15345" width="14.41015625" style="1" customWidth="1"/>
    <col min="15346" max="15347" width="18.41015625" style="1" customWidth="1"/>
    <col min="15348" max="15348" width="20.5859375" style="1" bestFit="1" customWidth="1"/>
    <col min="15349" max="15349" width="14.29296875" style="1" customWidth="1"/>
    <col min="15350" max="15350" width="25.5859375" style="1" customWidth="1"/>
    <col min="15351" max="15587" width="11.41015625" style="1"/>
    <col min="15588" max="15588" width="2" style="1" customWidth="1"/>
    <col min="15589" max="15589" width="3.1171875" style="1" customWidth="1"/>
    <col min="15590" max="15590" width="3.5859375" style="1" customWidth="1"/>
    <col min="15591" max="15591" width="44.29296875" style="1" customWidth="1"/>
    <col min="15592" max="15592" width="10.5859375" style="1" customWidth="1"/>
    <col min="15593" max="15593" width="15.5859375" style="1" customWidth="1"/>
    <col min="15594" max="15594" width="19.1171875" style="1" customWidth="1"/>
    <col min="15595" max="15595" width="22.29296875" style="1" bestFit="1" customWidth="1"/>
    <col min="15596" max="15596" width="5" style="1" customWidth="1"/>
    <col min="15597" max="15597" width="17.703125" style="1" customWidth="1"/>
    <col min="15598" max="15598" width="21" style="1" bestFit="1" customWidth="1"/>
    <col min="15599" max="15599" width="4.87890625" style="1" customWidth="1"/>
    <col min="15600" max="15600" width="1.87890625" style="1" customWidth="1"/>
    <col min="15601" max="15601" width="14.41015625" style="1" customWidth="1"/>
    <col min="15602" max="15603" width="18.41015625" style="1" customWidth="1"/>
    <col min="15604" max="15604" width="20.5859375" style="1" bestFit="1" customWidth="1"/>
    <col min="15605" max="15605" width="14.29296875" style="1" customWidth="1"/>
    <col min="15606" max="15606" width="25.5859375" style="1" customWidth="1"/>
    <col min="15607" max="15843" width="11.41015625" style="1"/>
    <col min="15844" max="15844" width="2" style="1" customWidth="1"/>
    <col min="15845" max="15845" width="3.1171875" style="1" customWidth="1"/>
    <col min="15846" max="15846" width="3.5859375" style="1" customWidth="1"/>
    <col min="15847" max="15847" width="44.29296875" style="1" customWidth="1"/>
    <col min="15848" max="15848" width="10.5859375" style="1" customWidth="1"/>
    <col min="15849" max="15849" width="15.5859375" style="1" customWidth="1"/>
    <col min="15850" max="15850" width="19.1171875" style="1" customWidth="1"/>
    <col min="15851" max="15851" width="22.29296875" style="1" bestFit="1" customWidth="1"/>
    <col min="15852" max="15852" width="5" style="1" customWidth="1"/>
    <col min="15853" max="15853" width="17.703125" style="1" customWidth="1"/>
    <col min="15854" max="15854" width="21" style="1" bestFit="1" customWidth="1"/>
    <col min="15855" max="15855" width="4.87890625" style="1" customWidth="1"/>
    <col min="15856" max="15856" width="1.87890625" style="1" customWidth="1"/>
    <col min="15857" max="15857" width="14.41015625" style="1" customWidth="1"/>
    <col min="15858" max="15859" width="18.41015625" style="1" customWidth="1"/>
    <col min="15860" max="15860" width="20.5859375" style="1" bestFit="1" customWidth="1"/>
    <col min="15861" max="15861" width="14.29296875" style="1" customWidth="1"/>
    <col min="15862" max="15862" width="25.5859375" style="1" customWidth="1"/>
    <col min="15863" max="16099" width="11.41015625" style="1"/>
    <col min="16100" max="16100" width="2" style="1" customWidth="1"/>
    <col min="16101" max="16101" width="3.1171875" style="1" customWidth="1"/>
    <col min="16102" max="16102" width="3.5859375" style="1" customWidth="1"/>
    <col min="16103" max="16103" width="44.29296875" style="1" customWidth="1"/>
    <col min="16104" max="16104" width="10.5859375" style="1" customWidth="1"/>
    <col min="16105" max="16105" width="15.5859375" style="1" customWidth="1"/>
    <col min="16106" max="16106" width="19.1171875" style="1" customWidth="1"/>
    <col min="16107" max="16107" width="22.29296875" style="1" bestFit="1" customWidth="1"/>
    <col min="16108" max="16108" width="5" style="1" customWidth="1"/>
    <col min="16109" max="16109" width="17.703125" style="1" customWidth="1"/>
    <col min="16110" max="16110" width="21" style="1" bestFit="1" customWidth="1"/>
    <col min="16111" max="16111" width="4.87890625" style="1" customWidth="1"/>
    <col min="16112" max="16112" width="1.87890625" style="1" customWidth="1"/>
    <col min="16113" max="16113" width="14.41015625" style="1" customWidth="1"/>
    <col min="16114" max="16115" width="18.41015625" style="1" customWidth="1"/>
    <col min="16116" max="16116" width="20.5859375" style="1" bestFit="1" customWidth="1"/>
    <col min="16117" max="16117" width="14.29296875" style="1" customWidth="1"/>
    <col min="16118" max="16118" width="25.5859375" style="1" customWidth="1"/>
    <col min="16119" max="16367" width="11.41015625" style="1"/>
    <col min="16368" max="16384" width="11.41015625" style="1" customWidth="1"/>
  </cols>
  <sheetData>
    <row r="1" spans="1:7" x14ac:dyDescent="0.45">
      <c r="A1" s="6"/>
      <c r="B1" s="99"/>
      <c r="C1" s="99"/>
      <c r="D1" s="100"/>
      <c r="E1" s="100"/>
      <c r="F1" s="100"/>
      <c r="G1" s="100"/>
    </row>
    <row r="2" spans="1:7" x14ac:dyDescent="0.45">
      <c r="A2" s="6"/>
      <c r="B2" s="99"/>
      <c r="C2" s="99"/>
      <c r="D2" s="100"/>
      <c r="E2" s="100"/>
      <c r="F2" s="100"/>
      <c r="G2" s="100"/>
    </row>
    <row r="3" spans="1:7" s="59" customFormat="1" ht="17.350000000000001" x14ac:dyDescent="0.5">
      <c r="A3" s="91"/>
      <c r="B3" s="91"/>
      <c r="C3" s="93" t="s">
        <v>312</v>
      </c>
      <c r="D3" s="93"/>
      <c r="E3" s="93"/>
      <c r="F3" s="93"/>
      <c r="G3" s="93"/>
    </row>
    <row r="4" spans="1:7" s="59" customFormat="1" ht="46.45" customHeight="1" x14ac:dyDescent="0.3">
      <c r="A4" s="91"/>
      <c r="B4" s="91"/>
      <c r="C4" s="94" t="s">
        <v>313</v>
      </c>
      <c r="D4" s="94"/>
      <c r="E4" s="94"/>
      <c r="F4" s="94"/>
      <c r="G4" s="94"/>
    </row>
    <row r="5" spans="1:7" s="59" customFormat="1" ht="10" x14ac:dyDescent="0.3">
      <c r="A5" s="91"/>
      <c r="B5" s="91"/>
      <c r="C5" s="94"/>
      <c r="D5" s="94"/>
      <c r="E5" s="94"/>
      <c r="F5" s="94"/>
      <c r="G5" s="94"/>
    </row>
    <row r="6" spans="1:7" s="59" customFormat="1" ht="10" x14ac:dyDescent="0.3">
      <c r="A6" s="91"/>
      <c r="B6" s="91"/>
      <c r="C6" s="94"/>
      <c r="D6" s="94"/>
      <c r="E6" s="94"/>
      <c r="F6" s="94"/>
      <c r="G6" s="94"/>
    </row>
    <row r="7" spans="1:7" s="59" customFormat="1" ht="12.35" x14ac:dyDescent="0.35">
      <c r="A7" s="92"/>
      <c r="B7" s="92"/>
      <c r="C7" s="95" t="s">
        <v>314</v>
      </c>
      <c r="D7" s="95"/>
      <c r="E7" s="95"/>
      <c r="F7" s="95"/>
      <c r="G7" s="95"/>
    </row>
    <row r="8" spans="1:7" ht="27" customHeight="1" x14ac:dyDescent="0.45">
      <c r="A8" s="7"/>
      <c r="B8" s="7"/>
      <c r="C8" s="8" t="s">
        <v>156</v>
      </c>
      <c r="D8" s="7" t="s">
        <v>162</v>
      </c>
      <c r="E8" s="7" t="s">
        <v>163</v>
      </c>
      <c r="F8" s="7" t="s">
        <v>164</v>
      </c>
      <c r="G8" s="7" t="s">
        <v>165</v>
      </c>
    </row>
    <row r="9" spans="1:7" ht="155.44999999999999" customHeight="1" x14ac:dyDescent="0.45">
      <c r="A9" s="9" t="s">
        <v>0</v>
      </c>
      <c r="B9" s="10">
        <v>1</v>
      </c>
      <c r="C9" s="11" t="s">
        <v>166</v>
      </c>
      <c r="D9" s="12" t="s">
        <v>167</v>
      </c>
      <c r="E9" s="12">
        <v>1</v>
      </c>
      <c r="F9" s="13"/>
      <c r="G9" s="14">
        <f>F9*E9</f>
        <v>0</v>
      </c>
    </row>
    <row r="10" spans="1:7" ht="27" customHeight="1" x14ac:dyDescent="0.45">
      <c r="A10" s="61" t="s">
        <v>299</v>
      </c>
      <c r="B10" s="61"/>
      <c r="C10" s="61"/>
      <c r="D10" s="61"/>
      <c r="E10" s="61"/>
      <c r="F10" s="61"/>
      <c r="G10" s="15">
        <f>+G9</f>
        <v>0</v>
      </c>
    </row>
    <row r="11" spans="1:7" ht="27" customHeight="1" x14ac:dyDescent="0.45">
      <c r="A11" s="96" t="s">
        <v>1</v>
      </c>
      <c r="B11" s="96"/>
      <c r="C11" s="96"/>
      <c r="D11" s="96"/>
      <c r="E11" s="96"/>
      <c r="F11" s="96"/>
      <c r="G11" s="96"/>
    </row>
    <row r="12" spans="1:7" ht="27" customHeight="1" x14ac:dyDescent="0.45">
      <c r="A12" s="97" t="s">
        <v>2</v>
      </c>
      <c r="B12" s="97"/>
      <c r="C12" s="97"/>
      <c r="D12" s="16" t="s">
        <v>162</v>
      </c>
      <c r="E12" s="16" t="s">
        <v>163</v>
      </c>
      <c r="F12" s="16" t="s">
        <v>164</v>
      </c>
      <c r="G12" s="16" t="s">
        <v>165</v>
      </c>
    </row>
    <row r="13" spans="1:7" ht="27" customHeight="1" x14ac:dyDescent="0.45">
      <c r="A13" s="17"/>
      <c r="B13" s="18" t="s">
        <v>3</v>
      </c>
      <c r="C13" s="19" t="s">
        <v>4</v>
      </c>
      <c r="D13" s="20"/>
      <c r="E13" s="20"/>
      <c r="F13" s="20"/>
      <c r="G13" s="21"/>
    </row>
    <row r="14" spans="1:7" ht="208.2" customHeight="1" x14ac:dyDescent="0.45">
      <c r="A14" s="9" t="s">
        <v>5</v>
      </c>
      <c r="B14" s="10">
        <v>1.01</v>
      </c>
      <c r="C14" s="11" t="s">
        <v>168</v>
      </c>
      <c r="D14" s="12" t="s">
        <v>169</v>
      </c>
      <c r="E14" s="12">
        <v>10</v>
      </c>
      <c r="F14" s="22"/>
      <c r="G14" s="14">
        <f>F14*E14</f>
        <v>0</v>
      </c>
    </row>
    <row r="15" spans="1:7" ht="75.599999999999994" customHeight="1" x14ac:dyDescent="0.45">
      <c r="A15" s="9" t="s">
        <v>6</v>
      </c>
      <c r="B15" s="10">
        <v>1.02</v>
      </c>
      <c r="C15" s="11" t="s">
        <v>170</v>
      </c>
      <c r="D15" s="12" t="s">
        <v>169</v>
      </c>
      <c r="E15" s="12">
        <v>25</v>
      </c>
      <c r="F15" s="22"/>
      <c r="G15" s="14">
        <f t="shared" ref="G15:G18" si="0">F15*E15</f>
        <v>0</v>
      </c>
    </row>
    <row r="16" spans="1:7" ht="79.5" customHeight="1" x14ac:dyDescent="0.45">
      <c r="A16" s="9" t="s">
        <v>7</v>
      </c>
      <c r="B16" s="10">
        <v>1.03</v>
      </c>
      <c r="C16" s="11" t="s">
        <v>171</v>
      </c>
      <c r="D16" s="12" t="s">
        <v>172</v>
      </c>
      <c r="E16" s="12">
        <v>8</v>
      </c>
      <c r="F16" s="22"/>
      <c r="G16" s="14">
        <f t="shared" si="0"/>
        <v>0</v>
      </c>
    </row>
    <row r="17" spans="1:7" ht="55.5" customHeight="1" x14ac:dyDescent="0.45">
      <c r="A17" s="9" t="s">
        <v>8</v>
      </c>
      <c r="B17" s="10">
        <v>1.04</v>
      </c>
      <c r="C17" s="11" t="s">
        <v>173</v>
      </c>
      <c r="D17" s="12" t="s">
        <v>172</v>
      </c>
      <c r="E17" s="12">
        <v>8</v>
      </c>
      <c r="F17" s="22"/>
      <c r="G17" s="14">
        <f t="shared" si="0"/>
        <v>0</v>
      </c>
    </row>
    <row r="18" spans="1:7" ht="63.75" customHeight="1" x14ac:dyDescent="0.45">
      <c r="A18" s="9" t="s">
        <v>9</v>
      </c>
      <c r="B18" s="10">
        <v>1.05</v>
      </c>
      <c r="C18" s="11" t="s">
        <v>174</v>
      </c>
      <c r="D18" s="12" t="s">
        <v>172</v>
      </c>
      <c r="E18" s="12">
        <v>15</v>
      </c>
      <c r="F18" s="22"/>
      <c r="G18" s="14">
        <f t="shared" si="0"/>
        <v>0</v>
      </c>
    </row>
    <row r="19" spans="1:7" ht="27" customHeight="1" x14ac:dyDescent="0.45">
      <c r="A19" s="17"/>
      <c r="B19" s="23" t="s">
        <v>10</v>
      </c>
      <c r="C19" s="19" t="s">
        <v>11</v>
      </c>
      <c r="D19" s="20"/>
      <c r="E19" s="20"/>
      <c r="F19" s="20"/>
      <c r="G19" s="20"/>
    </row>
    <row r="20" spans="1:7" ht="75" customHeight="1" x14ac:dyDescent="0.45">
      <c r="A20" s="9" t="s">
        <v>12</v>
      </c>
      <c r="B20" s="24">
        <v>2.0099999999999998</v>
      </c>
      <c r="C20" s="11" t="s">
        <v>175</v>
      </c>
      <c r="D20" s="12" t="s">
        <v>176</v>
      </c>
      <c r="E20" s="9">
        <v>25</v>
      </c>
      <c r="F20" s="22"/>
      <c r="G20" s="14">
        <f t="shared" ref="G20:G43" si="1">F20*E20</f>
        <v>0</v>
      </c>
    </row>
    <row r="21" spans="1:7" ht="123" customHeight="1" x14ac:dyDescent="0.45">
      <c r="A21" s="9" t="s">
        <v>13</v>
      </c>
      <c r="B21" s="24">
        <v>2.02</v>
      </c>
      <c r="C21" s="11" t="s">
        <v>177</v>
      </c>
      <c r="D21" s="12" t="s">
        <v>176</v>
      </c>
      <c r="E21" s="9">
        <v>9</v>
      </c>
      <c r="F21" s="22"/>
      <c r="G21" s="14">
        <f t="shared" si="1"/>
        <v>0</v>
      </c>
    </row>
    <row r="22" spans="1:7" ht="121.5" customHeight="1" x14ac:dyDescent="0.45">
      <c r="A22" s="9" t="s">
        <v>14</v>
      </c>
      <c r="B22" s="24">
        <v>2.0299999999999998</v>
      </c>
      <c r="C22" s="11" t="s">
        <v>178</v>
      </c>
      <c r="D22" s="12" t="s">
        <v>176</v>
      </c>
      <c r="E22" s="9">
        <v>2</v>
      </c>
      <c r="F22" s="22"/>
      <c r="G22" s="14">
        <f t="shared" si="1"/>
        <v>0</v>
      </c>
    </row>
    <row r="23" spans="1:7" ht="106.5" customHeight="1" x14ac:dyDescent="0.45">
      <c r="A23" s="9" t="s">
        <v>15</v>
      </c>
      <c r="B23" s="24">
        <v>2.04</v>
      </c>
      <c r="C23" s="11" t="s">
        <v>179</v>
      </c>
      <c r="D23" s="12" t="s">
        <v>176</v>
      </c>
      <c r="E23" s="9">
        <v>2</v>
      </c>
      <c r="F23" s="22"/>
      <c r="G23" s="14">
        <f t="shared" si="1"/>
        <v>0</v>
      </c>
    </row>
    <row r="24" spans="1:7" ht="94.5" customHeight="1" x14ac:dyDescent="0.45">
      <c r="A24" s="9" t="s">
        <v>16</v>
      </c>
      <c r="B24" s="24">
        <v>2.0499999999999998</v>
      </c>
      <c r="C24" s="11" t="s">
        <v>180</v>
      </c>
      <c r="D24" s="12" t="s">
        <v>176</v>
      </c>
      <c r="E24" s="9">
        <v>2</v>
      </c>
      <c r="F24" s="22"/>
      <c r="G24" s="14">
        <f t="shared" si="1"/>
        <v>0</v>
      </c>
    </row>
    <row r="25" spans="1:7" ht="120.75" customHeight="1" x14ac:dyDescent="0.45">
      <c r="A25" s="9" t="s">
        <v>17</v>
      </c>
      <c r="B25" s="24">
        <v>2.06</v>
      </c>
      <c r="C25" s="11" t="s">
        <v>181</v>
      </c>
      <c r="D25" s="12" t="s">
        <v>176</v>
      </c>
      <c r="E25" s="9">
        <v>2</v>
      </c>
      <c r="F25" s="22"/>
      <c r="G25" s="14">
        <f t="shared" si="1"/>
        <v>0</v>
      </c>
    </row>
    <row r="26" spans="1:7" ht="99.75" customHeight="1" x14ac:dyDescent="0.45">
      <c r="A26" s="9" t="s">
        <v>18</v>
      </c>
      <c r="B26" s="24">
        <v>2.0699999999999998</v>
      </c>
      <c r="C26" s="11" t="s">
        <v>182</v>
      </c>
      <c r="D26" s="12" t="s">
        <v>176</v>
      </c>
      <c r="E26" s="9">
        <v>6</v>
      </c>
      <c r="F26" s="22"/>
      <c r="G26" s="14">
        <f t="shared" si="1"/>
        <v>0</v>
      </c>
    </row>
    <row r="27" spans="1:7" ht="93" customHeight="1" x14ac:dyDescent="0.45">
      <c r="A27" s="9" t="s">
        <v>19</v>
      </c>
      <c r="B27" s="24">
        <v>2.08</v>
      </c>
      <c r="C27" s="11" t="s">
        <v>183</v>
      </c>
      <c r="D27" s="12" t="s">
        <v>176</v>
      </c>
      <c r="E27" s="9">
        <v>2</v>
      </c>
      <c r="F27" s="22"/>
      <c r="G27" s="14">
        <f t="shared" si="1"/>
        <v>0</v>
      </c>
    </row>
    <row r="28" spans="1:7" ht="117" customHeight="1" x14ac:dyDescent="0.45">
      <c r="A28" s="9" t="s">
        <v>20</v>
      </c>
      <c r="B28" s="24">
        <v>2.09</v>
      </c>
      <c r="C28" s="11" t="s">
        <v>184</v>
      </c>
      <c r="D28" s="12" t="s">
        <v>176</v>
      </c>
      <c r="E28" s="9">
        <v>2</v>
      </c>
      <c r="F28" s="22"/>
      <c r="G28" s="14">
        <f t="shared" si="1"/>
        <v>0</v>
      </c>
    </row>
    <row r="29" spans="1:7" ht="35.25" customHeight="1" x14ac:dyDescent="0.45">
      <c r="A29" s="9" t="s">
        <v>21</v>
      </c>
      <c r="B29" s="24">
        <v>2.1</v>
      </c>
      <c r="C29" s="11" t="s">
        <v>185</v>
      </c>
      <c r="D29" s="12" t="s">
        <v>172</v>
      </c>
      <c r="E29" s="9">
        <v>14</v>
      </c>
      <c r="F29" s="22"/>
      <c r="G29" s="14">
        <f t="shared" si="1"/>
        <v>0</v>
      </c>
    </row>
    <row r="30" spans="1:7" x14ac:dyDescent="0.45">
      <c r="A30" s="9" t="s">
        <v>22</v>
      </c>
      <c r="B30" s="24">
        <v>2.11</v>
      </c>
      <c r="C30" s="11" t="s">
        <v>186</v>
      </c>
      <c r="D30" s="12" t="s">
        <v>172</v>
      </c>
      <c r="E30" s="9">
        <v>2</v>
      </c>
      <c r="F30" s="22"/>
      <c r="G30" s="14">
        <f t="shared" si="1"/>
        <v>0</v>
      </c>
    </row>
    <row r="31" spans="1:7" ht="35.25" customHeight="1" x14ac:dyDescent="0.45">
      <c r="A31" s="9" t="s">
        <v>23</v>
      </c>
      <c r="B31" s="24">
        <v>2.12</v>
      </c>
      <c r="C31" s="11" t="s">
        <v>187</v>
      </c>
      <c r="D31" s="12" t="s">
        <v>172</v>
      </c>
      <c r="E31" s="9">
        <v>2</v>
      </c>
      <c r="F31" s="22"/>
      <c r="G31" s="14">
        <f t="shared" si="1"/>
        <v>0</v>
      </c>
    </row>
    <row r="32" spans="1:7" ht="62.25" customHeight="1" x14ac:dyDescent="0.45">
      <c r="A32" s="9" t="s">
        <v>24</v>
      </c>
      <c r="B32" s="24">
        <v>2.13</v>
      </c>
      <c r="C32" s="11" t="s">
        <v>188</v>
      </c>
      <c r="D32" s="12" t="s">
        <v>172</v>
      </c>
      <c r="E32" s="9">
        <v>1</v>
      </c>
      <c r="F32" s="22"/>
      <c r="G32" s="14">
        <f t="shared" si="1"/>
        <v>0</v>
      </c>
    </row>
    <row r="33" spans="1:7" ht="62.25" customHeight="1" x14ac:dyDescent="0.45">
      <c r="A33" s="9" t="s">
        <v>25</v>
      </c>
      <c r="B33" s="24">
        <v>2.14</v>
      </c>
      <c r="C33" s="11" t="s">
        <v>189</v>
      </c>
      <c r="D33" s="12" t="s">
        <v>172</v>
      </c>
      <c r="E33" s="9">
        <v>1</v>
      </c>
      <c r="F33" s="22"/>
      <c r="G33" s="14">
        <f t="shared" si="1"/>
        <v>0</v>
      </c>
    </row>
    <row r="34" spans="1:7" ht="77.25" customHeight="1" x14ac:dyDescent="0.45">
      <c r="A34" s="9" t="s">
        <v>26</v>
      </c>
      <c r="B34" s="24">
        <v>2.15</v>
      </c>
      <c r="C34" s="11" t="s">
        <v>190</v>
      </c>
      <c r="D34" s="12" t="s">
        <v>172</v>
      </c>
      <c r="E34" s="9">
        <v>7</v>
      </c>
      <c r="F34" s="22"/>
      <c r="G34" s="14">
        <f t="shared" si="1"/>
        <v>0</v>
      </c>
    </row>
    <row r="35" spans="1:7" ht="57" customHeight="1" x14ac:dyDescent="0.45">
      <c r="A35" s="9" t="s">
        <v>27</v>
      </c>
      <c r="B35" s="24">
        <v>2.16</v>
      </c>
      <c r="C35" s="11" t="s">
        <v>191</v>
      </c>
      <c r="D35" s="12" t="s">
        <v>172</v>
      </c>
      <c r="E35" s="9">
        <v>1</v>
      </c>
      <c r="F35" s="22"/>
      <c r="G35" s="14">
        <f t="shared" si="1"/>
        <v>0</v>
      </c>
    </row>
    <row r="36" spans="1:7" ht="36.75" customHeight="1" x14ac:dyDescent="0.45">
      <c r="A36" s="9" t="s">
        <v>28</v>
      </c>
      <c r="B36" s="24">
        <v>2.17</v>
      </c>
      <c r="C36" s="11" t="s">
        <v>192</v>
      </c>
      <c r="D36" s="12" t="s">
        <v>172</v>
      </c>
      <c r="E36" s="9">
        <v>8</v>
      </c>
      <c r="F36" s="22"/>
      <c r="G36" s="14">
        <f t="shared" si="1"/>
        <v>0</v>
      </c>
    </row>
    <row r="37" spans="1:7" ht="66" customHeight="1" x14ac:dyDescent="0.45">
      <c r="A37" s="9" t="s">
        <v>29</v>
      </c>
      <c r="B37" s="24">
        <v>2.1800000000000002</v>
      </c>
      <c r="C37" s="11" t="s">
        <v>193</v>
      </c>
      <c r="D37" s="12" t="s">
        <v>172</v>
      </c>
      <c r="E37" s="9">
        <v>4</v>
      </c>
      <c r="F37" s="22"/>
      <c r="G37" s="14">
        <f t="shared" si="1"/>
        <v>0</v>
      </c>
    </row>
    <row r="38" spans="1:7" ht="69.75" customHeight="1" x14ac:dyDescent="0.45">
      <c r="A38" s="9" t="s">
        <v>30</v>
      </c>
      <c r="B38" s="24">
        <v>2.19</v>
      </c>
      <c r="C38" s="11" t="s">
        <v>194</v>
      </c>
      <c r="D38" s="12" t="s">
        <v>172</v>
      </c>
      <c r="E38" s="9">
        <v>4</v>
      </c>
      <c r="F38" s="22"/>
      <c r="G38" s="14">
        <f t="shared" si="1"/>
        <v>0</v>
      </c>
    </row>
    <row r="39" spans="1:7" ht="75" customHeight="1" x14ac:dyDescent="0.45">
      <c r="A39" s="9" t="s">
        <v>31</v>
      </c>
      <c r="B39" s="24">
        <v>2.2000000000000002</v>
      </c>
      <c r="C39" s="11" t="s">
        <v>195</v>
      </c>
      <c r="D39" s="12" t="s">
        <v>172</v>
      </c>
      <c r="E39" s="12">
        <v>6</v>
      </c>
      <c r="F39" s="22"/>
      <c r="G39" s="14">
        <f t="shared" si="1"/>
        <v>0</v>
      </c>
    </row>
    <row r="40" spans="1:7" ht="77.25" customHeight="1" x14ac:dyDescent="0.45">
      <c r="A40" s="9" t="s">
        <v>32</v>
      </c>
      <c r="B40" s="24">
        <v>2.21</v>
      </c>
      <c r="C40" s="11" t="s">
        <v>196</v>
      </c>
      <c r="D40" s="12" t="s">
        <v>172</v>
      </c>
      <c r="E40" s="9">
        <v>5</v>
      </c>
      <c r="F40" s="22"/>
      <c r="G40" s="14">
        <f t="shared" si="1"/>
        <v>0</v>
      </c>
    </row>
    <row r="41" spans="1:7" ht="69.75" customHeight="1" x14ac:dyDescent="0.45">
      <c r="A41" s="9" t="s">
        <v>33</v>
      </c>
      <c r="B41" s="24">
        <v>2.2200000000000002</v>
      </c>
      <c r="C41" s="11" t="s">
        <v>197</v>
      </c>
      <c r="D41" s="12" t="s">
        <v>172</v>
      </c>
      <c r="E41" s="9">
        <v>3</v>
      </c>
      <c r="F41" s="22"/>
      <c r="G41" s="14">
        <f t="shared" si="1"/>
        <v>0</v>
      </c>
    </row>
    <row r="42" spans="1:7" ht="69.75" customHeight="1" x14ac:dyDescent="0.45">
      <c r="A42" s="9" t="s">
        <v>34</v>
      </c>
      <c r="B42" s="24">
        <v>2.23</v>
      </c>
      <c r="C42" s="11" t="s">
        <v>198</v>
      </c>
      <c r="D42" s="12" t="s">
        <v>172</v>
      </c>
      <c r="E42" s="9">
        <v>1</v>
      </c>
      <c r="F42" s="22"/>
      <c r="G42" s="14">
        <f t="shared" si="1"/>
        <v>0</v>
      </c>
    </row>
    <row r="43" spans="1:7" ht="73.5" customHeight="1" x14ac:dyDescent="0.45">
      <c r="A43" s="9" t="s">
        <v>35</v>
      </c>
      <c r="B43" s="24">
        <v>2.2400000000000002</v>
      </c>
      <c r="C43" s="11" t="s">
        <v>199</v>
      </c>
      <c r="D43" s="12" t="s">
        <v>172</v>
      </c>
      <c r="E43" s="9">
        <v>1</v>
      </c>
      <c r="F43" s="22"/>
      <c r="G43" s="14">
        <f t="shared" si="1"/>
        <v>0</v>
      </c>
    </row>
    <row r="44" spans="1:7" ht="27" customHeight="1" x14ac:dyDescent="0.45">
      <c r="A44" s="17"/>
      <c r="B44" s="23" t="s">
        <v>36</v>
      </c>
      <c r="C44" s="19" t="s">
        <v>37</v>
      </c>
      <c r="D44" s="20"/>
      <c r="E44" s="20"/>
      <c r="F44" s="20"/>
      <c r="G44" s="20"/>
    </row>
    <row r="45" spans="1:7" ht="54.75" customHeight="1" x14ac:dyDescent="0.45">
      <c r="A45" s="9" t="s">
        <v>38</v>
      </c>
      <c r="B45" s="10">
        <v>3.01</v>
      </c>
      <c r="C45" s="11" t="s">
        <v>200</v>
      </c>
      <c r="D45" s="12" t="s">
        <v>169</v>
      </c>
      <c r="E45" s="12">
        <v>15</v>
      </c>
      <c r="F45" s="22"/>
      <c r="G45" s="14">
        <f>F45*E45</f>
        <v>0</v>
      </c>
    </row>
    <row r="46" spans="1:7" ht="84.75" customHeight="1" x14ac:dyDescent="0.45">
      <c r="A46" s="9" t="s">
        <v>39</v>
      </c>
      <c r="B46" s="10">
        <v>3.02</v>
      </c>
      <c r="C46" s="11" t="s">
        <v>201</v>
      </c>
      <c r="D46" s="12" t="s">
        <v>169</v>
      </c>
      <c r="E46" s="12">
        <v>35</v>
      </c>
      <c r="F46" s="22"/>
      <c r="G46" s="14">
        <f t="shared" ref="G46:G48" si="2">F46*E46</f>
        <v>0</v>
      </c>
    </row>
    <row r="47" spans="1:7" ht="64.5" customHeight="1" x14ac:dyDescent="0.45">
      <c r="A47" s="9" t="s">
        <v>40</v>
      </c>
      <c r="B47" s="10">
        <v>3.03</v>
      </c>
      <c r="C47" s="11" t="s">
        <v>202</v>
      </c>
      <c r="D47" s="12" t="s">
        <v>169</v>
      </c>
      <c r="E47" s="12">
        <v>12</v>
      </c>
      <c r="F47" s="22"/>
      <c r="G47" s="14">
        <f t="shared" si="2"/>
        <v>0</v>
      </c>
    </row>
    <row r="48" spans="1:7" ht="66.75" customHeight="1" x14ac:dyDescent="0.45">
      <c r="A48" s="9" t="s">
        <v>41</v>
      </c>
      <c r="B48" s="10">
        <v>3.04</v>
      </c>
      <c r="C48" s="11" t="s">
        <v>203</v>
      </c>
      <c r="D48" s="12" t="s">
        <v>169</v>
      </c>
      <c r="E48" s="12">
        <v>25</v>
      </c>
      <c r="F48" s="22"/>
      <c r="G48" s="14">
        <f t="shared" si="2"/>
        <v>0</v>
      </c>
    </row>
    <row r="49" spans="1:7" ht="169.5" customHeight="1" x14ac:dyDescent="0.45">
      <c r="A49" s="9" t="s">
        <v>42</v>
      </c>
      <c r="B49" s="10">
        <v>3.05</v>
      </c>
      <c r="C49" s="11" t="s">
        <v>204</v>
      </c>
      <c r="D49" s="12" t="s">
        <v>169</v>
      </c>
      <c r="E49" s="12">
        <v>8</v>
      </c>
      <c r="F49" s="22"/>
      <c r="G49" s="14"/>
    </row>
    <row r="50" spans="1:7" ht="96.75" customHeight="1" x14ac:dyDescent="0.45">
      <c r="A50" s="9" t="s">
        <v>43</v>
      </c>
      <c r="B50" s="10">
        <v>3.06</v>
      </c>
      <c r="C50" s="11" t="s">
        <v>205</v>
      </c>
      <c r="D50" s="12" t="s">
        <v>169</v>
      </c>
      <c r="E50" s="12">
        <v>20</v>
      </c>
      <c r="F50" s="22"/>
      <c r="G50" s="14"/>
    </row>
    <row r="51" spans="1:7" ht="30" customHeight="1" x14ac:dyDescent="0.45">
      <c r="A51" s="25"/>
      <c r="B51" s="26"/>
      <c r="C51" s="60" t="s">
        <v>295</v>
      </c>
      <c r="D51" s="60"/>
      <c r="E51" s="60"/>
      <c r="F51" s="60"/>
      <c r="G51" s="27">
        <f>SUM(G14:G50)</f>
        <v>0</v>
      </c>
    </row>
    <row r="52" spans="1:7" ht="27" customHeight="1" x14ac:dyDescent="0.45">
      <c r="A52" s="97" t="s">
        <v>44</v>
      </c>
      <c r="B52" s="97"/>
      <c r="C52" s="97"/>
      <c r="D52" s="16" t="s">
        <v>162</v>
      </c>
      <c r="E52" s="16" t="s">
        <v>163</v>
      </c>
      <c r="F52" s="16" t="s">
        <v>164</v>
      </c>
      <c r="G52" s="16" t="s">
        <v>165</v>
      </c>
    </row>
    <row r="53" spans="1:7" ht="42.75" customHeight="1" x14ac:dyDescent="0.45">
      <c r="A53" s="17"/>
      <c r="B53" s="23" t="s">
        <v>3</v>
      </c>
      <c r="C53" s="19" t="s">
        <v>4</v>
      </c>
      <c r="D53" s="20"/>
      <c r="E53" s="20"/>
      <c r="F53" s="20"/>
      <c r="G53" s="21"/>
    </row>
    <row r="54" spans="1:7" ht="156.75" customHeight="1" x14ac:dyDescent="0.45">
      <c r="A54" s="9" t="s">
        <v>5</v>
      </c>
      <c r="B54" s="10">
        <v>1.01</v>
      </c>
      <c r="C54" s="11" t="s">
        <v>168</v>
      </c>
      <c r="D54" s="12" t="s">
        <v>169</v>
      </c>
      <c r="E54" s="12">
        <v>10</v>
      </c>
      <c r="F54" s="22"/>
      <c r="G54" s="14">
        <f>F54*E54</f>
        <v>0</v>
      </c>
    </row>
    <row r="55" spans="1:7" ht="30" x14ac:dyDescent="0.45">
      <c r="A55" s="9" t="s">
        <v>45</v>
      </c>
      <c r="B55" s="10">
        <v>1.02</v>
      </c>
      <c r="C55" s="11" t="s">
        <v>206</v>
      </c>
      <c r="D55" s="12" t="s">
        <v>169</v>
      </c>
      <c r="E55" s="12">
        <v>10</v>
      </c>
      <c r="F55" s="22"/>
      <c r="G55" s="14">
        <f t="shared" ref="G55:G62" si="3">F55*E55</f>
        <v>0</v>
      </c>
    </row>
    <row r="56" spans="1:7" ht="58.5" customHeight="1" x14ac:dyDescent="0.45">
      <c r="A56" s="9" t="s">
        <v>6</v>
      </c>
      <c r="B56" s="10">
        <v>1.03</v>
      </c>
      <c r="C56" s="11" t="s">
        <v>170</v>
      </c>
      <c r="D56" s="12" t="s">
        <v>169</v>
      </c>
      <c r="E56" s="12">
        <v>45</v>
      </c>
      <c r="F56" s="22"/>
      <c r="G56" s="14">
        <f t="shared" si="3"/>
        <v>0</v>
      </c>
    </row>
    <row r="57" spans="1:7" ht="66" customHeight="1" x14ac:dyDescent="0.45">
      <c r="A57" s="9" t="s">
        <v>46</v>
      </c>
      <c r="B57" s="10">
        <v>1.04</v>
      </c>
      <c r="C57" s="11" t="s">
        <v>207</v>
      </c>
      <c r="D57" s="12" t="s">
        <v>176</v>
      </c>
      <c r="E57" s="12">
        <v>5</v>
      </c>
      <c r="F57" s="22"/>
      <c r="G57" s="14">
        <f t="shared" si="3"/>
        <v>0</v>
      </c>
    </row>
    <row r="58" spans="1:7" ht="58.5" customHeight="1" x14ac:dyDescent="0.45">
      <c r="A58" s="9" t="s">
        <v>47</v>
      </c>
      <c r="B58" s="10">
        <v>1.05</v>
      </c>
      <c r="C58" s="11" t="s">
        <v>208</v>
      </c>
      <c r="D58" s="12" t="s">
        <v>169</v>
      </c>
      <c r="E58" s="12">
        <v>2</v>
      </c>
      <c r="F58" s="22"/>
      <c r="G58" s="14">
        <f t="shared" si="3"/>
        <v>0</v>
      </c>
    </row>
    <row r="59" spans="1:7" ht="75.75" customHeight="1" x14ac:dyDescent="0.45">
      <c r="A59" s="9" t="s">
        <v>7</v>
      </c>
      <c r="B59" s="10">
        <v>1.06</v>
      </c>
      <c r="C59" s="11" t="s">
        <v>171</v>
      </c>
      <c r="D59" s="12" t="s">
        <v>172</v>
      </c>
      <c r="E59" s="12">
        <v>2</v>
      </c>
      <c r="F59" s="22"/>
      <c r="G59" s="14">
        <f t="shared" si="3"/>
        <v>0</v>
      </c>
    </row>
    <row r="60" spans="1:7" ht="57" customHeight="1" x14ac:dyDescent="0.45">
      <c r="A60" s="9" t="s">
        <v>48</v>
      </c>
      <c r="B60" s="10">
        <v>1.07</v>
      </c>
      <c r="C60" s="11" t="s">
        <v>209</v>
      </c>
      <c r="D60" s="12" t="s">
        <v>172</v>
      </c>
      <c r="E60" s="12">
        <v>2</v>
      </c>
      <c r="F60" s="22"/>
      <c r="G60" s="14">
        <f t="shared" si="3"/>
        <v>0</v>
      </c>
    </row>
    <row r="61" spans="1:7" ht="53.25" customHeight="1" x14ac:dyDescent="0.45">
      <c r="A61" s="9" t="s">
        <v>49</v>
      </c>
      <c r="B61" s="10">
        <v>1.08</v>
      </c>
      <c r="C61" s="11" t="s">
        <v>210</v>
      </c>
      <c r="D61" s="12" t="s">
        <v>169</v>
      </c>
      <c r="E61" s="12">
        <v>3</v>
      </c>
      <c r="F61" s="22"/>
      <c r="G61" s="14">
        <f t="shared" si="3"/>
        <v>0</v>
      </c>
    </row>
    <row r="62" spans="1:7" ht="48.75" customHeight="1" x14ac:dyDescent="0.45">
      <c r="A62" s="9" t="s">
        <v>8</v>
      </c>
      <c r="B62" s="10">
        <v>1.0900000000000001</v>
      </c>
      <c r="C62" s="11" t="s">
        <v>173</v>
      </c>
      <c r="D62" s="12" t="s">
        <v>172</v>
      </c>
      <c r="E62" s="12">
        <v>3</v>
      </c>
      <c r="F62" s="22"/>
      <c r="G62" s="14">
        <f t="shared" si="3"/>
        <v>0</v>
      </c>
    </row>
    <row r="63" spans="1:7" ht="27" customHeight="1" x14ac:dyDescent="0.45">
      <c r="A63" s="17"/>
      <c r="B63" s="23" t="s">
        <v>10</v>
      </c>
      <c r="C63" s="19" t="s">
        <v>11</v>
      </c>
      <c r="D63" s="23" t="s">
        <v>162</v>
      </c>
      <c r="E63" s="23" t="s">
        <v>163</v>
      </c>
      <c r="F63" s="23" t="s">
        <v>164</v>
      </c>
      <c r="G63" s="23"/>
    </row>
    <row r="64" spans="1:7" ht="73.5" customHeight="1" x14ac:dyDescent="0.45">
      <c r="A64" s="9" t="s">
        <v>12</v>
      </c>
      <c r="B64" s="10">
        <v>2.0099999999999998</v>
      </c>
      <c r="C64" s="11" t="s">
        <v>175</v>
      </c>
      <c r="D64" s="12" t="s">
        <v>176</v>
      </c>
      <c r="E64" s="12">
        <v>2</v>
      </c>
      <c r="F64" s="22"/>
      <c r="G64" s="14">
        <f>F64*E64</f>
        <v>0</v>
      </c>
    </row>
    <row r="65" spans="1:7" ht="117" customHeight="1" x14ac:dyDescent="0.45">
      <c r="A65" s="9" t="s">
        <v>13</v>
      </c>
      <c r="B65" s="10">
        <v>2.02</v>
      </c>
      <c r="C65" s="11" t="s">
        <v>177</v>
      </c>
      <c r="D65" s="12" t="s">
        <v>176</v>
      </c>
      <c r="E65" s="12">
        <v>3</v>
      </c>
      <c r="F65" s="22"/>
      <c r="G65" s="14">
        <f t="shared" ref="G65:G84" si="4">F65*E65</f>
        <v>0</v>
      </c>
    </row>
    <row r="66" spans="1:7" ht="114" customHeight="1" x14ac:dyDescent="0.45">
      <c r="A66" s="9" t="s">
        <v>14</v>
      </c>
      <c r="B66" s="10">
        <v>2.0299999999999998</v>
      </c>
      <c r="C66" s="11" t="s">
        <v>178</v>
      </c>
      <c r="D66" s="12" t="s">
        <v>176</v>
      </c>
      <c r="E66" s="12">
        <v>2</v>
      </c>
      <c r="F66" s="22"/>
      <c r="G66" s="14">
        <f t="shared" si="4"/>
        <v>0</v>
      </c>
    </row>
    <row r="67" spans="1:7" ht="108" customHeight="1" x14ac:dyDescent="0.45">
      <c r="A67" s="9" t="s">
        <v>15</v>
      </c>
      <c r="B67" s="10">
        <v>2.04</v>
      </c>
      <c r="C67" s="11" t="s">
        <v>179</v>
      </c>
      <c r="D67" s="12" t="s">
        <v>176</v>
      </c>
      <c r="E67" s="12">
        <v>2</v>
      </c>
      <c r="F67" s="22"/>
      <c r="G67" s="14">
        <f t="shared" si="4"/>
        <v>0</v>
      </c>
    </row>
    <row r="68" spans="1:7" ht="124.5" customHeight="1" x14ac:dyDescent="0.45">
      <c r="A68" s="9" t="s">
        <v>16</v>
      </c>
      <c r="B68" s="10">
        <v>2.0499999999999998</v>
      </c>
      <c r="C68" s="11" t="s">
        <v>180</v>
      </c>
      <c r="D68" s="12" t="s">
        <v>176</v>
      </c>
      <c r="E68" s="12">
        <v>2</v>
      </c>
      <c r="F68" s="22"/>
      <c r="G68" s="14">
        <f t="shared" si="4"/>
        <v>0</v>
      </c>
    </row>
    <row r="69" spans="1:7" ht="111" customHeight="1" x14ac:dyDescent="0.45">
      <c r="A69" s="9" t="s">
        <v>17</v>
      </c>
      <c r="B69" s="10">
        <v>2.06</v>
      </c>
      <c r="C69" s="11" t="s">
        <v>181</v>
      </c>
      <c r="D69" s="12" t="s">
        <v>176</v>
      </c>
      <c r="E69" s="12">
        <v>2</v>
      </c>
      <c r="F69" s="22"/>
      <c r="G69" s="14">
        <f t="shared" si="4"/>
        <v>0</v>
      </c>
    </row>
    <row r="70" spans="1:7" ht="114.75" customHeight="1" x14ac:dyDescent="0.45">
      <c r="A70" s="9" t="s">
        <v>18</v>
      </c>
      <c r="B70" s="10">
        <v>2.0699999999999998</v>
      </c>
      <c r="C70" s="11" t="s">
        <v>182</v>
      </c>
      <c r="D70" s="12" t="s">
        <v>176</v>
      </c>
      <c r="E70" s="12">
        <v>4</v>
      </c>
      <c r="F70" s="22"/>
      <c r="G70" s="14">
        <f t="shared" si="4"/>
        <v>0</v>
      </c>
    </row>
    <row r="71" spans="1:7" ht="120.75" customHeight="1" x14ac:dyDescent="0.45">
      <c r="A71" s="9" t="s">
        <v>19</v>
      </c>
      <c r="B71" s="10">
        <v>2.08</v>
      </c>
      <c r="C71" s="11" t="s">
        <v>183</v>
      </c>
      <c r="D71" s="12" t="s">
        <v>176</v>
      </c>
      <c r="E71" s="12">
        <v>2</v>
      </c>
      <c r="F71" s="22"/>
      <c r="G71" s="14">
        <f t="shared" si="4"/>
        <v>0</v>
      </c>
    </row>
    <row r="72" spans="1:7" ht="117" customHeight="1" x14ac:dyDescent="0.45">
      <c r="A72" s="9" t="s">
        <v>20</v>
      </c>
      <c r="B72" s="10">
        <v>2.09</v>
      </c>
      <c r="C72" s="11" t="s">
        <v>184</v>
      </c>
      <c r="D72" s="12" t="s">
        <v>176</v>
      </c>
      <c r="E72" s="12">
        <v>2</v>
      </c>
      <c r="F72" s="22"/>
      <c r="G72" s="14">
        <f t="shared" si="4"/>
        <v>0</v>
      </c>
    </row>
    <row r="73" spans="1:7" ht="38.25" customHeight="1" x14ac:dyDescent="0.45">
      <c r="A73" s="9" t="s">
        <v>21</v>
      </c>
      <c r="B73" s="10">
        <v>2.1</v>
      </c>
      <c r="C73" s="11" t="s">
        <v>185</v>
      </c>
      <c r="D73" s="12" t="s">
        <v>172</v>
      </c>
      <c r="E73" s="12">
        <v>2</v>
      </c>
      <c r="F73" s="22"/>
      <c r="G73" s="14">
        <f t="shared" si="4"/>
        <v>0</v>
      </c>
    </row>
    <row r="74" spans="1:7" ht="35.25" customHeight="1" x14ac:dyDescent="0.45">
      <c r="A74" s="9" t="s">
        <v>22</v>
      </c>
      <c r="B74" s="10">
        <v>2.11</v>
      </c>
      <c r="C74" s="11" t="s">
        <v>186</v>
      </c>
      <c r="D74" s="12" t="s">
        <v>172</v>
      </c>
      <c r="E74" s="12">
        <v>2</v>
      </c>
      <c r="F74" s="22"/>
      <c r="G74" s="14">
        <f t="shared" si="4"/>
        <v>0</v>
      </c>
    </row>
    <row r="75" spans="1:7" ht="36.75" customHeight="1" x14ac:dyDescent="0.45">
      <c r="A75" s="9" t="s">
        <v>23</v>
      </c>
      <c r="B75" s="10">
        <v>2.12</v>
      </c>
      <c r="C75" s="11" t="s">
        <v>187</v>
      </c>
      <c r="D75" s="12" t="s">
        <v>172</v>
      </c>
      <c r="E75" s="12">
        <v>2</v>
      </c>
      <c r="F75" s="22"/>
      <c r="G75" s="14">
        <f t="shared" si="4"/>
        <v>0</v>
      </c>
    </row>
    <row r="76" spans="1:7" ht="67.5" customHeight="1" x14ac:dyDescent="0.45">
      <c r="A76" s="9" t="s">
        <v>24</v>
      </c>
      <c r="B76" s="10">
        <v>2.13</v>
      </c>
      <c r="C76" s="11" t="s">
        <v>188</v>
      </c>
      <c r="D76" s="12" t="s">
        <v>172</v>
      </c>
      <c r="E76" s="12">
        <v>1</v>
      </c>
      <c r="F76" s="22"/>
      <c r="G76" s="14">
        <f t="shared" si="4"/>
        <v>0</v>
      </c>
    </row>
    <row r="77" spans="1:7" ht="67.5" customHeight="1" x14ac:dyDescent="0.45">
      <c r="A77" s="9" t="s">
        <v>25</v>
      </c>
      <c r="B77" s="10">
        <v>2.14</v>
      </c>
      <c r="C77" s="11" t="s">
        <v>189</v>
      </c>
      <c r="D77" s="12" t="s">
        <v>172</v>
      </c>
      <c r="E77" s="12">
        <v>1</v>
      </c>
      <c r="F77" s="22"/>
      <c r="G77" s="14">
        <f t="shared" si="4"/>
        <v>0</v>
      </c>
    </row>
    <row r="78" spans="1:7" ht="67.5" customHeight="1" x14ac:dyDescent="0.45">
      <c r="A78" s="9" t="s">
        <v>26</v>
      </c>
      <c r="B78" s="10">
        <v>2.15</v>
      </c>
      <c r="C78" s="11" t="s">
        <v>190</v>
      </c>
      <c r="D78" s="12" t="s">
        <v>172</v>
      </c>
      <c r="E78" s="12">
        <v>3</v>
      </c>
      <c r="F78" s="22"/>
      <c r="G78" s="14">
        <f t="shared" si="4"/>
        <v>0</v>
      </c>
    </row>
    <row r="79" spans="1:7" ht="75" customHeight="1" x14ac:dyDescent="0.45">
      <c r="A79" s="9" t="s">
        <v>27</v>
      </c>
      <c r="B79" s="10">
        <v>2.16</v>
      </c>
      <c r="C79" s="11" t="s">
        <v>191</v>
      </c>
      <c r="D79" s="12" t="s">
        <v>172</v>
      </c>
      <c r="E79" s="12">
        <v>1</v>
      </c>
      <c r="F79" s="22"/>
      <c r="G79" s="14">
        <f t="shared" si="4"/>
        <v>0</v>
      </c>
    </row>
    <row r="80" spans="1:7" ht="39" customHeight="1" x14ac:dyDescent="0.45">
      <c r="A80" s="9" t="s">
        <v>28</v>
      </c>
      <c r="B80" s="10">
        <v>2.17</v>
      </c>
      <c r="C80" s="11" t="s">
        <v>192</v>
      </c>
      <c r="D80" s="12" t="s">
        <v>172</v>
      </c>
      <c r="E80" s="12">
        <v>3</v>
      </c>
      <c r="F80" s="22"/>
      <c r="G80" s="14">
        <f t="shared" si="4"/>
        <v>0</v>
      </c>
    </row>
    <row r="81" spans="1:7" ht="78.75" customHeight="1" x14ac:dyDescent="0.45">
      <c r="A81" s="9" t="s">
        <v>30</v>
      </c>
      <c r="B81" s="10">
        <v>2.1800000000000002</v>
      </c>
      <c r="C81" s="11" t="s">
        <v>194</v>
      </c>
      <c r="D81" s="12" t="s">
        <v>172</v>
      </c>
      <c r="E81" s="12">
        <v>2</v>
      </c>
      <c r="F81" s="22"/>
      <c r="G81" s="14">
        <f t="shared" si="4"/>
        <v>0</v>
      </c>
    </row>
    <row r="82" spans="1:7" ht="78.75" customHeight="1" x14ac:dyDescent="0.45">
      <c r="A82" s="9" t="s">
        <v>31</v>
      </c>
      <c r="B82" s="10">
        <v>2.19</v>
      </c>
      <c r="C82" s="11" t="s">
        <v>195</v>
      </c>
      <c r="D82" s="12" t="s">
        <v>172</v>
      </c>
      <c r="E82" s="12">
        <v>1</v>
      </c>
      <c r="F82" s="22"/>
      <c r="G82" s="14">
        <f t="shared" si="4"/>
        <v>0</v>
      </c>
    </row>
    <row r="83" spans="1:7" ht="71.25" customHeight="1" x14ac:dyDescent="0.45">
      <c r="A83" s="9" t="s">
        <v>34</v>
      </c>
      <c r="B83" s="10">
        <v>2.2000000000000002</v>
      </c>
      <c r="C83" s="11" t="s">
        <v>198</v>
      </c>
      <c r="D83" s="12" t="s">
        <v>172</v>
      </c>
      <c r="E83" s="12">
        <v>1</v>
      </c>
      <c r="F83" s="22"/>
      <c r="G83" s="14">
        <f t="shared" si="4"/>
        <v>0</v>
      </c>
    </row>
    <row r="84" spans="1:7" ht="77.25" customHeight="1" x14ac:dyDescent="0.45">
      <c r="A84" s="9" t="s">
        <v>35</v>
      </c>
      <c r="B84" s="10">
        <v>2.21</v>
      </c>
      <c r="C84" s="11" t="s">
        <v>199</v>
      </c>
      <c r="D84" s="12" t="s">
        <v>172</v>
      </c>
      <c r="E84" s="12">
        <v>1</v>
      </c>
      <c r="F84" s="22"/>
      <c r="G84" s="14">
        <f t="shared" si="4"/>
        <v>0</v>
      </c>
    </row>
    <row r="85" spans="1:7" ht="27" customHeight="1" x14ac:dyDescent="0.45">
      <c r="A85" s="17"/>
      <c r="B85" s="23" t="s">
        <v>36</v>
      </c>
      <c r="C85" s="19" t="s">
        <v>37</v>
      </c>
      <c r="D85" s="23" t="s">
        <v>162</v>
      </c>
      <c r="E85" s="23" t="s">
        <v>163</v>
      </c>
      <c r="F85" s="23" t="s">
        <v>164</v>
      </c>
      <c r="G85" s="23"/>
    </row>
    <row r="86" spans="1:7" ht="107.25" customHeight="1" x14ac:dyDescent="0.45">
      <c r="A86" s="9" t="s">
        <v>50</v>
      </c>
      <c r="B86" s="24">
        <v>3.01</v>
      </c>
      <c r="C86" s="11" t="s">
        <v>211</v>
      </c>
      <c r="D86" s="12" t="s">
        <v>169</v>
      </c>
      <c r="E86" s="12">
        <v>12</v>
      </c>
      <c r="F86" s="22"/>
      <c r="G86" s="14">
        <f>F86*E86</f>
        <v>0</v>
      </c>
    </row>
    <row r="87" spans="1:7" ht="51" customHeight="1" x14ac:dyDescent="0.45">
      <c r="A87" s="9" t="s">
        <v>38</v>
      </c>
      <c r="B87" s="24">
        <v>3.02</v>
      </c>
      <c r="C87" s="11" t="s">
        <v>200</v>
      </c>
      <c r="D87" s="12" t="s">
        <v>169</v>
      </c>
      <c r="E87" s="12">
        <v>25</v>
      </c>
      <c r="F87" s="22"/>
      <c r="G87" s="14">
        <f t="shared" ref="G87:G106" si="5">F87*E87</f>
        <v>0</v>
      </c>
    </row>
    <row r="88" spans="1:7" ht="69.75" customHeight="1" x14ac:dyDescent="0.45">
      <c r="A88" s="9" t="s">
        <v>51</v>
      </c>
      <c r="B88" s="24">
        <v>3.03</v>
      </c>
      <c r="C88" s="11" t="s">
        <v>212</v>
      </c>
      <c r="D88" s="12" t="s">
        <v>169</v>
      </c>
      <c r="E88" s="12">
        <v>17.099999999999998</v>
      </c>
      <c r="F88" s="22"/>
      <c r="G88" s="14">
        <f t="shared" si="5"/>
        <v>0</v>
      </c>
    </row>
    <row r="89" spans="1:7" ht="45.75" customHeight="1" x14ac:dyDescent="0.45">
      <c r="A89" s="9" t="s">
        <v>52</v>
      </c>
      <c r="B89" s="24">
        <v>3.04</v>
      </c>
      <c r="C89" s="11" t="s">
        <v>213</v>
      </c>
      <c r="D89" s="12" t="s">
        <v>169</v>
      </c>
      <c r="E89" s="12">
        <v>1</v>
      </c>
      <c r="F89" s="13"/>
      <c r="G89" s="14">
        <f t="shared" si="5"/>
        <v>0</v>
      </c>
    </row>
    <row r="90" spans="1:7" ht="45.75" customHeight="1" x14ac:dyDescent="0.45">
      <c r="A90" s="9" t="s">
        <v>53</v>
      </c>
      <c r="B90" s="24">
        <v>3.05</v>
      </c>
      <c r="C90" s="11" t="s">
        <v>214</v>
      </c>
      <c r="D90" s="12" t="s">
        <v>176</v>
      </c>
      <c r="E90" s="12">
        <v>1</v>
      </c>
      <c r="F90" s="13"/>
      <c r="G90" s="14">
        <f t="shared" si="5"/>
        <v>0</v>
      </c>
    </row>
    <row r="91" spans="1:7" ht="45.75" customHeight="1" x14ac:dyDescent="0.45">
      <c r="A91" s="9" t="s">
        <v>54</v>
      </c>
      <c r="B91" s="24">
        <v>3.06</v>
      </c>
      <c r="C91" s="11" t="s">
        <v>215</v>
      </c>
      <c r="D91" s="12" t="s">
        <v>169</v>
      </c>
      <c r="E91" s="12">
        <v>1</v>
      </c>
      <c r="F91" s="13"/>
      <c r="G91" s="14">
        <f t="shared" si="5"/>
        <v>0</v>
      </c>
    </row>
    <row r="92" spans="1:7" ht="45.75" customHeight="1" x14ac:dyDescent="0.45">
      <c r="A92" s="9" t="s">
        <v>55</v>
      </c>
      <c r="B92" s="24">
        <v>3.07</v>
      </c>
      <c r="C92" s="11" t="s">
        <v>216</v>
      </c>
      <c r="D92" s="12" t="s">
        <v>172</v>
      </c>
      <c r="E92" s="12">
        <v>1</v>
      </c>
      <c r="F92" s="13"/>
      <c r="G92" s="14">
        <f t="shared" si="5"/>
        <v>0</v>
      </c>
    </row>
    <row r="93" spans="1:7" ht="45.75" customHeight="1" x14ac:dyDescent="0.45">
      <c r="A93" s="9" t="s">
        <v>56</v>
      </c>
      <c r="B93" s="24">
        <v>3.08</v>
      </c>
      <c r="C93" s="11" t="s">
        <v>217</v>
      </c>
      <c r="D93" s="12" t="s">
        <v>172</v>
      </c>
      <c r="E93" s="12">
        <v>1</v>
      </c>
      <c r="F93" s="13"/>
      <c r="G93" s="14">
        <f t="shared" si="5"/>
        <v>0</v>
      </c>
    </row>
    <row r="94" spans="1:7" ht="45.75" customHeight="1" x14ac:dyDescent="0.45">
      <c r="A94" s="9" t="s">
        <v>57</v>
      </c>
      <c r="B94" s="24">
        <v>3.09</v>
      </c>
      <c r="C94" s="11" t="s">
        <v>218</v>
      </c>
      <c r="D94" s="12" t="s">
        <v>169</v>
      </c>
      <c r="E94" s="12">
        <v>1</v>
      </c>
      <c r="F94" s="13"/>
      <c r="G94" s="14">
        <f t="shared" si="5"/>
        <v>0</v>
      </c>
    </row>
    <row r="95" spans="1:7" ht="45.75" customHeight="1" x14ac:dyDescent="0.45">
      <c r="A95" s="9" t="s">
        <v>58</v>
      </c>
      <c r="B95" s="24">
        <v>3.1</v>
      </c>
      <c r="C95" s="11" t="s">
        <v>219</v>
      </c>
      <c r="D95" s="12" t="s">
        <v>172</v>
      </c>
      <c r="E95" s="12">
        <v>1</v>
      </c>
      <c r="F95" s="13"/>
      <c r="G95" s="14">
        <f t="shared" si="5"/>
        <v>0</v>
      </c>
    </row>
    <row r="96" spans="1:7" ht="45.75" customHeight="1" x14ac:dyDescent="0.45">
      <c r="A96" s="9" t="s">
        <v>59</v>
      </c>
      <c r="B96" s="24">
        <v>3.11</v>
      </c>
      <c r="C96" s="11" t="s">
        <v>220</v>
      </c>
      <c r="D96" s="12" t="s">
        <v>172</v>
      </c>
      <c r="E96" s="12">
        <v>1</v>
      </c>
      <c r="F96" s="13"/>
      <c r="G96" s="14">
        <f t="shared" si="5"/>
        <v>0</v>
      </c>
    </row>
    <row r="97" spans="1:7" ht="45.75" customHeight="1" x14ac:dyDescent="0.45">
      <c r="A97" s="9" t="s">
        <v>60</v>
      </c>
      <c r="B97" s="24">
        <v>3.12</v>
      </c>
      <c r="C97" s="11" t="s">
        <v>221</v>
      </c>
      <c r="D97" s="12" t="s">
        <v>176</v>
      </c>
      <c r="E97" s="12">
        <v>1</v>
      </c>
      <c r="F97" s="13"/>
      <c r="G97" s="14">
        <f t="shared" si="5"/>
        <v>0</v>
      </c>
    </row>
    <row r="98" spans="1:7" ht="45.75" customHeight="1" x14ac:dyDescent="0.45">
      <c r="A98" s="9" t="s">
        <v>61</v>
      </c>
      <c r="B98" s="24">
        <v>3.13</v>
      </c>
      <c r="C98" s="11" t="s">
        <v>222</v>
      </c>
      <c r="D98" s="12" t="s">
        <v>172</v>
      </c>
      <c r="E98" s="12">
        <v>1</v>
      </c>
      <c r="F98" s="13"/>
      <c r="G98" s="14">
        <f t="shared" si="5"/>
        <v>0</v>
      </c>
    </row>
    <row r="99" spans="1:7" ht="59.25" customHeight="1" x14ac:dyDescent="0.45">
      <c r="A99" s="9" t="s">
        <v>62</v>
      </c>
      <c r="B99" s="24">
        <v>3.14</v>
      </c>
      <c r="C99" s="11" t="s">
        <v>223</v>
      </c>
      <c r="D99" s="12" t="s">
        <v>172</v>
      </c>
      <c r="E99" s="12">
        <v>1</v>
      </c>
      <c r="F99" s="13"/>
      <c r="G99" s="14">
        <f t="shared" si="5"/>
        <v>0</v>
      </c>
    </row>
    <row r="100" spans="1:7" ht="75.75" customHeight="1" x14ac:dyDescent="0.45">
      <c r="A100" s="9" t="s">
        <v>63</v>
      </c>
      <c r="B100" s="24">
        <v>3.15</v>
      </c>
      <c r="C100" s="11" t="s">
        <v>224</v>
      </c>
      <c r="D100" s="12" t="s">
        <v>172</v>
      </c>
      <c r="E100" s="12">
        <v>1</v>
      </c>
      <c r="F100" s="13"/>
      <c r="G100" s="14">
        <f t="shared" si="5"/>
        <v>0</v>
      </c>
    </row>
    <row r="101" spans="1:7" ht="45.75" customHeight="1" x14ac:dyDescent="0.45">
      <c r="A101" s="9" t="s">
        <v>64</v>
      </c>
      <c r="B101" s="24">
        <v>3.16</v>
      </c>
      <c r="C101" s="11" t="s">
        <v>225</v>
      </c>
      <c r="D101" s="12" t="s">
        <v>169</v>
      </c>
      <c r="E101" s="12">
        <v>1</v>
      </c>
      <c r="F101" s="13"/>
      <c r="G101" s="14">
        <f t="shared" si="5"/>
        <v>0</v>
      </c>
    </row>
    <row r="102" spans="1:7" ht="45.75" customHeight="1" x14ac:dyDescent="0.45">
      <c r="A102" s="9" t="s">
        <v>65</v>
      </c>
      <c r="B102" s="24">
        <v>3.17</v>
      </c>
      <c r="C102" s="11" t="s">
        <v>226</v>
      </c>
      <c r="D102" s="12" t="s">
        <v>176</v>
      </c>
      <c r="E102" s="12">
        <v>1</v>
      </c>
      <c r="F102" s="13"/>
      <c r="G102" s="14">
        <f t="shared" si="5"/>
        <v>0</v>
      </c>
    </row>
    <row r="103" spans="1:7" ht="45.75" customHeight="1" x14ac:dyDescent="0.45">
      <c r="A103" s="9" t="s">
        <v>66</v>
      </c>
      <c r="B103" s="24">
        <v>3.18</v>
      </c>
      <c r="C103" s="11" t="s">
        <v>227</v>
      </c>
      <c r="D103" s="12" t="s">
        <v>172</v>
      </c>
      <c r="E103" s="12">
        <v>1</v>
      </c>
      <c r="F103" s="13"/>
      <c r="G103" s="14">
        <f t="shared" si="5"/>
        <v>0</v>
      </c>
    </row>
    <row r="104" spans="1:7" ht="45.75" customHeight="1" x14ac:dyDescent="0.45">
      <c r="A104" s="9" t="s">
        <v>67</v>
      </c>
      <c r="B104" s="24">
        <v>3.19</v>
      </c>
      <c r="C104" s="11" t="s">
        <v>228</v>
      </c>
      <c r="D104" s="12" t="s">
        <v>169</v>
      </c>
      <c r="E104" s="12">
        <v>1</v>
      </c>
      <c r="F104" s="13"/>
      <c r="G104" s="14">
        <f t="shared" si="5"/>
        <v>0</v>
      </c>
    </row>
    <row r="105" spans="1:7" ht="59.25" customHeight="1" x14ac:dyDescent="0.45">
      <c r="A105" s="9" t="s">
        <v>68</v>
      </c>
      <c r="B105" s="24">
        <v>3.2</v>
      </c>
      <c r="C105" s="11" t="s">
        <v>104</v>
      </c>
      <c r="D105" s="12" t="s">
        <v>105</v>
      </c>
      <c r="E105" s="12">
        <v>1</v>
      </c>
      <c r="F105" s="13"/>
      <c r="G105" s="14">
        <f t="shared" si="5"/>
        <v>0</v>
      </c>
    </row>
    <row r="106" spans="1:7" ht="75.75" customHeight="1" x14ac:dyDescent="0.45">
      <c r="A106" s="9" t="s">
        <v>69</v>
      </c>
      <c r="B106" s="24">
        <v>3.21</v>
      </c>
      <c r="C106" s="11" t="s">
        <v>229</v>
      </c>
      <c r="D106" s="12" t="s">
        <v>169</v>
      </c>
      <c r="E106" s="12">
        <v>1</v>
      </c>
      <c r="F106" s="13"/>
      <c r="G106" s="14">
        <f t="shared" si="5"/>
        <v>0</v>
      </c>
    </row>
    <row r="107" spans="1:7" ht="30" customHeight="1" x14ac:dyDescent="0.45">
      <c r="A107" s="25"/>
      <c r="B107" s="26"/>
      <c r="C107" s="60" t="s">
        <v>296</v>
      </c>
      <c r="D107" s="60"/>
      <c r="E107" s="60"/>
      <c r="F107" s="60"/>
      <c r="G107" s="27">
        <f>SUM(G54:G106)</f>
        <v>0</v>
      </c>
    </row>
    <row r="108" spans="1:7" ht="27" customHeight="1" x14ac:dyDescent="0.45">
      <c r="A108" s="97" t="s">
        <v>70</v>
      </c>
      <c r="B108" s="97"/>
      <c r="C108" s="97"/>
      <c r="D108" s="28"/>
      <c r="E108" s="28"/>
      <c r="F108" s="28"/>
      <c r="G108" s="29"/>
    </row>
    <row r="109" spans="1:7" ht="27" customHeight="1" x14ac:dyDescent="0.45">
      <c r="A109" s="17"/>
      <c r="B109" s="23" t="s">
        <v>3</v>
      </c>
      <c r="C109" s="19" t="s">
        <v>4</v>
      </c>
      <c r="D109" s="23" t="s">
        <v>162</v>
      </c>
      <c r="E109" s="23" t="s">
        <v>163</v>
      </c>
      <c r="F109" s="23" t="s">
        <v>164</v>
      </c>
      <c r="G109" s="23" t="s">
        <v>165</v>
      </c>
    </row>
    <row r="110" spans="1:7" ht="183" customHeight="1" x14ac:dyDescent="0.45">
      <c r="A110" s="9" t="s">
        <v>5</v>
      </c>
      <c r="B110" s="10">
        <v>1.01</v>
      </c>
      <c r="C110" s="11" t="s">
        <v>168</v>
      </c>
      <c r="D110" s="12" t="s">
        <v>169</v>
      </c>
      <c r="E110" s="12">
        <v>46.430050000000001</v>
      </c>
      <c r="F110" s="22"/>
      <c r="G110" s="14">
        <f>F110*E110</f>
        <v>0</v>
      </c>
    </row>
    <row r="111" spans="1:7" ht="51.75" customHeight="1" x14ac:dyDescent="0.45">
      <c r="A111" s="9" t="s">
        <v>45</v>
      </c>
      <c r="B111" s="10">
        <v>1.02</v>
      </c>
      <c r="C111" s="11" t="s">
        <v>206</v>
      </c>
      <c r="D111" s="12" t="s">
        <v>169</v>
      </c>
      <c r="E111" s="12">
        <v>85</v>
      </c>
      <c r="F111" s="22"/>
      <c r="G111" s="14">
        <f t="shared" ref="G111:G119" si="6">F111*E111</f>
        <v>0</v>
      </c>
    </row>
    <row r="112" spans="1:7" ht="58.5" customHeight="1" x14ac:dyDescent="0.45">
      <c r="A112" s="9" t="s">
        <v>71</v>
      </c>
      <c r="B112" s="10">
        <v>1.03</v>
      </c>
      <c r="C112" s="11" t="s">
        <v>230</v>
      </c>
      <c r="D112" s="12" t="s">
        <v>169</v>
      </c>
      <c r="E112" s="12">
        <v>40</v>
      </c>
      <c r="F112" s="22"/>
      <c r="G112" s="14">
        <f t="shared" si="6"/>
        <v>0</v>
      </c>
    </row>
    <row r="113" spans="1:7" ht="58.5" customHeight="1" x14ac:dyDescent="0.45">
      <c r="A113" s="9" t="s">
        <v>6</v>
      </c>
      <c r="B113" s="10">
        <v>1.04</v>
      </c>
      <c r="C113" s="11" t="s">
        <v>170</v>
      </c>
      <c r="D113" s="12" t="s">
        <v>169</v>
      </c>
      <c r="E113" s="12">
        <v>28</v>
      </c>
      <c r="F113" s="22"/>
      <c r="G113" s="14">
        <f t="shared" si="6"/>
        <v>0</v>
      </c>
    </row>
    <row r="114" spans="1:7" ht="69.75" customHeight="1" x14ac:dyDescent="0.45">
      <c r="A114" s="9" t="s">
        <v>46</v>
      </c>
      <c r="B114" s="10">
        <v>1.05</v>
      </c>
      <c r="C114" s="11" t="s">
        <v>207</v>
      </c>
      <c r="D114" s="12" t="s">
        <v>176</v>
      </c>
      <c r="E114" s="12">
        <v>20</v>
      </c>
      <c r="F114" s="22"/>
      <c r="G114" s="14">
        <f t="shared" si="6"/>
        <v>0</v>
      </c>
    </row>
    <row r="115" spans="1:7" ht="53.25" customHeight="1" x14ac:dyDescent="0.45">
      <c r="A115" s="9" t="s">
        <v>47</v>
      </c>
      <c r="B115" s="10">
        <v>1.06</v>
      </c>
      <c r="C115" s="11" t="s">
        <v>208</v>
      </c>
      <c r="D115" s="12" t="s">
        <v>169</v>
      </c>
      <c r="E115" s="12">
        <v>100</v>
      </c>
      <c r="F115" s="22"/>
      <c r="G115" s="14">
        <f t="shared" si="6"/>
        <v>0</v>
      </c>
    </row>
    <row r="116" spans="1:7" ht="68.25" customHeight="1" x14ac:dyDescent="0.45">
      <c r="A116" s="9" t="s">
        <v>7</v>
      </c>
      <c r="B116" s="10">
        <v>1.07</v>
      </c>
      <c r="C116" s="11" t="s">
        <v>171</v>
      </c>
      <c r="D116" s="12" t="s">
        <v>172</v>
      </c>
      <c r="E116" s="12">
        <v>13</v>
      </c>
      <c r="F116" s="22"/>
      <c r="G116" s="14">
        <f t="shared" si="6"/>
        <v>0</v>
      </c>
    </row>
    <row r="117" spans="1:7" ht="49.5" customHeight="1" x14ac:dyDescent="0.45">
      <c r="A117" s="9" t="s">
        <v>48</v>
      </c>
      <c r="B117" s="10">
        <v>1.08</v>
      </c>
      <c r="C117" s="11" t="s">
        <v>209</v>
      </c>
      <c r="D117" s="12" t="s">
        <v>172</v>
      </c>
      <c r="E117" s="12">
        <v>10</v>
      </c>
      <c r="F117" s="22"/>
      <c r="G117" s="14">
        <f t="shared" si="6"/>
        <v>0</v>
      </c>
    </row>
    <row r="118" spans="1:7" ht="55.5" customHeight="1" x14ac:dyDescent="0.45">
      <c r="A118" s="9" t="s">
        <v>49</v>
      </c>
      <c r="B118" s="10">
        <v>1.0900000000000001</v>
      </c>
      <c r="C118" s="11" t="s">
        <v>210</v>
      </c>
      <c r="D118" s="12" t="s">
        <v>169</v>
      </c>
      <c r="E118" s="12">
        <v>5</v>
      </c>
      <c r="F118" s="22"/>
      <c r="G118" s="14">
        <f t="shared" si="6"/>
        <v>0</v>
      </c>
    </row>
    <row r="119" spans="1:7" ht="60" customHeight="1" x14ac:dyDescent="0.45">
      <c r="A119" s="9" t="s">
        <v>8</v>
      </c>
      <c r="B119" s="24">
        <v>1.1000000000000001</v>
      </c>
      <c r="C119" s="11" t="s">
        <v>173</v>
      </c>
      <c r="D119" s="12" t="s">
        <v>172</v>
      </c>
      <c r="E119" s="12">
        <v>16</v>
      </c>
      <c r="F119" s="22"/>
      <c r="G119" s="14">
        <f t="shared" si="6"/>
        <v>0</v>
      </c>
    </row>
    <row r="120" spans="1:7" ht="27" customHeight="1" x14ac:dyDescent="0.45">
      <c r="A120" s="17"/>
      <c r="B120" s="23" t="s">
        <v>10</v>
      </c>
      <c r="C120" s="19" t="s">
        <v>11</v>
      </c>
      <c r="D120" s="23" t="s">
        <v>162</v>
      </c>
      <c r="E120" s="23" t="s">
        <v>163</v>
      </c>
      <c r="F120" s="23" t="s">
        <v>164</v>
      </c>
      <c r="G120" s="23"/>
    </row>
    <row r="121" spans="1:7" ht="60.75" customHeight="1" x14ac:dyDescent="0.45">
      <c r="A121" s="9" t="s">
        <v>12</v>
      </c>
      <c r="B121" s="10">
        <v>2.0099999999999998</v>
      </c>
      <c r="C121" s="11" t="s">
        <v>175</v>
      </c>
      <c r="D121" s="12" t="s">
        <v>176</v>
      </c>
      <c r="E121" s="9">
        <v>25</v>
      </c>
      <c r="F121" s="22"/>
      <c r="G121" s="14">
        <f>F121*E121</f>
        <v>0</v>
      </c>
    </row>
    <row r="122" spans="1:7" ht="111.75" customHeight="1" x14ac:dyDescent="0.45">
      <c r="A122" s="9" t="s">
        <v>13</v>
      </c>
      <c r="B122" s="10">
        <v>2.02</v>
      </c>
      <c r="C122" s="11" t="s">
        <v>177</v>
      </c>
      <c r="D122" s="12" t="s">
        <v>176</v>
      </c>
      <c r="E122" s="9">
        <v>15</v>
      </c>
      <c r="F122" s="22"/>
      <c r="G122" s="14">
        <f t="shared" ref="G122:G143" si="7">F122*E122</f>
        <v>0</v>
      </c>
    </row>
    <row r="123" spans="1:7" ht="105.75" customHeight="1" x14ac:dyDescent="0.45">
      <c r="A123" s="9" t="s">
        <v>14</v>
      </c>
      <c r="B123" s="10">
        <v>2.0299999999999998</v>
      </c>
      <c r="C123" s="11" t="s">
        <v>178</v>
      </c>
      <c r="D123" s="12" t="s">
        <v>176</v>
      </c>
      <c r="E123" s="9">
        <v>2</v>
      </c>
      <c r="F123" s="22"/>
      <c r="G123" s="14">
        <f t="shared" si="7"/>
        <v>0</v>
      </c>
    </row>
    <row r="124" spans="1:7" ht="114" customHeight="1" x14ac:dyDescent="0.45">
      <c r="A124" s="9" t="s">
        <v>15</v>
      </c>
      <c r="B124" s="10">
        <v>2.04</v>
      </c>
      <c r="C124" s="11" t="s">
        <v>179</v>
      </c>
      <c r="D124" s="12" t="s">
        <v>176</v>
      </c>
      <c r="E124" s="9">
        <v>2</v>
      </c>
      <c r="F124" s="22"/>
      <c r="G124" s="14">
        <f t="shared" si="7"/>
        <v>0</v>
      </c>
    </row>
    <row r="125" spans="1:7" ht="116.25" customHeight="1" x14ac:dyDescent="0.45">
      <c r="A125" s="9" t="s">
        <v>16</v>
      </c>
      <c r="B125" s="10">
        <v>2.0499999999999998</v>
      </c>
      <c r="C125" s="11" t="s">
        <v>180</v>
      </c>
      <c r="D125" s="12" t="s">
        <v>176</v>
      </c>
      <c r="E125" s="9">
        <v>2</v>
      </c>
      <c r="F125" s="22"/>
      <c r="G125" s="14">
        <f t="shared" si="7"/>
        <v>0</v>
      </c>
    </row>
    <row r="126" spans="1:7" ht="111.75" customHeight="1" x14ac:dyDescent="0.45">
      <c r="A126" s="9" t="s">
        <v>17</v>
      </c>
      <c r="B126" s="10">
        <v>2.06</v>
      </c>
      <c r="C126" s="11" t="s">
        <v>181</v>
      </c>
      <c r="D126" s="12" t="s">
        <v>176</v>
      </c>
      <c r="E126" s="9">
        <v>2</v>
      </c>
      <c r="F126" s="22"/>
      <c r="G126" s="14">
        <f t="shared" si="7"/>
        <v>0</v>
      </c>
    </row>
    <row r="127" spans="1:7" ht="119.25" customHeight="1" x14ac:dyDescent="0.45">
      <c r="A127" s="9" t="s">
        <v>18</v>
      </c>
      <c r="B127" s="10">
        <v>2.0699999999999998</v>
      </c>
      <c r="C127" s="11" t="s">
        <v>182</v>
      </c>
      <c r="D127" s="12" t="s">
        <v>176</v>
      </c>
      <c r="E127" s="9">
        <v>20</v>
      </c>
      <c r="F127" s="22"/>
      <c r="G127" s="14">
        <f t="shared" si="7"/>
        <v>0</v>
      </c>
    </row>
    <row r="128" spans="1:7" ht="120.75" customHeight="1" x14ac:dyDescent="0.45">
      <c r="A128" s="9" t="s">
        <v>19</v>
      </c>
      <c r="B128" s="10">
        <v>2.08</v>
      </c>
      <c r="C128" s="11" t="s">
        <v>183</v>
      </c>
      <c r="D128" s="12" t="s">
        <v>176</v>
      </c>
      <c r="E128" s="9">
        <v>2</v>
      </c>
      <c r="F128" s="22"/>
      <c r="G128" s="14">
        <f t="shared" si="7"/>
        <v>0</v>
      </c>
    </row>
    <row r="129" spans="1:7" ht="111.75" customHeight="1" x14ac:dyDescent="0.45">
      <c r="A129" s="9" t="s">
        <v>20</v>
      </c>
      <c r="B129" s="10">
        <v>2.09</v>
      </c>
      <c r="C129" s="11" t="s">
        <v>184</v>
      </c>
      <c r="D129" s="12" t="s">
        <v>176</v>
      </c>
      <c r="E129" s="9">
        <v>2</v>
      </c>
      <c r="F129" s="22"/>
      <c r="G129" s="14">
        <f t="shared" si="7"/>
        <v>0</v>
      </c>
    </row>
    <row r="130" spans="1:7" x14ac:dyDescent="0.45">
      <c r="A130" s="9" t="s">
        <v>21</v>
      </c>
      <c r="B130" s="10">
        <v>2.1</v>
      </c>
      <c r="C130" s="11" t="s">
        <v>185</v>
      </c>
      <c r="D130" s="12" t="s">
        <v>172</v>
      </c>
      <c r="E130" s="9">
        <v>20</v>
      </c>
      <c r="F130" s="22"/>
      <c r="G130" s="14">
        <f t="shared" si="7"/>
        <v>0</v>
      </c>
    </row>
    <row r="131" spans="1:7" ht="39.75" customHeight="1" x14ac:dyDescent="0.45">
      <c r="A131" s="9" t="s">
        <v>22</v>
      </c>
      <c r="B131" s="10">
        <v>2.11</v>
      </c>
      <c r="C131" s="11" t="s">
        <v>186</v>
      </c>
      <c r="D131" s="12" t="s">
        <v>172</v>
      </c>
      <c r="E131" s="9">
        <v>2</v>
      </c>
      <c r="F131" s="22"/>
      <c r="G131" s="14">
        <f t="shared" si="7"/>
        <v>0</v>
      </c>
    </row>
    <row r="132" spans="1:7" ht="45" customHeight="1" x14ac:dyDescent="0.45">
      <c r="A132" s="9" t="s">
        <v>23</v>
      </c>
      <c r="B132" s="10">
        <v>2.12</v>
      </c>
      <c r="C132" s="11" t="s">
        <v>187</v>
      </c>
      <c r="D132" s="12" t="s">
        <v>172</v>
      </c>
      <c r="E132" s="9">
        <v>2</v>
      </c>
      <c r="F132" s="22"/>
      <c r="G132" s="14">
        <f t="shared" si="7"/>
        <v>0</v>
      </c>
    </row>
    <row r="133" spans="1:7" ht="60" customHeight="1" x14ac:dyDescent="0.45">
      <c r="A133" s="9" t="s">
        <v>24</v>
      </c>
      <c r="B133" s="10">
        <v>2.13</v>
      </c>
      <c r="C133" s="11" t="s">
        <v>188</v>
      </c>
      <c r="D133" s="12" t="s">
        <v>172</v>
      </c>
      <c r="E133" s="9">
        <v>1</v>
      </c>
      <c r="F133" s="22"/>
      <c r="G133" s="14">
        <f t="shared" si="7"/>
        <v>0</v>
      </c>
    </row>
    <row r="134" spans="1:7" ht="30" x14ac:dyDescent="0.45">
      <c r="A134" s="9" t="s">
        <v>25</v>
      </c>
      <c r="B134" s="10">
        <v>2.14</v>
      </c>
      <c r="C134" s="11" t="s">
        <v>189</v>
      </c>
      <c r="D134" s="12" t="s">
        <v>172</v>
      </c>
      <c r="E134" s="9">
        <v>1</v>
      </c>
      <c r="F134" s="22"/>
      <c r="G134" s="14">
        <f t="shared" si="7"/>
        <v>0</v>
      </c>
    </row>
    <row r="135" spans="1:7" ht="67.5" customHeight="1" x14ac:dyDescent="0.45">
      <c r="A135" s="9" t="s">
        <v>26</v>
      </c>
      <c r="B135" s="10">
        <v>2.15</v>
      </c>
      <c r="C135" s="11" t="s">
        <v>190</v>
      </c>
      <c r="D135" s="12" t="s">
        <v>172</v>
      </c>
      <c r="E135" s="9">
        <v>5</v>
      </c>
      <c r="F135" s="22"/>
      <c r="G135" s="14">
        <f t="shared" si="7"/>
        <v>0</v>
      </c>
    </row>
    <row r="136" spans="1:7" ht="72" customHeight="1" x14ac:dyDescent="0.45">
      <c r="A136" s="9" t="s">
        <v>27</v>
      </c>
      <c r="B136" s="10">
        <v>2.16</v>
      </c>
      <c r="C136" s="11" t="s">
        <v>191</v>
      </c>
      <c r="D136" s="12" t="s">
        <v>172</v>
      </c>
      <c r="E136" s="9">
        <v>1</v>
      </c>
      <c r="F136" s="22"/>
      <c r="G136" s="14">
        <f t="shared" si="7"/>
        <v>0</v>
      </c>
    </row>
    <row r="137" spans="1:7" ht="45" customHeight="1" x14ac:dyDescent="0.45">
      <c r="A137" s="9" t="s">
        <v>28</v>
      </c>
      <c r="B137" s="10">
        <v>2.17</v>
      </c>
      <c r="C137" s="11" t="s">
        <v>192</v>
      </c>
      <c r="D137" s="12" t="s">
        <v>172</v>
      </c>
      <c r="E137" s="9">
        <v>16</v>
      </c>
      <c r="F137" s="22"/>
      <c r="G137" s="14">
        <f t="shared" si="7"/>
        <v>0</v>
      </c>
    </row>
    <row r="138" spans="1:7" ht="78.75" customHeight="1" x14ac:dyDescent="0.45">
      <c r="A138" s="9" t="s">
        <v>29</v>
      </c>
      <c r="B138" s="10">
        <v>2.1800000000000002</v>
      </c>
      <c r="C138" s="11" t="s">
        <v>193</v>
      </c>
      <c r="D138" s="12" t="s">
        <v>172</v>
      </c>
      <c r="E138" s="9">
        <v>1</v>
      </c>
      <c r="F138" s="22"/>
      <c r="G138" s="14">
        <f t="shared" si="7"/>
        <v>0</v>
      </c>
    </row>
    <row r="139" spans="1:7" ht="84.75" customHeight="1" x14ac:dyDescent="0.45">
      <c r="A139" s="9" t="s">
        <v>30</v>
      </c>
      <c r="B139" s="10">
        <v>2.19</v>
      </c>
      <c r="C139" s="11" t="s">
        <v>194</v>
      </c>
      <c r="D139" s="12" t="s">
        <v>172</v>
      </c>
      <c r="E139" s="12">
        <v>5</v>
      </c>
      <c r="F139" s="22"/>
      <c r="G139" s="14">
        <f t="shared" si="7"/>
        <v>0</v>
      </c>
    </row>
    <row r="140" spans="1:7" ht="84.75" customHeight="1" x14ac:dyDescent="0.45">
      <c r="A140" s="9" t="s">
        <v>31</v>
      </c>
      <c r="B140" s="10">
        <v>2.2000000000000002</v>
      </c>
      <c r="C140" s="11" t="s">
        <v>195</v>
      </c>
      <c r="D140" s="12" t="s">
        <v>172</v>
      </c>
      <c r="E140" s="12">
        <v>1</v>
      </c>
      <c r="F140" s="22"/>
      <c r="G140" s="14">
        <f t="shared" si="7"/>
        <v>0</v>
      </c>
    </row>
    <row r="141" spans="1:7" ht="84.75" customHeight="1" x14ac:dyDescent="0.45">
      <c r="A141" s="9" t="s">
        <v>33</v>
      </c>
      <c r="B141" s="10">
        <v>2.21</v>
      </c>
      <c r="C141" s="11" t="s">
        <v>197</v>
      </c>
      <c r="D141" s="12" t="s">
        <v>172</v>
      </c>
      <c r="E141" s="12">
        <v>10</v>
      </c>
      <c r="F141" s="22"/>
      <c r="G141" s="14">
        <f t="shared" si="7"/>
        <v>0</v>
      </c>
    </row>
    <row r="142" spans="1:7" ht="72" customHeight="1" x14ac:dyDescent="0.45">
      <c r="A142" s="9" t="s">
        <v>34</v>
      </c>
      <c r="B142" s="10">
        <v>2.2200000000000002</v>
      </c>
      <c r="C142" s="11" t="s">
        <v>198</v>
      </c>
      <c r="D142" s="12" t="s">
        <v>172</v>
      </c>
      <c r="E142" s="12">
        <v>1</v>
      </c>
      <c r="F142" s="22"/>
      <c r="G142" s="14">
        <f t="shared" si="7"/>
        <v>0</v>
      </c>
    </row>
    <row r="143" spans="1:7" ht="84.75" customHeight="1" x14ac:dyDescent="0.45">
      <c r="A143" s="9" t="s">
        <v>35</v>
      </c>
      <c r="B143" s="10">
        <v>2.23</v>
      </c>
      <c r="C143" s="11" t="s">
        <v>199</v>
      </c>
      <c r="D143" s="12" t="s">
        <v>172</v>
      </c>
      <c r="E143" s="9">
        <v>1</v>
      </c>
      <c r="F143" s="22"/>
      <c r="G143" s="14">
        <f t="shared" si="7"/>
        <v>0</v>
      </c>
    </row>
    <row r="144" spans="1:7" ht="27" customHeight="1" x14ac:dyDescent="0.45">
      <c r="A144" s="17"/>
      <c r="B144" s="23" t="s">
        <v>36</v>
      </c>
      <c r="C144" s="19" t="s">
        <v>37</v>
      </c>
      <c r="D144" s="23" t="s">
        <v>162</v>
      </c>
      <c r="E144" s="23" t="s">
        <v>163</v>
      </c>
      <c r="F144" s="23" t="s">
        <v>164</v>
      </c>
      <c r="G144" s="23"/>
    </row>
    <row r="145" spans="1:7" ht="108" customHeight="1" x14ac:dyDescent="0.45">
      <c r="A145" s="9" t="s">
        <v>50</v>
      </c>
      <c r="B145" s="10">
        <v>3.01</v>
      </c>
      <c r="C145" s="11" t="s">
        <v>211</v>
      </c>
      <c r="D145" s="12" t="s">
        <v>169</v>
      </c>
      <c r="E145" s="12">
        <v>35</v>
      </c>
      <c r="F145" s="22"/>
      <c r="G145" s="14">
        <f>F145*E145</f>
        <v>0</v>
      </c>
    </row>
    <row r="146" spans="1:7" ht="54.75" customHeight="1" x14ac:dyDescent="0.45">
      <c r="A146" s="9" t="s">
        <v>38</v>
      </c>
      <c r="B146" s="10">
        <v>3.02</v>
      </c>
      <c r="C146" s="11" t="s">
        <v>200</v>
      </c>
      <c r="D146" s="12" t="s">
        <v>169</v>
      </c>
      <c r="E146" s="12">
        <v>25</v>
      </c>
      <c r="F146" s="22"/>
      <c r="G146" s="14">
        <f t="shared" ref="G146:G159" si="8">F146*E146</f>
        <v>0</v>
      </c>
    </row>
    <row r="147" spans="1:7" ht="83.25" customHeight="1" x14ac:dyDescent="0.45">
      <c r="A147" s="9" t="s">
        <v>51</v>
      </c>
      <c r="B147" s="10">
        <v>3.03</v>
      </c>
      <c r="C147" s="11" t="s">
        <v>212</v>
      </c>
      <c r="D147" s="12" t="s">
        <v>169</v>
      </c>
      <c r="E147" s="12">
        <v>15</v>
      </c>
      <c r="F147" s="22"/>
      <c r="G147" s="14">
        <f t="shared" si="8"/>
        <v>0</v>
      </c>
    </row>
    <row r="148" spans="1:7" ht="74.25" customHeight="1" x14ac:dyDescent="0.45">
      <c r="A148" s="9" t="s">
        <v>72</v>
      </c>
      <c r="B148" s="10">
        <v>3.04</v>
      </c>
      <c r="C148" s="11" t="s">
        <v>231</v>
      </c>
      <c r="D148" s="12" t="s">
        <v>169</v>
      </c>
      <c r="E148" s="12">
        <v>85</v>
      </c>
      <c r="F148" s="22"/>
      <c r="G148" s="14">
        <f t="shared" si="8"/>
        <v>0</v>
      </c>
    </row>
    <row r="149" spans="1:7" ht="54" customHeight="1" x14ac:dyDescent="0.45">
      <c r="A149" s="9" t="s">
        <v>73</v>
      </c>
      <c r="B149" s="10">
        <v>3.05</v>
      </c>
      <c r="C149" s="11" t="s">
        <v>232</v>
      </c>
      <c r="D149" s="12" t="s">
        <v>176</v>
      </c>
      <c r="E149" s="12">
        <v>45</v>
      </c>
      <c r="F149" s="22"/>
      <c r="G149" s="14">
        <f t="shared" si="8"/>
        <v>0</v>
      </c>
    </row>
    <row r="150" spans="1:7" ht="82.5" customHeight="1" x14ac:dyDescent="0.45">
      <c r="A150" s="9" t="s">
        <v>74</v>
      </c>
      <c r="B150" s="10">
        <v>3.06</v>
      </c>
      <c r="C150" s="11" t="s">
        <v>233</v>
      </c>
      <c r="D150" s="12" t="s">
        <v>176</v>
      </c>
      <c r="E150" s="12">
        <v>4.45</v>
      </c>
      <c r="F150" s="22"/>
      <c r="G150" s="14">
        <f t="shared" si="8"/>
        <v>0</v>
      </c>
    </row>
    <row r="151" spans="1:7" ht="30" x14ac:dyDescent="0.45">
      <c r="A151" s="9" t="s">
        <v>40</v>
      </c>
      <c r="B151" s="10">
        <v>3.07</v>
      </c>
      <c r="C151" s="11" t="s">
        <v>202</v>
      </c>
      <c r="D151" s="12" t="s">
        <v>169</v>
      </c>
      <c r="E151" s="12">
        <v>12</v>
      </c>
      <c r="F151" s="22"/>
      <c r="G151" s="14">
        <f t="shared" si="8"/>
        <v>0</v>
      </c>
    </row>
    <row r="152" spans="1:7" ht="45" customHeight="1" x14ac:dyDescent="0.45">
      <c r="A152" s="9" t="s">
        <v>41</v>
      </c>
      <c r="B152" s="10">
        <v>3.08</v>
      </c>
      <c r="C152" s="11" t="s">
        <v>203</v>
      </c>
      <c r="D152" s="12" t="s">
        <v>169</v>
      </c>
      <c r="E152" s="12">
        <v>52</v>
      </c>
      <c r="F152" s="22"/>
      <c r="G152" s="14">
        <f t="shared" si="8"/>
        <v>0</v>
      </c>
    </row>
    <row r="153" spans="1:7" ht="201" customHeight="1" x14ac:dyDescent="0.45">
      <c r="A153" s="9" t="s">
        <v>42</v>
      </c>
      <c r="B153" s="10">
        <v>3.09</v>
      </c>
      <c r="C153" s="11" t="s">
        <v>204</v>
      </c>
      <c r="D153" s="12" t="s">
        <v>169</v>
      </c>
      <c r="E153" s="12">
        <v>30</v>
      </c>
      <c r="F153" s="22"/>
      <c r="G153" s="14">
        <f t="shared" si="8"/>
        <v>0</v>
      </c>
    </row>
    <row r="154" spans="1:7" ht="69.75" customHeight="1" x14ac:dyDescent="0.45">
      <c r="A154" s="9" t="s">
        <v>75</v>
      </c>
      <c r="B154" s="10">
        <v>3.1</v>
      </c>
      <c r="C154" s="11" t="s">
        <v>234</v>
      </c>
      <c r="D154" s="12" t="s">
        <v>169</v>
      </c>
      <c r="E154" s="12">
        <v>6</v>
      </c>
      <c r="F154" s="22"/>
      <c r="G154" s="14">
        <f t="shared" si="8"/>
        <v>0</v>
      </c>
    </row>
    <row r="155" spans="1:7" ht="99" customHeight="1" x14ac:dyDescent="0.45">
      <c r="A155" s="9" t="s">
        <v>76</v>
      </c>
      <c r="B155" s="10">
        <v>3.11</v>
      </c>
      <c r="C155" s="11" t="s">
        <v>235</v>
      </c>
      <c r="D155" s="12" t="s">
        <v>169</v>
      </c>
      <c r="E155" s="12">
        <v>6</v>
      </c>
      <c r="F155" s="22"/>
      <c r="G155" s="14">
        <f t="shared" si="8"/>
        <v>0</v>
      </c>
    </row>
    <row r="156" spans="1:7" ht="75.75" customHeight="1" x14ac:dyDescent="0.45">
      <c r="A156" s="9" t="s">
        <v>77</v>
      </c>
      <c r="B156" s="10">
        <v>3.12</v>
      </c>
      <c r="C156" s="11" t="s">
        <v>236</v>
      </c>
      <c r="D156" s="12" t="s">
        <v>169</v>
      </c>
      <c r="E156" s="12">
        <v>2.7</v>
      </c>
      <c r="F156" s="22"/>
      <c r="G156" s="14">
        <f t="shared" si="8"/>
        <v>0</v>
      </c>
    </row>
    <row r="157" spans="1:7" ht="102.75" customHeight="1" x14ac:dyDescent="0.45">
      <c r="A157" s="9" t="s">
        <v>78</v>
      </c>
      <c r="B157" s="10">
        <v>3.13</v>
      </c>
      <c r="C157" s="11" t="s">
        <v>237</v>
      </c>
      <c r="D157" s="12" t="s">
        <v>172</v>
      </c>
      <c r="E157" s="12">
        <v>14</v>
      </c>
      <c r="F157" s="22"/>
      <c r="G157" s="14">
        <f t="shared" si="8"/>
        <v>0</v>
      </c>
    </row>
    <row r="158" spans="1:7" ht="97.5" customHeight="1" x14ac:dyDescent="0.45">
      <c r="A158" s="9" t="s">
        <v>43</v>
      </c>
      <c r="B158" s="10">
        <v>3.14</v>
      </c>
      <c r="C158" s="11" t="s">
        <v>205</v>
      </c>
      <c r="D158" s="12" t="s">
        <v>169</v>
      </c>
      <c r="E158" s="12">
        <v>35</v>
      </c>
      <c r="F158" s="22"/>
      <c r="G158" s="14">
        <f t="shared" si="8"/>
        <v>0</v>
      </c>
    </row>
    <row r="159" spans="1:7" ht="78" customHeight="1" x14ac:dyDescent="0.45">
      <c r="A159" s="9" t="s">
        <v>79</v>
      </c>
      <c r="B159" s="10">
        <v>3.15</v>
      </c>
      <c r="C159" s="11" t="s">
        <v>238</v>
      </c>
      <c r="D159" s="12" t="s">
        <v>169</v>
      </c>
      <c r="E159" s="12">
        <v>80</v>
      </c>
      <c r="F159" s="22"/>
      <c r="G159" s="14">
        <f t="shared" si="8"/>
        <v>0</v>
      </c>
    </row>
    <row r="160" spans="1:7" ht="27" customHeight="1" x14ac:dyDescent="0.45">
      <c r="A160" s="17"/>
      <c r="B160" s="23" t="s">
        <v>80</v>
      </c>
      <c r="C160" s="19" t="s">
        <v>81</v>
      </c>
      <c r="D160" s="23" t="s">
        <v>162</v>
      </c>
      <c r="E160" s="23" t="s">
        <v>163</v>
      </c>
      <c r="F160" s="23" t="s">
        <v>164</v>
      </c>
      <c r="G160" s="23"/>
    </row>
    <row r="161" spans="1:7" ht="68.25" customHeight="1" x14ac:dyDescent="0.45">
      <c r="A161" s="9" t="s">
        <v>82</v>
      </c>
      <c r="B161" s="10">
        <v>4.01</v>
      </c>
      <c r="C161" s="11" t="s">
        <v>239</v>
      </c>
      <c r="D161" s="12" t="s">
        <v>172</v>
      </c>
      <c r="E161" s="12">
        <v>8</v>
      </c>
      <c r="F161" s="22"/>
      <c r="G161" s="14">
        <f>F161*E161</f>
        <v>0</v>
      </c>
    </row>
    <row r="162" spans="1:7" ht="77.25" customHeight="1" x14ac:dyDescent="0.45">
      <c r="A162" s="9" t="s">
        <v>83</v>
      </c>
      <c r="B162" s="10">
        <v>4.0199999999999996</v>
      </c>
      <c r="C162" s="11" t="s">
        <v>240</v>
      </c>
      <c r="D162" s="12" t="s">
        <v>172</v>
      </c>
      <c r="E162" s="12">
        <v>7</v>
      </c>
      <c r="F162" s="22"/>
      <c r="G162" s="14">
        <f t="shared" ref="G162:G164" si="9">F162*E162</f>
        <v>0</v>
      </c>
    </row>
    <row r="163" spans="1:7" ht="54.75" customHeight="1" x14ac:dyDescent="0.45">
      <c r="A163" s="9" t="s">
        <v>84</v>
      </c>
      <c r="B163" s="10">
        <v>4.03</v>
      </c>
      <c r="C163" s="11" t="s">
        <v>241</v>
      </c>
      <c r="D163" s="12" t="s">
        <v>172</v>
      </c>
      <c r="E163" s="12">
        <v>3</v>
      </c>
      <c r="F163" s="22"/>
      <c r="G163" s="14">
        <f t="shared" si="9"/>
        <v>0</v>
      </c>
    </row>
    <row r="164" spans="1:7" ht="63.75" customHeight="1" x14ac:dyDescent="0.45">
      <c r="A164" s="9" t="s">
        <v>85</v>
      </c>
      <c r="B164" s="10">
        <v>4.04</v>
      </c>
      <c r="C164" s="11" t="s">
        <v>242</v>
      </c>
      <c r="D164" s="12" t="s">
        <v>172</v>
      </c>
      <c r="E164" s="12">
        <v>8</v>
      </c>
      <c r="F164" s="22"/>
      <c r="G164" s="14">
        <f t="shared" si="9"/>
        <v>0</v>
      </c>
    </row>
    <row r="165" spans="1:7" ht="27" customHeight="1" x14ac:dyDescent="0.45">
      <c r="A165" s="17"/>
      <c r="B165" s="23" t="s">
        <v>86</v>
      </c>
      <c r="C165" s="19" t="s">
        <v>87</v>
      </c>
      <c r="D165" s="23" t="s">
        <v>162</v>
      </c>
      <c r="E165" s="23" t="s">
        <v>163</v>
      </c>
      <c r="F165" s="23" t="s">
        <v>164</v>
      </c>
      <c r="G165" s="23"/>
    </row>
    <row r="166" spans="1:7" ht="30" x14ac:dyDescent="0.45">
      <c r="A166" s="9" t="s">
        <v>88</v>
      </c>
      <c r="B166" s="24">
        <v>5.01</v>
      </c>
      <c r="C166" s="11" t="s">
        <v>243</v>
      </c>
      <c r="D166" s="12" t="s">
        <v>169</v>
      </c>
      <c r="E166" s="9">
        <v>5</v>
      </c>
      <c r="F166" s="22"/>
      <c r="G166" s="14">
        <f>F166*E166</f>
        <v>0</v>
      </c>
    </row>
    <row r="167" spans="1:7" ht="47.25" customHeight="1" x14ac:dyDescent="0.45">
      <c r="A167" s="9" t="s">
        <v>89</v>
      </c>
      <c r="B167" s="24">
        <v>5.0199999999999996</v>
      </c>
      <c r="C167" s="11" t="s">
        <v>244</v>
      </c>
      <c r="D167" s="12" t="s">
        <v>172</v>
      </c>
      <c r="E167" s="9">
        <v>1</v>
      </c>
      <c r="F167" s="22"/>
      <c r="G167" s="14">
        <f t="shared" ref="G167:G189" si="10">F167*E167</f>
        <v>0</v>
      </c>
    </row>
    <row r="168" spans="1:7" ht="66" customHeight="1" x14ac:dyDescent="0.45">
      <c r="A168" s="9" t="s">
        <v>90</v>
      </c>
      <c r="B168" s="24">
        <v>5.03</v>
      </c>
      <c r="C168" s="11" t="s">
        <v>245</v>
      </c>
      <c r="D168" s="12" t="s">
        <v>172</v>
      </c>
      <c r="E168" s="9">
        <v>5</v>
      </c>
      <c r="F168" s="22"/>
      <c r="G168" s="14">
        <f t="shared" si="10"/>
        <v>0</v>
      </c>
    </row>
    <row r="169" spans="1:7" ht="62.25" customHeight="1" x14ac:dyDescent="0.45">
      <c r="A169" s="9" t="s">
        <v>91</v>
      </c>
      <c r="B169" s="24">
        <v>5.04</v>
      </c>
      <c r="C169" s="11" t="s">
        <v>246</v>
      </c>
      <c r="D169" s="12" t="s">
        <v>172</v>
      </c>
      <c r="E169" s="9">
        <v>1</v>
      </c>
      <c r="F169" s="22"/>
      <c r="G169" s="14">
        <f t="shared" si="10"/>
        <v>0</v>
      </c>
    </row>
    <row r="170" spans="1:7" ht="55.5" customHeight="1" x14ac:dyDescent="0.45">
      <c r="A170" s="9" t="s">
        <v>92</v>
      </c>
      <c r="B170" s="24">
        <v>5.05</v>
      </c>
      <c r="C170" s="11" t="s">
        <v>247</v>
      </c>
      <c r="D170" s="12" t="s">
        <v>172</v>
      </c>
      <c r="E170" s="9">
        <v>2</v>
      </c>
      <c r="F170" s="22"/>
      <c r="G170" s="14">
        <f t="shared" si="10"/>
        <v>0</v>
      </c>
    </row>
    <row r="171" spans="1:7" ht="61.5" customHeight="1" x14ac:dyDescent="0.45">
      <c r="A171" s="9" t="s">
        <v>93</v>
      </c>
      <c r="B171" s="24">
        <v>5.0599999999999996</v>
      </c>
      <c r="C171" s="11" t="s">
        <v>248</v>
      </c>
      <c r="D171" s="12" t="s">
        <v>172</v>
      </c>
      <c r="E171" s="9">
        <v>3</v>
      </c>
      <c r="F171" s="22"/>
      <c r="G171" s="14">
        <f t="shared" si="10"/>
        <v>0</v>
      </c>
    </row>
    <row r="172" spans="1:7" ht="45.75" customHeight="1" x14ac:dyDescent="0.45">
      <c r="A172" s="9" t="s">
        <v>52</v>
      </c>
      <c r="B172" s="24">
        <v>5.07</v>
      </c>
      <c r="C172" s="11" t="s">
        <v>213</v>
      </c>
      <c r="D172" s="12" t="s">
        <v>169</v>
      </c>
      <c r="E172" s="12">
        <v>1</v>
      </c>
      <c r="F172" s="13"/>
      <c r="G172" s="14">
        <f t="shared" si="10"/>
        <v>0</v>
      </c>
    </row>
    <row r="173" spans="1:7" ht="45.75" customHeight="1" x14ac:dyDescent="0.45">
      <c r="A173" s="9" t="s">
        <v>94</v>
      </c>
      <c r="B173" s="24">
        <v>5.08</v>
      </c>
      <c r="C173" s="11" t="s">
        <v>249</v>
      </c>
      <c r="D173" s="12" t="s">
        <v>176</v>
      </c>
      <c r="E173" s="12">
        <v>1</v>
      </c>
      <c r="F173" s="13"/>
      <c r="G173" s="14">
        <f t="shared" si="10"/>
        <v>0</v>
      </c>
    </row>
    <row r="174" spans="1:7" ht="45.75" customHeight="1" x14ac:dyDescent="0.45">
      <c r="A174" s="9" t="s">
        <v>54</v>
      </c>
      <c r="B174" s="24">
        <v>5.09</v>
      </c>
      <c r="C174" s="11" t="s">
        <v>215</v>
      </c>
      <c r="D174" s="12" t="s">
        <v>169</v>
      </c>
      <c r="E174" s="12">
        <v>1</v>
      </c>
      <c r="F174" s="13"/>
      <c r="G174" s="14">
        <f t="shared" si="10"/>
        <v>0</v>
      </c>
    </row>
    <row r="175" spans="1:7" ht="45.75" customHeight="1" x14ac:dyDescent="0.45">
      <c r="A175" s="9" t="s">
        <v>55</v>
      </c>
      <c r="B175" s="24">
        <v>5.0999999999999996</v>
      </c>
      <c r="C175" s="11" t="s">
        <v>216</v>
      </c>
      <c r="D175" s="12" t="s">
        <v>172</v>
      </c>
      <c r="E175" s="12">
        <v>1</v>
      </c>
      <c r="F175" s="13"/>
      <c r="G175" s="14">
        <f t="shared" si="10"/>
        <v>0</v>
      </c>
    </row>
    <row r="176" spans="1:7" ht="45.75" customHeight="1" x14ac:dyDescent="0.45">
      <c r="A176" s="9" t="s">
        <v>56</v>
      </c>
      <c r="B176" s="24">
        <v>5.1100000000000003</v>
      </c>
      <c r="C176" s="11" t="s">
        <v>217</v>
      </c>
      <c r="D176" s="12" t="s">
        <v>172</v>
      </c>
      <c r="E176" s="12">
        <v>1</v>
      </c>
      <c r="F176" s="13"/>
      <c r="G176" s="14">
        <f t="shared" si="10"/>
        <v>0</v>
      </c>
    </row>
    <row r="177" spans="1:7" ht="45.75" customHeight="1" x14ac:dyDescent="0.45">
      <c r="A177" s="9" t="s">
        <v>57</v>
      </c>
      <c r="B177" s="24">
        <v>5.12</v>
      </c>
      <c r="C177" s="11" t="s">
        <v>218</v>
      </c>
      <c r="D177" s="12" t="s">
        <v>169</v>
      </c>
      <c r="E177" s="12">
        <v>1</v>
      </c>
      <c r="F177" s="13"/>
      <c r="G177" s="14">
        <f t="shared" si="10"/>
        <v>0</v>
      </c>
    </row>
    <row r="178" spans="1:7" ht="45.75" customHeight="1" x14ac:dyDescent="0.45">
      <c r="A178" s="9" t="s">
        <v>58</v>
      </c>
      <c r="B178" s="24">
        <v>5.13</v>
      </c>
      <c r="C178" s="11" t="s">
        <v>219</v>
      </c>
      <c r="D178" s="12" t="s">
        <v>172</v>
      </c>
      <c r="E178" s="12">
        <v>1</v>
      </c>
      <c r="F178" s="13"/>
      <c r="G178" s="14">
        <f t="shared" si="10"/>
        <v>0</v>
      </c>
    </row>
    <row r="179" spans="1:7" ht="45.75" customHeight="1" x14ac:dyDescent="0.45">
      <c r="A179" s="9" t="s">
        <v>59</v>
      </c>
      <c r="B179" s="24">
        <v>5.14</v>
      </c>
      <c r="C179" s="11" t="s">
        <v>220</v>
      </c>
      <c r="D179" s="12" t="s">
        <v>172</v>
      </c>
      <c r="E179" s="12">
        <v>1</v>
      </c>
      <c r="F179" s="13"/>
      <c r="G179" s="14">
        <f t="shared" si="10"/>
        <v>0</v>
      </c>
    </row>
    <row r="180" spans="1:7" ht="45.75" customHeight="1" x14ac:dyDescent="0.45">
      <c r="A180" s="9" t="s">
        <v>60</v>
      </c>
      <c r="B180" s="24">
        <v>5.15</v>
      </c>
      <c r="C180" s="11" t="s">
        <v>221</v>
      </c>
      <c r="D180" s="12" t="s">
        <v>176</v>
      </c>
      <c r="E180" s="12">
        <v>1</v>
      </c>
      <c r="F180" s="13"/>
      <c r="G180" s="14">
        <f t="shared" si="10"/>
        <v>0</v>
      </c>
    </row>
    <row r="181" spans="1:7" ht="45.75" customHeight="1" x14ac:dyDescent="0.45">
      <c r="A181" s="9" t="s">
        <v>61</v>
      </c>
      <c r="B181" s="24">
        <v>5.16</v>
      </c>
      <c r="C181" s="11" t="s">
        <v>222</v>
      </c>
      <c r="D181" s="12" t="s">
        <v>172</v>
      </c>
      <c r="E181" s="12">
        <v>1</v>
      </c>
      <c r="F181" s="13"/>
      <c r="G181" s="14">
        <f t="shared" si="10"/>
        <v>0</v>
      </c>
    </row>
    <row r="182" spans="1:7" ht="77.25" customHeight="1" x14ac:dyDescent="0.45">
      <c r="A182" s="9" t="s">
        <v>62</v>
      </c>
      <c r="B182" s="24">
        <v>5.17</v>
      </c>
      <c r="C182" s="11" t="s">
        <v>223</v>
      </c>
      <c r="D182" s="12" t="s">
        <v>172</v>
      </c>
      <c r="E182" s="12">
        <v>1</v>
      </c>
      <c r="F182" s="13"/>
      <c r="G182" s="14">
        <f t="shared" si="10"/>
        <v>0</v>
      </c>
    </row>
    <row r="183" spans="1:7" ht="89.25" customHeight="1" x14ac:dyDescent="0.45">
      <c r="A183" s="9" t="s">
        <v>63</v>
      </c>
      <c r="B183" s="24">
        <v>5.18</v>
      </c>
      <c r="C183" s="11" t="s">
        <v>224</v>
      </c>
      <c r="D183" s="12" t="s">
        <v>172</v>
      </c>
      <c r="E183" s="12">
        <v>1</v>
      </c>
      <c r="F183" s="13"/>
      <c r="G183" s="14">
        <f t="shared" si="10"/>
        <v>0</v>
      </c>
    </row>
    <row r="184" spans="1:7" ht="62.25" customHeight="1" x14ac:dyDescent="0.45">
      <c r="A184" s="9" t="s">
        <v>64</v>
      </c>
      <c r="B184" s="24">
        <v>5.19</v>
      </c>
      <c r="C184" s="11" t="s">
        <v>225</v>
      </c>
      <c r="D184" s="12" t="s">
        <v>169</v>
      </c>
      <c r="E184" s="12">
        <v>1</v>
      </c>
      <c r="F184" s="13"/>
      <c r="G184" s="14">
        <f t="shared" si="10"/>
        <v>0</v>
      </c>
    </row>
    <row r="185" spans="1:7" ht="45.75" customHeight="1" x14ac:dyDescent="0.45">
      <c r="A185" s="9" t="s">
        <v>65</v>
      </c>
      <c r="B185" s="24">
        <v>5.2</v>
      </c>
      <c r="C185" s="11" t="s">
        <v>226</v>
      </c>
      <c r="D185" s="12" t="s">
        <v>176</v>
      </c>
      <c r="E185" s="12">
        <v>1</v>
      </c>
      <c r="F185" s="13"/>
      <c r="G185" s="14">
        <f t="shared" si="10"/>
        <v>0</v>
      </c>
    </row>
    <row r="186" spans="1:7" ht="45.75" customHeight="1" x14ac:dyDescent="0.45">
      <c r="A186" s="9" t="s">
        <v>66</v>
      </c>
      <c r="B186" s="24">
        <v>5.21</v>
      </c>
      <c r="C186" s="11" t="s">
        <v>227</v>
      </c>
      <c r="D186" s="12" t="s">
        <v>172</v>
      </c>
      <c r="E186" s="12">
        <v>1</v>
      </c>
      <c r="F186" s="13"/>
      <c r="G186" s="14">
        <f t="shared" si="10"/>
        <v>0</v>
      </c>
    </row>
    <row r="187" spans="1:7" ht="45.75" customHeight="1" x14ac:dyDescent="0.45">
      <c r="A187" s="9" t="s">
        <v>67</v>
      </c>
      <c r="B187" s="24">
        <v>5.22</v>
      </c>
      <c r="C187" s="11" t="s">
        <v>228</v>
      </c>
      <c r="D187" s="12" t="s">
        <v>169</v>
      </c>
      <c r="E187" s="12">
        <v>1</v>
      </c>
      <c r="F187" s="13"/>
      <c r="G187" s="14">
        <f t="shared" si="10"/>
        <v>0</v>
      </c>
    </row>
    <row r="188" spans="1:7" ht="59.25" customHeight="1" x14ac:dyDescent="0.45">
      <c r="A188" s="9" t="s">
        <v>68</v>
      </c>
      <c r="B188" s="24">
        <v>5.23</v>
      </c>
      <c r="C188" s="11" t="s">
        <v>104</v>
      </c>
      <c r="D188" s="12" t="s">
        <v>105</v>
      </c>
      <c r="E188" s="12">
        <v>1</v>
      </c>
      <c r="F188" s="13"/>
      <c r="G188" s="14">
        <f t="shared" si="10"/>
        <v>0</v>
      </c>
    </row>
    <row r="189" spans="1:7" ht="75.75" customHeight="1" x14ac:dyDescent="0.45">
      <c r="A189" s="9" t="s">
        <v>69</v>
      </c>
      <c r="B189" s="24">
        <v>5.2399999999999904</v>
      </c>
      <c r="C189" s="11" t="s">
        <v>229</v>
      </c>
      <c r="D189" s="12" t="s">
        <v>169</v>
      </c>
      <c r="E189" s="12">
        <v>1</v>
      </c>
      <c r="F189" s="13"/>
      <c r="G189" s="14">
        <f t="shared" si="10"/>
        <v>0</v>
      </c>
    </row>
    <row r="190" spans="1:7" ht="30" customHeight="1" x14ac:dyDescent="0.45">
      <c r="A190" s="25"/>
      <c r="B190" s="26"/>
      <c r="C190" s="60" t="s">
        <v>297</v>
      </c>
      <c r="D190" s="60"/>
      <c r="E190" s="60"/>
      <c r="F190" s="60"/>
      <c r="G190" s="27">
        <f>SUM(G110:G189)</f>
        <v>0</v>
      </c>
    </row>
    <row r="191" spans="1:7" ht="27" customHeight="1" x14ac:dyDescent="0.45">
      <c r="A191" s="30"/>
      <c r="B191" s="30"/>
      <c r="C191" s="30" t="s">
        <v>95</v>
      </c>
      <c r="D191" s="16" t="s">
        <v>162</v>
      </c>
      <c r="E191" s="16" t="s">
        <v>163</v>
      </c>
      <c r="F191" s="16" t="s">
        <v>164</v>
      </c>
      <c r="G191" s="16" t="s">
        <v>165</v>
      </c>
    </row>
    <row r="192" spans="1:7" ht="27" customHeight="1" x14ac:dyDescent="0.45">
      <c r="A192" s="17"/>
      <c r="B192" s="23" t="s">
        <v>3</v>
      </c>
      <c r="C192" s="19" t="s">
        <v>4</v>
      </c>
      <c r="D192" s="20"/>
      <c r="E192" s="20"/>
      <c r="F192" s="20"/>
      <c r="G192" s="21"/>
    </row>
    <row r="193" spans="1:7" ht="189" customHeight="1" x14ac:dyDescent="0.45">
      <c r="A193" s="9" t="s">
        <v>5</v>
      </c>
      <c r="B193" s="24">
        <v>1.01</v>
      </c>
      <c r="C193" s="11" t="s">
        <v>168</v>
      </c>
      <c r="D193" s="12" t="s">
        <v>169</v>
      </c>
      <c r="E193" s="12">
        <v>94.744100000000003</v>
      </c>
      <c r="F193" s="13"/>
      <c r="G193" s="14">
        <f>F193*E193</f>
        <v>0</v>
      </c>
    </row>
    <row r="194" spans="1:7" ht="66" customHeight="1" x14ac:dyDescent="0.45">
      <c r="A194" s="9" t="s">
        <v>45</v>
      </c>
      <c r="B194" s="24">
        <v>1.02</v>
      </c>
      <c r="C194" s="11" t="s">
        <v>206</v>
      </c>
      <c r="D194" s="12" t="s">
        <v>169</v>
      </c>
      <c r="E194" s="12">
        <v>104.4615</v>
      </c>
      <c r="F194" s="13"/>
      <c r="G194" s="14">
        <f t="shared" ref="G194:G203" si="11">F194*E194</f>
        <v>0</v>
      </c>
    </row>
    <row r="195" spans="1:7" ht="72" customHeight="1" x14ac:dyDescent="0.45">
      <c r="A195" s="9" t="s">
        <v>71</v>
      </c>
      <c r="B195" s="24">
        <v>1.03</v>
      </c>
      <c r="C195" s="11" t="s">
        <v>230</v>
      </c>
      <c r="D195" s="12" t="s">
        <v>169</v>
      </c>
      <c r="E195" s="12">
        <v>157.29500000000002</v>
      </c>
      <c r="F195" s="13"/>
      <c r="G195" s="14">
        <f t="shared" si="11"/>
        <v>0</v>
      </c>
    </row>
    <row r="196" spans="1:7" ht="66" customHeight="1" x14ac:dyDescent="0.45">
      <c r="A196" s="9" t="s">
        <v>6</v>
      </c>
      <c r="B196" s="24">
        <v>1.04</v>
      </c>
      <c r="C196" s="11" t="s">
        <v>170</v>
      </c>
      <c r="D196" s="12" t="s">
        <v>169</v>
      </c>
      <c r="E196" s="12">
        <v>372.24199999999996</v>
      </c>
      <c r="F196" s="13"/>
      <c r="G196" s="14">
        <f t="shared" si="11"/>
        <v>0</v>
      </c>
    </row>
    <row r="197" spans="1:7" ht="75.75" customHeight="1" x14ac:dyDescent="0.45">
      <c r="A197" s="9" t="s">
        <v>46</v>
      </c>
      <c r="B197" s="24">
        <v>1.05</v>
      </c>
      <c r="C197" s="11" t="s">
        <v>207</v>
      </c>
      <c r="D197" s="12" t="s">
        <v>176</v>
      </c>
      <c r="E197" s="12">
        <v>125.535</v>
      </c>
      <c r="F197" s="13"/>
      <c r="G197" s="14">
        <f t="shared" si="11"/>
        <v>0</v>
      </c>
    </row>
    <row r="198" spans="1:7" ht="35.25" customHeight="1" x14ac:dyDescent="0.45">
      <c r="A198" s="9" t="s">
        <v>47</v>
      </c>
      <c r="B198" s="24">
        <v>1.06</v>
      </c>
      <c r="C198" s="11" t="s">
        <v>208</v>
      </c>
      <c r="D198" s="12" t="s">
        <v>169</v>
      </c>
      <c r="E198" s="12">
        <v>21.471599999999999</v>
      </c>
      <c r="F198" s="13"/>
      <c r="G198" s="14">
        <f t="shared" si="11"/>
        <v>0</v>
      </c>
    </row>
    <row r="199" spans="1:7" ht="88.5" customHeight="1" x14ac:dyDescent="0.45">
      <c r="A199" s="9" t="s">
        <v>7</v>
      </c>
      <c r="B199" s="24">
        <v>1.07</v>
      </c>
      <c r="C199" s="11" t="s">
        <v>171</v>
      </c>
      <c r="D199" s="12" t="s">
        <v>172</v>
      </c>
      <c r="E199" s="12">
        <v>59</v>
      </c>
      <c r="F199" s="13"/>
      <c r="G199" s="14">
        <f t="shared" si="11"/>
        <v>0</v>
      </c>
    </row>
    <row r="200" spans="1:7" ht="45.75" customHeight="1" x14ac:dyDescent="0.45">
      <c r="A200" s="9" t="s">
        <v>48</v>
      </c>
      <c r="B200" s="24">
        <v>1.08</v>
      </c>
      <c r="C200" s="11" t="s">
        <v>209</v>
      </c>
      <c r="D200" s="12" t="s">
        <v>172</v>
      </c>
      <c r="E200" s="12">
        <v>45</v>
      </c>
      <c r="F200" s="13"/>
      <c r="G200" s="14">
        <f t="shared" si="11"/>
        <v>0</v>
      </c>
    </row>
    <row r="201" spans="1:7" ht="57" customHeight="1" x14ac:dyDescent="0.45">
      <c r="A201" s="9" t="s">
        <v>49</v>
      </c>
      <c r="B201" s="24">
        <v>1.0900000000000001</v>
      </c>
      <c r="C201" s="11" t="s">
        <v>210</v>
      </c>
      <c r="D201" s="12" t="s">
        <v>169</v>
      </c>
      <c r="E201" s="12">
        <v>45.209999999999994</v>
      </c>
      <c r="F201" s="13"/>
      <c r="G201" s="14">
        <f t="shared" si="11"/>
        <v>0</v>
      </c>
    </row>
    <row r="202" spans="1:7" ht="45" customHeight="1" x14ac:dyDescent="0.45">
      <c r="A202" s="9" t="s">
        <v>8</v>
      </c>
      <c r="B202" s="24">
        <v>1.1000000000000001</v>
      </c>
      <c r="C202" s="11" t="s">
        <v>173</v>
      </c>
      <c r="D202" s="12" t="s">
        <v>172</v>
      </c>
      <c r="E202" s="12">
        <v>27</v>
      </c>
      <c r="F202" s="13"/>
      <c r="G202" s="14">
        <f t="shared" si="11"/>
        <v>0</v>
      </c>
    </row>
    <row r="203" spans="1:7" ht="48" customHeight="1" x14ac:dyDescent="0.45">
      <c r="A203" s="9" t="s">
        <v>96</v>
      </c>
      <c r="B203" s="24">
        <v>1.1100000000000001</v>
      </c>
      <c r="C203" s="11" t="s">
        <v>250</v>
      </c>
      <c r="D203" s="12" t="s">
        <v>169</v>
      </c>
      <c r="E203" s="12">
        <v>10</v>
      </c>
      <c r="F203" s="13"/>
      <c r="G203" s="14">
        <f t="shared" si="11"/>
        <v>0</v>
      </c>
    </row>
    <row r="204" spans="1:7" ht="27" customHeight="1" x14ac:dyDescent="0.45">
      <c r="A204" s="17"/>
      <c r="B204" s="23" t="s">
        <v>10</v>
      </c>
      <c r="C204" s="19" t="s">
        <v>11</v>
      </c>
      <c r="D204" s="23" t="s">
        <v>162</v>
      </c>
      <c r="E204" s="23" t="s">
        <v>163</v>
      </c>
      <c r="F204" s="23" t="s">
        <v>164</v>
      </c>
      <c r="G204" s="23"/>
    </row>
    <row r="205" spans="1:7" ht="30" x14ac:dyDescent="0.45">
      <c r="A205" s="9" t="s">
        <v>12</v>
      </c>
      <c r="B205" s="10">
        <v>2.0099999999999998</v>
      </c>
      <c r="C205" s="11" t="s">
        <v>175</v>
      </c>
      <c r="D205" s="12" t="s">
        <v>176</v>
      </c>
      <c r="E205" s="9">
        <v>98</v>
      </c>
      <c r="F205" s="22"/>
      <c r="G205" s="14">
        <f>F205*E205</f>
        <v>0</v>
      </c>
    </row>
    <row r="206" spans="1:7" ht="120" customHeight="1" x14ac:dyDescent="0.45">
      <c r="A206" s="9" t="s">
        <v>13</v>
      </c>
      <c r="B206" s="10">
        <v>2.02</v>
      </c>
      <c r="C206" s="11" t="s">
        <v>177</v>
      </c>
      <c r="D206" s="12" t="s">
        <v>176</v>
      </c>
      <c r="E206" s="9">
        <v>49</v>
      </c>
      <c r="F206" s="22"/>
      <c r="G206" s="14">
        <f t="shared" ref="G206:G229" si="12">F206*E206</f>
        <v>0</v>
      </c>
    </row>
    <row r="207" spans="1:7" ht="121.5" customHeight="1" x14ac:dyDescent="0.45">
      <c r="A207" s="9" t="s">
        <v>14</v>
      </c>
      <c r="B207" s="10">
        <v>2.0299999999999998</v>
      </c>
      <c r="C207" s="11" t="s">
        <v>178</v>
      </c>
      <c r="D207" s="12" t="s">
        <v>176</v>
      </c>
      <c r="E207" s="9">
        <v>2</v>
      </c>
      <c r="F207" s="22"/>
      <c r="G207" s="14">
        <f t="shared" si="12"/>
        <v>0</v>
      </c>
    </row>
    <row r="208" spans="1:7" ht="117" customHeight="1" x14ac:dyDescent="0.45">
      <c r="A208" s="9" t="s">
        <v>15</v>
      </c>
      <c r="B208" s="10">
        <v>2.04</v>
      </c>
      <c r="C208" s="11" t="s">
        <v>179</v>
      </c>
      <c r="D208" s="12" t="s">
        <v>176</v>
      </c>
      <c r="E208" s="9">
        <v>2</v>
      </c>
      <c r="F208" s="22"/>
      <c r="G208" s="14">
        <f t="shared" si="12"/>
        <v>0</v>
      </c>
    </row>
    <row r="209" spans="1:7" ht="110.25" customHeight="1" x14ac:dyDescent="0.45">
      <c r="A209" s="9" t="s">
        <v>16</v>
      </c>
      <c r="B209" s="10">
        <v>2.0499999999999998</v>
      </c>
      <c r="C209" s="11" t="s">
        <v>180</v>
      </c>
      <c r="D209" s="12" t="s">
        <v>176</v>
      </c>
      <c r="E209" s="9">
        <v>2</v>
      </c>
      <c r="F209" s="22"/>
      <c r="G209" s="14">
        <f t="shared" si="12"/>
        <v>0</v>
      </c>
    </row>
    <row r="210" spans="1:7" ht="113.25" customHeight="1" x14ac:dyDescent="0.45">
      <c r="A210" s="9" t="s">
        <v>17</v>
      </c>
      <c r="B210" s="10">
        <v>2.06</v>
      </c>
      <c r="C210" s="11" t="s">
        <v>181</v>
      </c>
      <c r="D210" s="12" t="s">
        <v>176</v>
      </c>
      <c r="E210" s="9">
        <v>2</v>
      </c>
      <c r="F210" s="22"/>
      <c r="G210" s="14">
        <f t="shared" si="12"/>
        <v>0</v>
      </c>
    </row>
    <row r="211" spans="1:7" ht="125.25" customHeight="1" x14ac:dyDescent="0.45">
      <c r="A211" s="9" t="s">
        <v>18</v>
      </c>
      <c r="B211" s="10">
        <v>2.0699999999999998</v>
      </c>
      <c r="C211" s="11" t="s">
        <v>182</v>
      </c>
      <c r="D211" s="12" t="s">
        <v>176</v>
      </c>
      <c r="E211" s="9">
        <v>49</v>
      </c>
      <c r="F211" s="22"/>
      <c r="G211" s="14">
        <f t="shared" si="12"/>
        <v>0</v>
      </c>
    </row>
    <row r="212" spans="1:7" ht="128.25" customHeight="1" x14ac:dyDescent="0.45">
      <c r="A212" s="9" t="s">
        <v>19</v>
      </c>
      <c r="B212" s="10">
        <v>2.08</v>
      </c>
      <c r="C212" s="11" t="s">
        <v>183</v>
      </c>
      <c r="D212" s="12" t="s">
        <v>176</v>
      </c>
      <c r="E212" s="9">
        <v>2</v>
      </c>
      <c r="F212" s="22"/>
      <c r="G212" s="14">
        <f t="shared" si="12"/>
        <v>0</v>
      </c>
    </row>
    <row r="213" spans="1:7" ht="119.25" customHeight="1" x14ac:dyDescent="0.45">
      <c r="A213" s="9" t="s">
        <v>20</v>
      </c>
      <c r="B213" s="10">
        <v>2.09</v>
      </c>
      <c r="C213" s="11" t="s">
        <v>184</v>
      </c>
      <c r="D213" s="12" t="s">
        <v>176</v>
      </c>
      <c r="E213" s="9">
        <v>2</v>
      </c>
      <c r="F213" s="22"/>
      <c r="G213" s="14">
        <f t="shared" si="12"/>
        <v>0</v>
      </c>
    </row>
    <row r="214" spans="1:7" ht="16.5" customHeight="1" x14ac:dyDescent="0.45">
      <c r="A214" s="9" t="s">
        <v>21</v>
      </c>
      <c r="B214" s="10">
        <v>2.1</v>
      </c>
      <c r="C214" s="11" t="s">
        <v>185</v>
      </c>
      <c r="D214" s="12" t="s">
        <v>172</v>
      </c>
      <c r="E214" s="9">
        <v>22</v>
      </c>
      <c r="F214" s="22"/>
      <c r="G214" s="14">
        <f t="shared" si="12"/>
        <v>0</v>
      </c>
    </row>
    <row r="215" spans="1:7" x14ac:dyDescent="0.45">
      <c r="A215" s="9" t="s">
        <v>22</v>
      </c>
      <c r="B215" s="10">
        <v>2.11</v>
      </c>
      <c r="C215" s="11" t="s">
        <v>186</v>
      </c>
      <c r="D215" s="12" t="s">
        <v>172</v>
      </c>
      <c r="E215" s="9">
        <v>2</v>
      </c>
      <c r="F215" s="22"/>
      <c r="G215" s="14">
        <f t="shared" si="12"/>
        <v>0</v>
      </c>
    </row>
    <row r="216" spans="1:7" ht="49.5" customHeight="1" x14ac:dyDescent="0.45">
      <c r="A216" s="9" t="s">
        <v>23</v>
      </c>
      <c r="B216" s="10">
        <v>2.12</v>
      </c>
      <c r="C216" s="11" t="s">
        <v>187</v>
      </c>
      <c r="D216" s="12" t="s">
        <v>172</v>
      </c>
      <c r="E216" s="9">
        <v>2</v>
      </c>
      <c r="F216" s="22"/>
      <c r="G216" s="14">
        <f t="shared" si="12"/>
        <v>0</v>
      </c>
    </row>
    <row r="217" spans="1:7" ht="67.5" customHeight="1" x14ac:dyDescent="0.45">
      <c r="A217" s="9" t="s">
        <v>24</v>
      </c>
      <c r="B217" s="10">
        <v>2.13</v>
      </c>
      <c r="C217" s="11" t="s">
        <v>188</v>
      </c>
      <c r="D217" s="12" t="s">
        <v>172</v>
      </c>
      <c r="E217" s="9">
        <v>1</v>
      </c>
      <c r="F217" s="22"/>
      <c r="G217" s="14">
        <f t="shared" si="12"/>
        <v>0</v>
      </c>
    </row>
    <row r="218" spans="1:7" ht="60.75" customHeight="1" x14ac:dyDescent="0.45">
      <c r="A218" s="9" t="s">
        <v>25</v>
      </c>
      <c r="B218" s="10">
        <v>2.14</v>
      </c>
      <c r="C218" s="11" t="s">
        <v>189</v>
      </c>
      <c r="D218" s="12" t="s">
        <v>172</v>
      </c>
      <c r="E218" s="9">
        <v>1</v>
      </c>
      <c r="F218" s="22"/>
      <c r="G218" s="14">
        <f t="shared" si="12"/>
        <v>0</v>
      </c>
    </row>
    <row r="219" spans="1:7" ht="67.5" customHeight="1" x14ac:dyDescent="0.45">
      <c r="A219" s="9" t="s">
        <v>26</v>
      </c>
      <c r="B219" s="10">
        <v>2.15</v>
      </c>
      <c r="C219" s="11" t="s">
        <v>190</v>
      </c>
      <c r="D219" s="12" t="s">
        <v>172</v>
      </c>
      <c r="E219" s="9">
        <v>32</v>
      </c>
      <c r="F219" s="22"/>
      <c r="G219" s="14">
        <f t="shared" si="12"/>
        <v>0</v>
      </c>
    </row>
    <row r="220" spans="1:7" ht="30" x14ac:dyDescent="0.45">
      <c r="A220" s="9" t="s">
        <v>27</v>
      </c>
      <c r="B220" s="10">
        <v>2.16</v>
      </c>
      <c r="C220" s="11" t="s">
        <v>191</v>
      </c>
      <c r="D220" s="12" t="s">
        <v>172</v>
      </c>
      <c r="E220" s="9">
        <v>1</v>
      </c>
      <c r="F220" s="22"/>
      <c r="G220" s="14">
        <f t="shared" si="12"/>
        <v>0</v>
      </c>
    </row>
    <row r="221" spans="1:7" ht="30.75" customHeight="1" x14ac:dyDescent="0.45">
      <c r="A221" s="9" t="s">
        <v>28</v>
      </c>
      <c r="B221" s="10">
        <v>2.17</v>
      </c>
      <c r="C221" s="11" t="s">
        <v>192</v>
      </c>
      <c r="D221" s="12" t="s">
        <v>172</v>
      </c>
      <c r="E221" s="9">
        <v>32</v>
      </c>
      <c r="F221" s="22"/>
      <c r="G221" s="14">
        <f t="shared" si="12"/>
        <v>0</v>
      </c>
    </row>
    <row r="222" spans="1:7" ht="30" x14ac:dyDescent="0.45">
      <c r="A222" s="9" t="s">
        <v>29</v>
      </c>
      <c r="B222" s="10">
        <v>2.1800000000000002</v>
      </c>
      <c r="C222" s="11" t="s">
        <v>193</v>
      </c>
      <c r="D222" s="12" t="s">
        <v>172</v>
      </c>
      <c r="E222" s="9">
        <v>16</v>
      </c>
      <c r="F222" s="22"/>
      <c r="G222" s="14">
        <f t="shared" si="12"/>
        <v>0</v>
      </c>
    </row>
    <row r="223" spans="1:7" ht="67.5" customHeight="1" x14ac:dyDescent="0.45">
      <c r="A223" s="9" t="s">
        <v>30</v>
      </c>
      <c r="B223" s="10">
        <v>2.19</v>
      </c>
      <c r="C223" s="11" t="s">
        <v>194</v>
      </c>
      <c r="D223" s="12" t="s">
        <v>172</v>
      </c>
      <c r="E223" s="9">
        <v>20</v>
      </c>
      <c r="F223" s="22"/>
      <c r="G223" s="14">
        <f t="shared" si="12"/>
        <v>0</v>
      </c>
    </row>
    <row r="224" spans="1:7" ht="66" customHeight="1" x14ac:dyDescent="0.45">
      <c r="A224" s="9" t="s">
        <v>97</v>
      </c>
      <c r="B224" s="10">
        <v>2.2000000000000002</v>
      </c>
      <c r="C224" s="11" t="s">
        <v>251</v>
      </c>
      <c r="D224" s="12" t="s">
        <v>172</v>
      </c>
      <c r="E224" s="9">
        <v>4</v>
      </c>
      <c r="F224" s="22"/>
      <c r="G224" s="14">
        <f t="shared" si="12"/>
        <v>0</v>
      </c>
    </row>
    <row r="225" spans="1:7" ht="75.75" customHeight="1" x14ac:dyDescent="0.45">
      <c r="A225" s="9" t="s">
        <v>98</v>
      </c>
      <c r="B225" s="10">
        <v>2.21</v>
      </c>
      <c r="C225" s="11" t="s">
        <v>252</v>
      </c>
      <c r="D225" s="12" t="s">
        <v>172</v>
      </c>
      <c r="E225" s="9">
        <v>4</v>
      </c>
      <c r="F225" s="22"/>
      <c r="G225" s="14">
        <f t="shared" si="12"/>
        <v>0</v>
      </c>
    </row>
    <row r="226" spans="1:7" ht="75.75" customHeight="1" x14ac:dyDescent="0.45">
      <c r="A226" s="9" t="s">
        <v>31</v>
      </c>
      <c r="B226" s="10">
        <v>2.2200000000000002</v>
      </c>
      <c r="C226" s="11" t="s">
        <v>195</v>
      </c>
      <c r="D226" s="12" t="s">
        <v>172</v>
      </c>
      <c r="E226" s="9">
        <v>1</v>
      </c>
      <c r="F226" s="22"/>
      <c r="G226" s="14">
        <f t="shared" si="12"/>
        <v>0</v>
      </c>
    </row>
    <row r="227" spans="1:7" ht="58.5" customHeight="1" x14ac:dyDescent="0.45">
      <c r="A227" s="9" t="s">
        <v>33</v>
      </c>
      <c r="B227" s="10">
        <v>2.23</v>
      </c>
      <c r="C227" s="11" t="s">
        <v>197</v>
      </c>
      <c r="D227" s="12" t="s">
        <v>172</v>
      </c>
      <c r="E227" s="9">
        <v>13</v>
      </c>
      <c r="F227" s="22"/>
      <c r="G227" s="14">
        <f t="shared" si="12"/>
        <v>0</v>
      </c>
    </row>
    <row r="228" spans="1:7" ht="79.5" customHeight="1" x14ac:dyDescent="0.45">
      <c r="A228" s="9" t="s">
        <v>34</v>
      </c>
      <c r="B228" s="10">
        <v>2.2400000000000002</v>
      </c>
      <c r="C228" s="11" t="s">
        <v>198</v>
      </c>
      <c r="D228" s="12" t="s">
        <v>172</v>
      </c>
      <c r="E228" s="9">
        <v>1</v>
      </c>
      <c r="F228" s="22"/>
      <c r="G228" s="14">
        <f t="shared" si="12"/>
        <v>0</v>
      </c>
    </row>
    <row r="229" spans="1:7" ht="81.75" customHeight="1" x14ac:dyDescent="0.45">
      <c r="A229" s="9" t="s">
        <v>35</v>
      </c>
      <c r="B229" s="10">
        <v>2.2500000000000102</v>
      </c>
      <c r="C229" s="11" t="s">
        <v>199</v>
      </c>
      <c r="D229" s="12" t="s">
        <v>172</v>
      </c>
      <c r="E229" s="9">
        <v>1</v>
      </c>
      <c r="F229" s="22"/>
      <c r="G229" s="14">
        <f t="shared" si="12"/>
        <v>0</v>
      </c>
    </row>
    <row r="230" spans="1:7" ht="27" customHeight="1" x14ac:dyDescent="0.45">
      <c r="A230" s="17"/>
      <c r="B230" s="23" t="s">
        <v>36</v>
      </c>
      <c r="C230" s="19" t="s">
        <v>37</v>
      </c>
      <c r="D230" s="23" t="s">
        <v>162</v>
      </c>
      <c r="E230" s="23" t="s">
        <v>163</v>
      </c>
      <c r="F230" s="23" t="s">
        <v>164</v>
      </c>
      <c r="G230" s="23"/>
    </row>
    <row r="231" spans="1:7" ht="96.75" customHeight="1" x14ac:dyDescent="0.45">
      <c r="A231" s="9" t="s">
        <v>50</v>
      </c>
      <c r="B231" s="10">
        <v>3.01</v>
      </c>
      <c r="C231" s="11" t="s">
        <v>211</v>
      </c>
      <c r="D231" s="12" t="s">
        <v>169</v>
      </c>
      <c r="E231" s="9">
        <v>174.46150000000003</v>
      </c>
      <c r="F231" s="22"/>
      <c r="G231" s="14">
        <f>F231*E231</f>
        <v>0</v>
      </c>
    </row>
    <row r="232" spans="1:7" ht="30" x14ac:dyDescent="0.45">
      <c r="A232" s="9" t="s">
        <v>38</v>
      </c>
      <c r="B232" s="10">
        <v>3.02</v>
      </c>
      <c r="C232" s="11" t="s">
        <v>200</v>
      </c>
      <c r="D232" s="12" t="s">
        <v>169</v>
      </c>
      <c r="E232" s="9">
        <v>372.24199999999996</v>
      </c>
      <c r="F232" s="22"/>
      <c r="G232" s="14">
        <f t="shared" ref="G232:G246" si="13">F232*E232</f>
        <v>0</v>
      </c>
    </row>
    <row r="233" spans="1:7" ht="66" customHeight="1" x14ac:dyDescent="0.45">
      <c r="A233" s="9" t="s">
        <v>51</v>
      </c>
      <c r="B233" s="10">
        <v>3.03</v>
      </c>
      <c r="C233" s="11" t="s">
        <v>212</v>
      </c>
      <c r="D233" s="12" t="s">
        <v>169</v>
      </c>
      <c r="E233" s="9">
        <v>104.4615</v>
      </c>
      <c r="F233" s="22"/>
      <c r="G233" s="14">
        <f t="shared" si="13"/>
        <v>0</v>
      </c>
    </row>
    <row r="234" spans="1:7" ht="81" customHeight="1" x14ac:dyDescent="0.45">
      <c r="A234" s="9" t="s">
        <v>39</v>
      </c>
      <c r="B234" s="10">
        <v>3.04</v>
      </c>
      <c r="C234" s="11" t="s">
        <v>201</v>
      </c>
      <c r="D234" s="12" t="s">
        <v>169</v>
      </c>
      <c r="E234" s="9">
        <v>4.3199999999999994</v>
      </c>
      <c r="F234" s="22"/>
      <c r="G234" s="14">
        <f t="shared" si="13"/>
        <v>0</v>
      </c>
    </row>
    <row r="235" spans="1:7" ht="99.75" customHeight="1" x14ac:dyDescent="0.45">
      <c r="A235" s="9" t="s">
        <v>72</v>
      </c>
      <c r="B235" s="10">
        <v>3.05</v>
      </c>
      <c r="C235" s="11" t="s">
        <v>231</v>
      </c>
      <c r="D235" s="12" t="s">
        <v>169</v>
      </c>
      <c r="E235" s="9">
        <v>200.666</v>
      </c>
      <c r="F235" s="22"/>
      <c r="G235" s="14">
        <f t="shared" si="13"/>
        <v>0</v>
      </c>
    </row>
    <row r="236" spans="1:7" ht="45.75" customHeight="1" x14ac:dyDescent="0.45">
      <c r="A236" s="9" t="s">
        <v>73</v>
      </c>
      <c r="B236" s="10">
        <v>3.06</v>
      </c>
      <c r="C236" s="11" t="s">
        <v>232</v>
      </c>
      <c r="D236" s="12" t="s">
        <v>176</v>
      </c>
      <c r="E236" s="9">
        <v>143.16999999999999</v>
      </c>
      <c r="F236" s="22"/>
      <c r="G236" s="14">
        <f t="shared" si="13"/>
        <v>0</v>
      </c>
    </row>
    <row r="237" spans="1:7" ht="101.25" customHeight="1" x14ac:dyDescent="0.45">
      <c r="A237" s="9" t="s">
        <v>74</v>
      </c>
      <c r="B237" s="10">
        <v>3.07</v>
      </c>
      <c r="C237" s="11" t="s">
        <v>233</v>
      </c>
      <c r="D237" s="12" t="s">
        <v>176</v>
      </c>
      <c r="E237" s="31">
        <v>20</v>
      </c>
      <c r="F237" s="22"/>
      <c r="G237" s="14">
        <f t="shared" si="13"/>
        <v>0</v>
      </c>
    </row>
    <row r="238" spans="1:7" ht="55.5" customHeight="1" x14ac:dyDescent="0.45">
      <c r="A238" s="9" t="s">
        <v>40</v>
      </c>
      <c r="B238" s="10">
        <v>3.08</v>
      </c>
      <c r="C238" s="11" t="s">
        <v>202</v>
      </c>
      <c r="D238" s="12" t="s">
        <v>169</v>
      </c>
      <c r="E238" s="9">
        <v>1.4731999999999998</v>
      </c>
      <c r="F238" s="22"/>
      <c r="G238" s="14">
        <f t="shared" si="13"/>
        <v>0</v>
      </c>
    </row>
    <row r="239" spans="1:7" ht="64.5" customHeight="1" x14ac:dyDescent="0.45">
      <c r="A239" s="9" t="s">
        <v>41</v>
      </c>
      <c r="B239" s="10">
        <v>3.09</v>
      </c>
      <c r="C239" s="11" t="s">
        <v>203</v>
      </c>
      <c r="D239" s="12" t="s">
        <v>169</v>
      </c>
      <c r="E239" s="9">
        <v>5.8500000000000005</v>
      </c>
      <c r="F239" s="22"/>
      <c r="G239" s="14">
        <f t="shared" si="13"/>
        <v>0</v>
      </c>
    </row>
    <row r="240" spans="1:7" ht="212.25" customHeight="1" x14ac:dyDescent="0.45">
      <c r="A240" s="9" t="s">
        <v>42</v>
      </c>
      <c r="B240" s="10">
        <v>3.1</v>
      </c>
      <c r="C240" s="11" t="s">
        <v>204</v>
      </c>
      <c r="D240" s="12" t="s">
        <v>169</v>
      </c>
      <c r="E240" s="9">
        <v>100</v>
      </c>
      <c r="F240" s="22"/>
      <c r="G240" s="14">
        <f t="shared" si="13"/>
        <v>0</v>
      </c>
    </row>
    <row r="241" spans="1:7" ht="78.75" customHeight="1" x14ac:dyDescent="0.45">
      <c r="A241" s="9" t="s">
        <v>75</v>
      </c>
      <c r="B241" s="10">
        <v>3.11</v>
      </c>
      <c r="C241" s="11" t="s">
        <v>234</v>
      </c>
      <c r="D241" s="12" t="s">
        <v>169</v>
      </c>
      <c r="E241" s="9">
        <v>51.604999999999997</v>
      </c>
      <c r="F241" s="22"/>
      <c r="G241" s="14">
        <f t="shared" si="13"/>
        <v>0</v>
      </c>
    </row>
    <row r="242" spans="1:7" ht="110.25" customHeight="1" x14ac:dyDescent="0.45">
      <c r="A242" s="9" t="s">
        <v>99</v>
      </c>
      <c r="B242" s="10">
        <v>3.12</v>
      </c>
      <c r="C242" s="11" t="s">
        <v>235</v>
      </c>
      <c r="D242" s="12" t="s">
        <v>169</v>
      </c>
      <c r="E242" s="9">
        <v>23.93</v>
      </c>
      <c r="F242" s="22"/>
      <c r="G242" s="14">
        <f t="shared" si="13"/>
        <v>0</v>
      </c>
    </row>
    <row r="243" spans="1:7" ht="75.75" customHeight="1" x14ac:dyDescent="0.45">
      <c r="A243" s="9" t="s">
        <v>77</v>
      </c>
      <c r="B243" s="10">
        <v>3.13</v>
      </c>
      <c r="C243" s="11" t="s">
        <v>236</v>
      </c>
      <c r="D243" s="12" t="s">
        <v>169</v>
      </c>
      <c r="E243" s="9">
        <v>6.75</v>
      </c>
      <c r="F243" s="22"/>
      <c r="G243" s="14">
        <f t="shared" si="13"/>
        <v>0</v>
      </c>
    </row>
    <row r="244" spans="1:7" ht="101.25" customHeight="1" x14ac:dyDescent="0.45">
      <c r="A244" s="9" t="s">
        <v>78</v>
      </c>
      <c r="B244" s="10">
        <v>3.14</v>
      </c>
      <c r="C244" s="11" t="s">
        <v>237</v>
      </c>
      <c r="D244" s="12" t="s">
        <v>172</v>
      </c>
      <c r="E244" s="9">
        <v>22</v>
      </c>
      <c r="F244" s="22"/>
      <c r="G244" s="14">
        <f t="shared" si="13"/>
        <v>0</v>
      </c>
    </row>
    <row r="245" spans="1:7" ht="91.5" customHeight="1" x14ac:dyDescent="0.45">
      <c r="A245" s="9" t="s">
        <v>43</v>
      </c>
      <c r="B245" s="10">
        <v>3.15</v>
      </c>
      <c r="C245" s="11" t="s">
        <v>205</v>
      </c>
      <c r="D245" s="12" t="s">
        <v>169</v>
      </c>
      <c r="E245" s="9">
        <v>119.431</v>
      </c>
      <c r="F245" s="22"/>
      <c r="G245" s="14">
        <f t="shared" si="13"/>
        <v>0</v>
      </c>
    </row>
    <row r="246" spans="1:7" ht="61.5" customHeight="1" x14ac:dyDescent="0.45">
      <c r="A246" s="9" t="s">
        <v>79</v>
      </c>
      <c r="B246" s="10">
        <v>3.16</v>
      </c>
      <c r="C246" s="11" t="s">
        <v>238</v>
      </c>
      <c r="D246" s="12" t="s">
        <v>169</v>
      </c>
      <c r="E246" s="9">
        <v>293.98320000000001</v>
      </c>
      <c r="F246" s="22"/>
      <c r="G246" s="14">
        <f t="shared" si="13"/>
        <v>0</v>
      </c>
    </row>
    <row r="247" spans="1:7" ht="27" customHeight="1" x14ac:dyDescent="0.45">
      <c r="A247" s="17"/>
      <c r="B247" s="23" t="s">
        <v>80</v>
      </c>
      <c r="C247" s="19" t="s">
        <v>81</v>
      </c>
      <c r="D247" s="23" t="s">
        <v>162</v>
      </c>
      <c r="E247" s="23" t="s">
        <v>163</v>
      </c>
      <c r="F247" s="23" t="s">
        <v>164</v>
      </c>
      <c r="G247" s="23"/>
    </row>
    <row r="248" spans="1:7" ht="92.25" customHeight="1" x14ac:dyDescent="0.45">
      <c r="A248" s="9" t="s">
        <v>82</v>
      </c>
      <c r="B248" s="10">
        <v>4.01</v>
      </c>
      <c r="C248" s="11" t="s">
        <v>239</v>
      </c>
      <c r="D248" s="12" t="s">
        <v>172</v>
      </c>
      <c r="E248" s="12">
        <v>59</v>
      </c>
      <c r="F248" s="22"/>
      <c r="G248" s="14">
        <f>F248*E248</f>
        <v>0</v>
      </c>
    </row>
    <row r="249" spans="1:7" ht="84" customHeight="1" x14ac:dyDescent="0.45">
      <c r="A249" s="9" t="s">
        <v>83</v>
      </c>
      <c r="B249" s="10">
        <v>4.0199999999999996</v>
      </c>
      <c r="C249" s="11" t="s">
        <v>240</v>
      </c>
      <c r="D249" s="12" t="s">
        <v>172</v>
      </c>
      <c r="E249" s="12">
        <v>25</v>
      </c>
      <c r="F249" s="22"/>
      <c r="G249" s="14">
        <f t="shared" ref="G249:G251" si="14">F249*E249</f>
        <v>0</v>
      </c>
    </row>
    <row r="250" spans="1:7" ht="47.25" customHeight="1" x14ac:dyDescent="0.45">
      <c r="A250" s="9" t="s">
        <v>84</v>
      </c>
      <c r="B250" s="10">
        <v>4.03</v>
      </c>
      <c r="C250" s="11" t="s">
        <v>241</v>
      </c>
      <c r="D250" s="12" t="s">
        <v>172</v>
      </c>
      <c r="E250" s="12">
        <v>7</v>
      </c>
      <c r="F250" s="22"/>
      <c r="G250" s="14">
        <f t="shared" si="14"/>
        <v>0</v>
      </c>
    </row>
    <row r="251" spans="1:7" ht="70.5" customHeight="1" x14ac:dyDescent="0.45">
      <c r="A251" s="9" t="s">
        <v>85</v>
      </c>
      <c r="B251" s="10">
        <v>4.04</v>
      </c>
      <c r="C251" s="11" t="s">
        <v>242</v>
      </c>
      <c r="D251" s="12" t="s">
        <v>172</v>
      </c>
      <c r="E251" s="12">
        <v>22</v>
      </c>
      <c r="F251" s="22"/>
      <c r="G251" s="14">
        <f t="shared" si="14"/>
        <v>0</v>
      </c>
    </row>
    <row r="252" spans="1:7" ht="27" customHeight="1" x14ac:dyDescent="0.45">
      <c r="A252" s="17"/>
      <c r="B252" s="23" t="s">
        <v>86</v>
      </c>
      <c r="C252" s="19" t="s">
        <v>100</v>
      </c>
      <c r="D252" s="23" t="s">
        <v>162</v>
      </c>
      <c r="E252" s="23" t="s">
        <v>163</v>
      </c>
      <c r="F252" s="23" t="s">
        <v>164</v>
      </c>
      <c r="G252" s="23"/>
    </row>
    <row r="253" spans="1:7" ht="67.5" customHeight="1" x14ac:dyDescent="0.45">
      <c r="A253" s="9" t="s">
        <v>101</v>
      </c>
      <c r="B253" s="32">
        <v>5.01</v>
      </c>
      <c r="C253" s="11" t="s">
        <v>253</v>
      </c>
      <c r="D253" s="12" t="s">
        <v>172</v>
      </c>
      <c r="E253" s="33">
        <v>1</v>
      </c>
      <c r="F253" s="34"/>
      <c r="G253" s="14">
        <f>F253*E253</f>
        <v>0</v>
      </c>
    </row>
    <row r="254" spans="1:7" ht="50.25" customHeight="1" x14ac:dyDescent="0.45">
      <c r="A254" s="9" t="s">
        <v>102</v>
      </c>
      <c r="B254" s="32">
        <v>5.0199999999999996</v>
      </c>
      <c r="C254" s="11" t="s">
        <v>254</v>
      </c>
      <c r="D254" s="12" t="s">
        <v>172</v>
      </c>
      <c r="E254" s="33">
        <v>1</v>
      </c>
      <c r="F254" s="34"/>
      <c r="G254" s="14">
        <f>F254*E254</f>
        <v>0</v>
      </c>
    </row>
    <row r="255" spans="1:7" ht="27" customHeight="1" x14ac:dyDescent="0.45">
      <c r="A255" s="17"/>
      <c r="B255" s="23">
        <v>6</v>
      </c>
      <c r="C255" s="19" t="s">
        <v>87</v>
      </c>
      <c r="D255" s="23" t="s">
        <v>162</v>
      </c>
      <c r="E255" s="23" t="s">
        <v>163</v>
      </c>
      <c r="F255" s="23" t="s">
        <v>164</v>
      </c>
      <c r="G255" s="23"/>
    </row>
    <row r="256" spans="1:7" ht="60" customHeight="1" x14ac:dyDescent="0.45">
      <c r="A256" s="9" t="s">
        <v>88</v>
      </c>
      <c r="B256" s="10">
        <v>6.01</v>
      </c>
      <c r="C256" s="11" t="s">
        <v>243</v>
      </c>
      <c r="D256" s="12" t="s">
        <v>169</v>
      </c>
      <c r="E256" s="9">
        <v>23.38</v>
      </c>
      <c r="F256" s="22"/>
      <c r="G256" s="14">
        <f>F256*E256</f>
        <v>0</v>
      </c>
    </row>
    <row r="257" spans="1:7" ht="55.5" customHeight="1" x14ac:dyDescent="0.45">
      <c r="A257" s="9" t="s">
        <v>103</v>
      </c>
      <c r="B257" s="10">
        <v>6.02</v>
      </c>
      <c r="C257" s="11" t="s">
        <v>255</v>
      </c>
      <c r="D257" s="12" t="s">
        <v>172</v>
      </c>
      <c r="E257" s="9">
        <v>8</v>
      </c>
      <c r="F257" s="22"/>
      <c r="G257" s="14">
        <f t="shared" ref="G257:G285" si="15">F257*E257</f>
        <v>0</v>
      </c>
    </row>
    <row r="258" spans="1:7" ht="40.5" customHeight="1" x14ac:dyDescent="0.45">
      <c r="A258" s="9" t="s">
        <v>89</v>
      </c>
      <c r="B258" s="10">
        <v>6.03</v>
      </c>
      <c r="C258" s="11" t="s">
        <v>244</v>
      </c>
      <c r="D258" s="12" t="s">
        <v>172</v>
      </c>
      <c r="E258" s="9">
        <v>5</v>
      </c>
      <c r="F258" s="22"/>
      <c r="G258" s="14">
        <f t="shared" si="15"/>
        <v>0</v>
      </c>
    </row>
    <row r="259" spans="1:7" ht="58.5" customHeight="1" x14ac:dyDescent="0.45">
      <c r="A259" s="9" t="s">
        <v>90</v>
      </c>
      <c r="B259" s="10">
        <v>6.04</v>
      </c>
      <c r="C259" s="11" t="s">
        <v>245</v>
      </c>
      <c r="D259" s="12" t="s">
        <v>172</v>
      </c>
      <c r="E259" s="9">
        <v>7</v>
      </c>
      <c r="F259" s="22"/>
      <c r="G259" s="14">
        <f t="shared" si="15"/>
        <v>0</v>
      </c>
    </row>
    <row r="260" spans="1:7" ht="63.75" customHeight="1" x14ac:dyDescent="0.45">
      <c r="A260" s="9" t="s">
        <v>91</v>
      </c>
      <c r="B260" s="10">
        <v>6.05</v>
      </c>
      <c r="C260" s="11" t="s">
        <v>246</v>
      </c>
      <c r="D260" s="12" t="s">
        <v>172</v>
      </c>
      <c r="E260" s="9">
        <v>10</v>
      </c>
      <c r="F260" s="22"/>
      <c r="G260" s="14">
        <f t="shared" si="15"/>
        <v>0</v>
      </c>
    </row>
    <row r="261" spans="1:7" ht="45.75" customHeight="1" x14ac:dyDescent="0.45">
      <c r="A261" s="9" t="s">
        <v>52</v>
      </c>
      <c r="B261" s="10">
        <v>6.06</v>
      </c>
      <c r="C261" s="11" t="s">
        <v>213</v>
      </c>
      <c r="D261" s="12" t="s">
        <v>169</v>
      </c>
      <c r="E261" s="12">
        <v>1</v>
      </c>
      <c r="F261" s="13"/>
      <c r="G261" s="14">
        <f t="shared" si="15"/>
        <v>0</v>
      </c>
    </row>
    <row r="262" spans="1:7" ht="45.75" customHeight="1" x14ac:dyDescent="0.45">
      <c r="A262" s="9" t="s">
        <v>94</v>
      </c>
      <c r="B262" s="10">
        <v>6.07</v>
      </c>
      <c r="C262" s="11" t="s">
        <v>249</v>
      </c>
      <c r="D262" s="12" t="s">
        <v>176</v>
      </c>
      <c r="E262" s="12">
        <v>1</v>
      </c>
      <c r="F262" s="13"/>
      <c r="G262" s="14">
        <f t="shared" si="15"/>
        <v>0</v>
      </c>
    </row>
    <row r="263" spans="1:7" ht="45.75" customHeight="1" x14ac:dyDescent="0.45">
      <c r="A263" s="9" t="s">
        <v>54</v>
      </c>
      <c r="B263" s="10">
        <v>6.08</v>
      </c>
      <c r="C263" s="11" t="s">
        <v>215</v>
      </c>
      <c r="D263" s="12" t="s">
        <v>169</v>
      </c>
      <c r="E263" s="12">
        <v>1</v>
      </c>
      <c r="F263" s="13"/>
      <c r="G263" s="14">
        <f t="shared" si="15"/>
        <v>0</v>
      </c>
    </row>
    <row r="264" spans="1:7" ht="45.75" customHeight="1" x14ac:dyDescent="0.45">
      <c r="A264" s="9" t="s">
        <v>55</v>
      </c>
      <c r="B264" s="10">
        <v>6.09</v>
      </c>
      <c r="C264" s="11" t="s">
        <v>216</v>
      </c>
      <c r="D264" s="12" t="s">
        <v>172</v>
      </c>
      <c r="E264" s="12">
        <v>1</v>
      </c>
      <c r="F264" s="13"/>
      <c r="G264" s="14">
        <f t="shared" si="15"/>
        <v>0</v>
      </c>
    </row>
    <row r="265" spans="1:7" ht="45.75" customHeight="1" x14ac:dyDescent="0.45">
      <c r="A265" s="9" t="s">
        <v>56</v>
      </c>
      <c r="B265" s="10">
        <v>6.1</v>
      </c>
      <c r="C265" s="11" t="s">
        <v>217</v>
      </c>
      <c r="D265" s="12" t="s">
        <v>172</v>
      </c>
      <c r="E265" s="12">
        <v>1</v>
      </c>
      <c r="F265" s="13"/>
      <c r="G265" s="14">
        <f t="shared" si="15"/>
        <v>0</v>
      </c>
    </row>
    <row r="266" spans="1:7" ht="45.75" customHeight="1" x14ac:dyDescent="0.45">
      <c r="A266" s="9" t="s">
        <v>57</v>
      </c>
      <c r="B266" s="10">
        <v>6.11</v>
      </c>
      <c r="C266" s="11" t="s">
        <v>218</v>
      </c>
      <c r="D266" s="12" t="s">
        <v>169</v>
      </c>
      <c r="E266" s="12">
        <v>1</v>
      </c>
      <c r="F266" s="13"/>
      <c r="G266" s="14">
        <f t="shared" si="15"/>
        <v>0</v>
      </c>
    </row>
    <row r="267" spans="1:7" ht="45.75" customHeight="1" x14ac:dyDescent="0.45">
      <c r="A267" s="9" t="s">
        <v>58</v>
      </c>
      <c r="B267" s="10">
        <v>6.12</v>
      </c>
      <c r="C267" s="11" t="s">
        <v>219</v>
      </c>
      <c r="D267" s="12" t="s">
        <v>172</v>
      </c>
      <c r="E267" s="12">
        <v>1</v>
      </c>
      <c r="F267" s="13"/>
      <c r="G267" s="14">
        <f t="shared" si="15"/>
        <v>0</v>
      </c>
    </row>
    <row r="268" spans="1:7" ht="45.75" customHeight="1" x14ac:dyDescent="0.45">
      <c r="A268" s="9" t="s">
        <v>59</v>
      </c>
      <c r="B268" s="10">
        <v>6.13</v>
      </c>
      <c r="C268" s="11" t="s">
        <v>220</v>
      </c>
      <c r="D268" s="12" t="s">
        <v>172</v>
      </c>
      <c r="E268" s="12">
        <v>1</v>
      </c>
      <c r="F268" s="13"/>
      <c r="G268" s="14">
        <f t="shared" si="15"/>
        <v>0</v>
      </c>
    </row>
    <row r="269" spans="1:7" ht="45.75" customHeight="1" x14ac:dyDescent="0.45">
      <c r="A269" s="9" t="s">
        <v>60</v>
      </c>
      <c r="B269" s="10">
        <v>6.14</v>
      </c>
      <c r="C269" s="11" t="s">
        <v>221</v>
      </c>
      <c r="D269" s="12" t="s">
        <v>176</v>
      </c>
      <c r="E269" s="12">
        <v>1</v>
      </c>
      <c r="F269" s="13"/>
      <c r="G269" s="14">
        <f t="shared" si="15"/>
        <v>0</v>
      </c>
    </row>
    <row r="270" spans="1:7" ht="45.75" customHeight="1" x14ac:dyDescent="0.45">
      <c r="A270" s="9" t="s">
        <v>61</v>
      </c>
      <c r="B270" s="10">
        <v>6.15</v>
      </c>
      <c r="C270" s="11" t="s">
        <v>222</v>
      </c>
      <c r="D270" s="12" t="s">
        <v>172</v>
      </c>
      <c r="E270" s="12">
        <v>1</v>
      </c>
      <c r="F270" s="13"/>
      <c r="G270" s="14">
        <f t="shared" si="15"/>
        <v>0</v>
      </c>
    </row>
    <row r="271" spans="1:7" ht="69" customHeight="1" x14ac:dyDescent="0.45">
      <c r="A271" s="9" t="s">
        <v>62</v>
      </c>
      <c r="B271" s="10">
        <v>6.16</v>
      </c>
      <c r="C271" s="11" t="s">
        <v>223</v>
      </c>
      <c r="D271" s="12" t="s">
        <v>172</v>
      </c>
      <c r="E271" s="12">
        <v>1</v>
      </c>
      <c r="F271" s="13"/>
      <c r="G271" s="14">
        <f t="shared" si="15"/>
        <v>0</v>
      </c>
    </row>
    <row r="272" spans="1:7" ht="87" customHeight="1" x14ac:dyDescent="0.45">
      <c r="A272" s="9" t="s">
        <v>63</v>
      </c>
      <c r="B272" s="10">
        <v>6.17</v>
      </c>
      <c r="C272" s="11" t="s">
        <v>224</v>
      </c>
      <c r="D272" s="12" t="s">
        <v>172</v>
      </c>
      <c r="E272" s="12">
        <v>1</v>
      </c>
      <c r="F272" s="13"/>
      <c r="G272" s="14">
        <f t="shared" si="15"/>
        <v>0</v>
      </c>
    </row>
    <row r="273" spans="1:7" ht="55.5" customHeight="1" x14ac:dyDescent="0.45">
      <c r="A273" s="9" t="s">
        <v>64</v>
      </c>
      <c r="B273" s="10">
        <v>6.18</v>
      </c>
      <c r="C273" s="11" t="s">
        <v>225</v>
      </c>
      <c r="D273" s="12" t="s">
        <v>169</v>
      </c>
      <c r="E273" s="12">
        <v>1</v>
      </c>
      <c r="F273" s="13"/>
      <c r="G273" s="14">
        <f t="shared" si="15"/>
        <v>0</v>
      </c>
    </row>
    <row r="274" spans="1:7" ht="45.75" customHeight="1" x14ac:dyDescent="0.45">
      <c r="A274" s="9" t="s">
        <v>65</v>
      </c>
      <c r="B274" s="10">
        <v>6.19</v>
      </c>
      <c r="C274" s="11" t="s">
        <v>226</v>
      </c>
      <c r="D274" s="12" t="s">
        <v>176</v>
      </c>
      <c r="E274" s="12">
        <v>1</v>
      </c>
      <c r="F274" s="13"/>
      <c r="G274" s="14">
        <f t="shared" si="15"/>
        <v>0</v>
      </c>
    </row>
    <row r="275" spans="1:7" ht="45.75" customHeight="1" x14ac:dyDescent="0.45">
      <c r="A275" s="9" t="s">
        <v>66</v>
      </c>
      <c r="B275" s="10">
        <v>6.2</v>
      </c>
      <c r="C275" s="11" t="s">
        <v>227</v>
      </c>
      <c r="D275" s="12" t="s">
        <v>172</v>
      </c>
      <c r="E275" s="12">
        <v>1</v>
      </c>
      <c r="F275" s="13"/>
      <c r="G275" s="14">
        <f t="shared" si="15"/>
        <v>0</v>
      </c>
    </row>
    <row r="276" spans="1:7" ht="45.75" customHeight="1" x14ac:dyDescent="0.45">
      <c r="A276" s="9" t="s">
        <v>67</v>
      </c>
      <c r="B276" s="10">
        <v>6.21</v>
      </c>
      <c r="C276" s="11" t="s">
        <v>228</v>
      </c>
      <c r="D276" s="12" t="s">
        <v>169</v>
      </c>
      <c r="E276" s="12">
        <v>1</v>
      </c>
      <c r="F276" s="13"/>
      <c r="G276" s="14">
        <f t="shared" si="15"/>
        <v>0</v>
      </c>
    </row>
    <row r="277" spans="1:7" ht="45.75" customHeight="1" x14ac:dyDescent="0.45">
      <c r="A277" s="9" t="s">
        <v>68</v>
      </c>
      <c r="B277" s="10">
        <v>6.22</v>
      </c>
      <c r="C277" s="11" t="s">
        <v>104</v>
      </c>
      <c r="D277" s="12" t="s">
        <v>105</v>
      </c>
      <c r="E277" s="12">
        <v>1</v>
      </c>
      <c r="F277" s="13"/>
      <c r="G277" s="14">
        <f t="shared" si="15"/>
        <v>0</v>
      </c>
    </row>
    <row r="278" spans="1:7" ht="45.75" customHeight="1" x14ac:dyDescent="0.45">
      <c r="A278" s="9" t="s">
        <v>69</v>
      </c>
      <c r="B278" s="10">
        <v>6.23</v>
      </c>
      <c r="C278" s="11" t="s">
        <v>229</v>
      </c>
      <c r="D278" s="12" t="s">
        <v>169</v>
      </c>
      <c r="E278" s="12">
        <v>1</v>
      </c>
      <c r="F278" s="13"/>
      <c r="G278" s="14">
        <f t="shared" si="15"/>
        <v>0</v>
      </c>
    </row>
    <row r="279" spans="1:7" ht="80.25" customHeight="1" x14ac:dyDescent="0.45">
      <c r="A279" s="9" t="s">
        <v>106</v>
      </c>
      <c r="B279" s="10">
        <v>6.2399999999999904</v>
      </c>
      <c r="C279" s="11" t="s">
        <v>256</v>
      </c>
      <c r="D279" s="12" t="s">
        <v>169</v>
      </c>
      <c r="E279" s="12">
        <v>1</v>
      </c>
      <c r="F279" s="13"/>
      <c r="G279" s="14">
        <f t="shared" si="15"/>
        <v>0</v>
      </c>
    </row>
    <row r="280" spans="1:7" ht="98.45" customHeight="1" x14ac:dyDescent="0.45">
      <c r="A280" s="9" t="s">
        <v>107</v>
      </c>
      <c r="B280" s="10">
        <v>6.2499999999999902</v>
      </c>
      <c r="C280" s="11" t="s">
        <v>257</v>
      </c>
      <c r="D280" s="12" t="s">
        <v>169</v>
      </c>
      <c r="E280" s="12">
        <v>1</v>
      </c>
      <c r="F280" s="13"/>
      <c r="G280" s="14">
        <f t="shared" si="15"/>
        <v>0</v>
      </c>
    </row>
    <row r="281" spans="1:7" ht="74.25" customHeight="1" x14ac:dyDescent="0.45">
      <c r="A281" s="9" t="s">
        <v>108</v>
      </c>
      <c r="B281" s="10">
        <v>6.25999999999999</v>
      </c>
      <c r="C281" s="11" t="s">
        <v>258</v>
      </c>
      <c r="D281" s="12" t="s">
        <v>176</v>
      </c>
      <c r="E281" s="12">
        <v>1</v>
      </c>
      <c r="F281" s="13"/>
      <c r="G281" s="14">
        <f t="shared" si="15"/>
        <v>0</v>
      </c>
    </row>
    <row r="282" spans="1:7" ht="99.75" customHeight="1" x14ac:dyDescent="0.45">
      <c r="A282" s="9" t="s">
        <v>109</v>
      </c>
      <c r="B282" s="10">
        <v>6.2699999999999898</v>
      </c>
      <c r="C282" s="11" t="s">
        <v>259</v>
      </c>
      <c r="D282" s="12" t="s">
        <v>172</v>
      </c>
      <c r="E282" s="12">
        <v>1</v>
      </c>
      <c r="F282" s="13"/>
      <c r="G282" s="14">
        <f t="shared" si="15"/>
        <v>0</v>
      </c>
    </row>
    <row r="283" spans="1:7" ht="88.5" customHeight="1" x14ac:dyDescent="0.45">
      <c r="A283" s="9" t="s">
        <v>110</v>
      </c>
      <c r="B283" s="10">
        <v>6.2799999999999896</v>
      </c>
      <c r="C283" s="11" t="s">
        <v>260</v>
      </c>
      <c r="D283" s="12" t="s">
        <v>172</v>
      </c>
      <c r="E283" s="33">
        <v>1</v>
      </c>
      <c r="F283" s="34"/>
      <c r="G283" s="14">
        <f t="shared" si="15"/>
        <v>0</v>
      </c>
    </row>
    <row r="284" spans="1:7" ht="74.25" customHeight="1" x14ac:dyDescent="0.45">
      <c r="A284" s="9" t="s">
        <v>111</v>
      </c>
      <c r="B284" s="10">
        <v>6.2899999999999903</v>
      </c>
      <c r="C284" s="11" t="s">
        <v>261</v>
      </c>
      <c r="D284" s="12" t="s">
        <v>172</v>
      </c>
      <c r="E284" s="33">
        <v>1</v>
      </c>
      <c r="F284" s="34"/>
      <c r="G284" s="14">
        <f t="shared" si="15"/>
        <v>0</v>
      </c>
    </row>
    <row r="285" spans="1:7" ht="99.75" customHeight="1" x14ac:dyDescent="0.45">
      <c r="A285" s="9" t="s">
        <v>112</v>
      </c>
      <c r="B285" s="24">
        <v>6.2999999999999901</v>
      </c>
      <c r="C285" s="11" t="s">
        <v>262</v>
      </c>
      <c r="D285" s="12" t="s">
        <v>172</v>
      </c>
      <c r="E285" s="33">
        <v>1</v>
      </c>
      <c r="F285" s="34"/>
      <c r="G285" s="14">
        <f t="shared" si="15"/>
        <v>0</v>
      </c>
    </row>
    <row r="286" spans="1:7" ht="27" customHeight="1" x14ac:dyDescent="0.45">
      <c r="A286" s="25"/>
      <c r="B286" s="26"/>
      <c r="C286" s="26"/>
      <c r="D286" s="98" t="s">
        <v>298</v>
      </c>
      <c r="E286" s="98"/>
      <c r="F286" s="98"/>
      <c r="G286" s="35">
        <f>SUM(G193:G285)</f>
        <v>0</v>
      </c>
    </row>
    <row r="287" spans="1:7" ht="27" customHeight="1" x14ac:dyDescent="0.45">
      <c r="A287" s="61" t="s">
        <v>300</v>
      </c>
      <c r="B287" s="61"/>
      <c r="C287" s="61"/>
      <c r="D287" s="61"/>
      <c r="E287" s="61"/>
      <c r="F287" s="61"/>
      <c r="G287" s="15">
        <f>+G286+G190+G107+G51</f>
        <v>0</v>
      </c>
    </row>
    <row r="288" spans="1:7" x14ac:dyDescent="0.45">
      <c r="A288" s="63"/>
      <c r="B288" s="63"/>
      <c r="C288" s="63"/>
      <c r="D288" s="63"/>
      <c r="E288" s="63"/>
      <c r="F288" s="63"/>
      <c r="G288" s="63"/>
    </row>
    <row r="289" spans="1:7" ht="27" customHeight="1" x14ac:dyDescent="0.45">
      <c r="A289" s="62" t="s">
        <v>113</v>
      </c>
      <c r="B289" s="62"/>
      <c r="C289" s="62"/>
      <c r="D289" s="62"/>
      <c r="E289" s="62"/>
      <c r="F289" s="62"/>
      <c r="G289" s="62"/>
    </row>
    <row r="290" spans="1:7" ht="31.5" customHeight="1" x14ac:dyDescent="0.45">
      <c r="A290" s="36"/>
      <c r="B290" s="36"/>
      <c r="C290" s="37" t="s">
        <v>114</v>
      </c>
      <c r="D290" s="16" t="s">
        <v>162</v>
      </c>
      <c r="E290" s="16" t="s">
        <v>163</v>
      </c>
      <c r="F290" s="16" t="s">
        <v>164</v>
      </c>
      <c r="G290" s="16" t="s">
        <v>165</v>
      </c>
    </row>
    <row r="291" spans="1:7" ht="24" customHeight="1" x14ac:dyDescent="0.45">
      <c r="A291" s="17"/>
      <c r="B291" s="23" t="s">
        <v>3</v>
      </c>
      <c r="C291" s="19" t="s">
        <v>4</v>
      </c>
      <c r="D291" s="20"/>
      <c r="E291" s="20"/>
      <c r="F291" s="20"/>
      <c r="G291" s="21"/>
    </row>
    <row r="292" spans="1:7" ht="57.75" customHeight="1" x14ac:dyDescent="0.45">
      <c r="A292" s="9" t="s">
        <v>115</v>
      </c>
      <c r="B292" s="32">
        <v>1.01</v>
      </c>
      <c r="C292" s="38" t="s">
        <v>263</v>
      </c>
      <c r="D292" s="33" t="s">
        <v>169</v>
      </c>
      <c r="E292" s="39">
        <v>467</v>
      </c>
      <c r="F292" s="34"/>
      <c r="G292" s="14">
        <f>F292*E292</f>
        <v>0</v>
      </c>
    </row>
    <row r="293" spans="1:7" ht="57.75" customHeight="1" x14ac:dyDescent="0.45">
      <c r="A293" s="9" t="s">
        <v>116</v>
      </c>
      <c r="B293" s="10">
        <v>1.02</v>
      </c>
      <c r="C293" s="11" t="s">
        <v>264</v>
      </c>
      <c r="D293" s="12" t="s">
        <v>169</v>
      </c>
      <c r="E293" s="40">
        <v>1</v>
      </c>
      <c r="F293" s="13"/>
      <c r="G293" s="14">
        <f t="shared" ref="G293:G296" si="16">F293*E293</f>
        <v>0</v>
      </c>
    </row>
    <row r="294" spans="1:7" ht="57.75" customHeight="1" x14ac:dyDescent="0.45">
      <c r="A294" s="9" t="s">
        <v>117</v>
      </c>
      <c r="B294" s="32">
        <v>1.03</v>
      </c>
      <c r="C294" s="11" t="s">
        <v>265</v>
      </c>
      <c r="D294" s="12" t="s">
        <v>169</v>
      </c>
      <c r="E294" s="40">
        <v>304.32</v>
      </c>
      <c r="F294" s="13"/>
      <c r="G294" s="14">
        <f t="shared" si="16"/>
        <v>0</v>
      </c>
    </row>
    <row r="295" spans="1:7" ht="30" x14ac:dyDescent="0.45">
      <c r="A295" s="9" t="s">
        <v>118</v>
      </c>
      <c r="B295" s="10">
        <v>1.04</v>
      </c>
      <c r="C295" s="49" t="s">
        <v>266</v>
      </c>
      <c r="D295" s="50" t="s">
        <v>169</v>
      </c>
      <c r="E295" s="50">
        <v>467</v>
      </c>
      <c r="F295" s="51"/>
      <c r="G295" s="14">
        <f t="shared" si="16"/>
        <v>0</v>
      </c>
    </row>
    <row r="296" spans="1:7" ht="30" x14ac:dyDescent="0.45">
      <c r="A296" s="9" t="s">
        <v>119</v>
      </c>
      <c r="B296" s="32">
        <v>1.05</v>
      </c>
      <c r="C296" s="49" t="s">
        <v>267</v>
      </c>
      <c r="D296" s="50" t="s">
        <v>176</v>
      </c>
      <c r="E296" s="50">
        <v>100</v>
      </c>
      <c r="F296" s="51"/>
      <c r="G296" s="14">
        <f t="shared" si="16"/>
        <v>0</v>
      </c>
    </row>
    <row r="297" spans="1:7" x14ac:dyDescent="0.45">
      <c r="A297" s="17"/>
      <c r="B297" s="23" t="s">
        <v>10</v>
      </c>
      <c r="C297" s="19" t="s">
        <v>120</v>
      </c>
      <c r="D297" s="20"/>
      <c r="E297" s="20"/>
      <c r="F297" s="20"/>
      <c r="G297" s="21"/>
    </row>
    <row r="298" spans="1:7" ht="45" x14ac:dyDescent="0.45">
      <c r="A298" s="9" t="s">
        <v>121</v>
      </c>
      <c r="B298" s="10">
        <v>2.0099999999999998</v>
      </c>
      <c r="C298" s="11" t="s">
        <v>268</v>
      </c>
      <c r="D298" s="12" t="s">
        <v>169</v>
      </c>
      <c r="E298" s="40">
        <v>467</v>
      </c>
      <c r="F298" s="13"/>
      <c r="G298" s="14">
        <f>F298*E298</f>
        <v>0</v>
      </c>
    </row>
    <row r="299" spans="1:7" ht="30" x14ac:dyDescent="0.45">
      <c r="A299" s="9" t="s">
        <v>122</v>
      </c>
      <c r="B299" s="10">
        <v>2.02</v>
      </c>
      <c r="C299" s="11" t="s">
        <v>269</v>
      </c>
      <c r="D299" s="12" t="s">
        <v>169</v>
      </c>
      <c r="E299" s="12">
        <v>220</v>
      </c>
      <c r="F299" s="13"/>
      <c r="G299" s="14">
        <f t="shared" ref="G299" si="17">F299*E299</f>
        <v>0</v>
      </c>
    </row>
    <row r="300" spans="1:7" x14ac:dyDescent="0.45">
      <c r="A300" s="17"/>
      <c r="B300" s="23" t="s">
        <v>36</v>
      </c>
      <c r="C300" s="19" t="s">
        <v>123</v>
      </c>
      <c r="D300" s="20"/>
      <c r="E300" s="20"/>
      <c r="F300" s="20"/>
      <c r="G300" s="21"/>
    </row>
    <row r="301" spans="1:7" ht="30" x14ac:dyDescent="0.45">
      <c r="A301" s="9" t="s">
        <v>124</v>
      </c>
      <c r="B301" s="10">
        <v>3.01</v>
      </c>
      <c r="C301" s="11" t="s">
        <v>270</v>
      </c>
      <c r="D301" s="12" t="s">
        <v>169</v>
      </c>
      <c r="E301" s="40">
        <v>304.32</v>
      </c>
      <c r="F301" s="13"/>
      <c r="G301" s="14">
        <f>F301*E301</f>
        <v>0</v>
      </c>
    </row>
    <row r="302" spans="1:7" x14ac:dyDescent="0.45">
      <c r="A302" s="17"/>
      <c r="B302" s="23">
        <v>4</v>
      </c>
      <c r="C302" s="19" t="s">
        <v>100</v>
      </c>
      <c r="D302" s="20"/>
      <c r="E302" s="20"/>
      <c r="F302" s="20"/>
      <c r="G302" s="21"/>
    </row>
    <row r="303" spans="1:7" x14ac:dyDescent="0.45">
      <c r="A303" s="9" t="s">
        <v>125</v>
      </c>
      <c r="B303" s="10">
        <v>4.01</v>
      </c>
      <c r="C303" s="11" t="s">
        <v>271</v>
      </c>
      <c r="D303" s="12" t="s">
        <v>172</v>
      </c>
      <c r="E303" s="12">
        <v>5</v>
      </c>
      <c r="F303" s="13"/>
      <c r="G303" s="14">
        <f>F303*E303</f>
        <v>0</v>
      </c>
    </row>
    <row r="304" spans="1:7" x14ac:dyDescent="0.45">
      <c r="A304" s="17"/>
      <c r="B304" s="23">
        <v>5</v>
      </c>
      <c r="C304" s="19" t="s">
        <v>126</v>
      </c>
      <c r="D304" s="20"/>
      <c r="E304" s="20"/>
      <c r="F304" s="20"/>
      <c r="G304" s="21"/>
    </row>
    <row r="305" spans="1:7" x14ac:dyDescent="0.45">
      <c r="A305" s="9" t="s">
        <v>127</v>
      </c>
      <c r="B305" s="10">
        <v>5.01</v>
      </c>
      <c r="C305" s="11" t="s">
        <v>272</v>
      </c>
      <c r="D305" s="12" t="s">
        <v>176</v>
      </c>
      <c r="E305" s="12">
        <v>150</v>
      </c>
      <c r="F305" s="13"/>
      <c r="G305" s="14">
        <f>F305*E305</f>
        <v>0</v>
      </c>
    </row>
    <row r="306" spans="1:7" x14ac:dyDescent="0.45">
      <c r="A306" s="9" t="s">
        <v>128</v>
      </c>
      <c r="B306" s="10">
        <v>5.0199999999999996</v>
      </c>
      <c r="C306" s="11" t="s">
        <v>273</v>
      </c>
      <c r="D306" s="12" t="s">
        <v>176</v>
      </c>
      <c r="E306" s="12">
        <v>1550</v>
      </c>
      <c r="F306" s="13"/>
      <c r="G306" s="14">
        <f t="shared" ref="G306:G313" si="18">F306*E306</f>
        <v>0</v>
      </c>
    </row>
    <row r="307" spans="1:7" x14ac:dyDescent="0.45">
      <c r="A307" s="9" t="s">
        <v>129</v>
      </c>
      <c r="B307" s="10">
        <v>5.03</v>
      </c>
      <c r="C307" s="11" t="s">
        <v>274</v>
      </c>
      <c r="D307" s="12" t="s">
        <v>169</v>
      </c>
      <c r="E307" s="12">
        <v>45</v>
      </c>
      <c r="F307" s="13"/>
      <c r="G307" s="14">
        <f t="shared" si="18"/>
        <v>0</v>
      </c>
    </row>
    <row r="308" spans="1:7" x14ac:dyDescent="0.45">
      <c r="A308" s="9" t="s">
        <v>130</v>
      </c>
      <c r="B308" s="10">
        <v>5.04</v>
      </c>
      <c r="C308" s="11" t="s">
        <v>275</v>
      </c>
      <c r="D308" s="12" t="s">
        <v>176</v>
      </c>
      <c r="E308" s="12">
        <v>25</v>
      </c>
      <c r="F308" s="13"/>
      <c r="G308" s="14">
        <f t="shared" si="18"/>
        <v>0</v>
      </c>
    </row>
    <row r="309" spans="1:7" ht="30" x14ac:dyDescent="0.45">
      <c r="A309" s="9" t="s">
        <v>131</v>
      </c>
      <c r="B309" s="10">
        <v>5.05</v>
      </c>
      <c r="C309" s="11" t="s">
        <v>276</v>
      </c>
      <c r="D309" s="12" t="s">
        <v>277</v>
      </c>
      <c r="E309" s="12">
        <v>1</v>
      </c>
      <c r="F309" s="13"/>
      <c r="G309" s="14">
        <f t="shared" si="18"/>
        <v>0</v>
      </c>
    </row>
    <row r="310" spans="1:7" ht="30" x14ac:dyDescent="0.45">
      <c r="A310" s="9" t="s">
        <v>52</v>
      </c>
      <c r="B310" s="10">
        <v>5.0599999999999996</v>
      </c>
      <c r="C310" s="11" t="s">
        <v>213</v>
      </c>
      <c r="D310" s="12" t="s">
        <v>169</v>
      </c>
      <c r="E310" s="12">
        <v>125</v>
      </c>
      <c r="F310" s="13"/>
      <c r="G310" s="14">
        <f t="shared" si="18"/>
        <v>0</v>
      </c>
    </row>
    <row r="311" spans="1:7" x14ac:dyDescent="0.45">
      <c r="A311" s="9" t="s">
        <v>53</v>
      </c>
      <c r="B311" s="10">
        <v>5.07</v>
      </c>
      <c r="C311" s="11" t="s">
        <v>214</v>
      </c>
      <c r="D311" s="12" t="s">
        <v>176</v>
      </c>
      <c r="E311" s="12">
        <v>45</v>
      </c>
      <c r="F311" s="13"/>
      <c r="G311" s="14">
        <f t="shared" si="18"/>
        <v>0</v>
      </c>
    </row>
    <row r="312" spans="1:7" x14ac:dyDescent="0.45">
      <c r="A312" s="9" t="s">
        <v>58</v>
      </c>
      <c r="B312" s="10">
        <v>5.08</v>
      </c>
      <c r="C312" s="11" t="s">
        <v>219</v>
      </c>
      <c r="D312" s="12" t="s">
        <v>172</v>
      </c>
      <c r="E312" s="12">
        <v>10</v>
      </c>
      <c r="F312" s="13"/>
      <c r="G312" s="14">
        <f t="shared" si="18"/>
        <v>0</v>
      </c>
    </row>
    <row r="313" spans="1:7" x14ac:dyDescent="0.45">
      <c r="A313" s="9" t="s">
        <v>59</v>
      </c>
      <c r="B313" s="10">
        <v>5.09</v>
      </c>
      <c r="C313" s="11" t="s">
        <v>220</v>
      </c>
      <c r="D313" s="12" t="s">
        <v>172</v>
      </c>
      <c r="E313" s="12">
        <v>16</v>
      </c>
      <c r="F313" s="13"/>
      <c r="G313" s="14">
        <f t="shared" si="18"/>
        <v>0</v>
      </c>
    </row>
    <row r="314" spans="1:7" ht="33" customHeight="1" x14ac:dyDescent="0.45">
      <c r="A314" s="25"/>
      <c r="B314" s="25"/>
      <c r="C314" s="60" t="s">
        <v>301</v>
      </c>
      <c r="D314" s="60"/>
      <c r="E314" s="60"/>
      <c r="F314" s="60"/>
      <c r="G314" s="35">
        <f>SUM(G292:G313)</f>
        <v>0</v>
      </c>
    </row>
    <row r="315" spans="1:7" s="2" customFormat="1" ht="34.5" customHeight="1" x14ac:dyDescent="0.45">
      <c r="A315" s="36"/>
      <c r="B315" s="36"/>
      <c r="C315" s="41" t="s">
        <v>132</v>
      </c>
      <c r="D315" s="16" t="s">
        <v>162</v>
      </c>
      <c r="E315" s="16" t="s">
        <v>163</v>
      </c>
      <c r="F315" s="16" t="s">
        <v>164</v>
      </c>
      <c r="G315" s="16" t="s">
        <v>165</v>
      </c>
    </row>
    <row r="316" spans="1:7" x14ac:dyDescent="0.45">
      <c r="A316" s="17"/>
      <c r="B316" s="42">
        <v>1</v>
      </c>
      <c r="C316" s="43" t="s">
        <v>120</v>
      </c>
      <c r="D316" s="20"/>
      <c r="E316" s="20"/>
      <c r="F316" s="20"/>
      <c r="G316" s="21"/>
    </row>
    <row r="317" spans="1:7" ht="49.5" customHeight="1" x14ac:dyDescent="0.45">
      <c r="A317" s="9" t="s">
        <v>133</v>
      </c>
      <c r="B317" s="44">
        <v>1.01</v>
      </c>
      <c r="C317" s="45" t="s">
        <v>278</v>
      </c>
      <c r="D317" s="39" t="s">
        <v>169</v>
      </c>
      <c r="E317" s="39">
        <v>1</v>
      </c>
      <c r="F317" s="34"/>
      <c r="G317" s="46">
        <f>F317*E317</f>
        <v>0</v>
      </c>
    </row>
    <row r="318" spans="1:7" x14ac:dyDescent="0.45">
      <c r="A318" s="17"/>
      <c r="B318" s="42">
        <v>2</v>
      </c>
      <c r="C318" s="43" t="s">
        <v>134</v>
      </c>
      <c r="D318" s="20"/>
      <c r="E318" s="20"/>
      <c r="F318" s="20"/>
      <c r="G318" s="21"/>
    </row>
    <row r="319" spans="1:7" ht="40.5" customHeight="1" x14ac:dyDescent="0.45">
      <c r="A319" s="9" t="s">
        <v>135</v>
      </c>
      <c r="B319" s="32">
        <v>2.0099999999999998</v>
      </c>
      <c r="C319" s="11" t="s">
        <v>279</v>
      </c>
      <c r="D319" s="12" t="s">
        <v>280</v>
      </c>
      <c r="E319" s="33">
        <v>10</v>
      </c>
      <c r="F319" s="34"/>
      <c r="G319" s="46">
        <f>F319*E319</f>
        <v>0</v>
      </c>
    </row>
    <row r="320" spans="1:7" ht="58.5" customHeight="1" x14ac:dyDescent="0.45">
      <c r="A320" s="9" t="s">
        <v>136</v>
      </c>
      <c r="B320" s="32">
        <v>2.02</v>
      </c>
      <c r="C320" s="11" t="s">
        <v>276</v>
      </c>
      <c r="D320" s="12" t="s">
        <v>277</v>
      </c>
      <c r="E320" s="33">
        <v>1</v>
      </c>
      <c r="F320" s="34"/>
      <c r="G320" s="46">
        <f>F320*E320</f>
        <v>0</v>
      </c>
    </row>
    <row r="321" spans="1:7" ht="27" customHeight="1" x14ac:dyDescent="0.45">
      <c r="A321" s="25"/>
      <c r="B321" s="25"/>
      <c r="C321" s="60" t="s">
        <v>302</v>
      </c>
      <c r="D321" s="60"/>
      <c r="E321" s="60"/>
      <c r="F321" s="60"/>
      <c r="G321" s="35">
        <f>SUM(G317:G320)</f>
        <v>0</v>
      </c>
    </row>
    <row r="322" spans="1:7" s="2" customFormat="1" ht="34.5" customHeight="1" x14ac:dyDescent="0.45">
      <c r="A322" s="36"/>
      <c r="B322" s="36"/>
      <c r="C322" s="41" t="s">
        <v>2</v>
      </c>
      <c r="D322" s="16" t="s">
        <v>162</v>
      </c>
      <c r="E322" s="16" t="s">
        <v>163</v>
      </c>
      <c r="F322" s="16" t="s">
        <v>164</v>
      </c>
      <c r="G322" s="16" t="s">
        <v>165</v>
      </c>
    </row>
    <row r="323" spans="1:7" ht="27" customHeight="1" x14ac:dyDescent="0.45">
      <c r="A323" s="17"/>
      <c r="B323" s="23" t="s">
        <v>3</v>
      </c>
      <c r="C323" s="19" t="s">
        <v>4</v>
      </c>
      <c r="D323" s="20"/>
      <c r="E323" s="20"/>
      <c r="F323" s="20"/>
      <c r="G323" s="21"/>
    </row>
    <row r="324" spans="1:7" ht="51.75" customHeight="1" x14ac:dyDescent="0.45">
      <c r="A324" s="9" t="s">
        <v>137</v>
      </c>
      <c r="B324" s="32">
        <v>1.01</v>
      </c>
      <c r="C324" s="11" t="s">
        <v>281</v>
      </c>
      <c r="D324" s="12" t="s">
        <v>169</v>
      </c>
      <c r="E324" s="33">
        <v>200</v>
      </c>
      <c r="F324" s="34"/>
      <c r="G324" s="47">
        <f>F324*E324</f>
        <v>0</v>
      </c>
    </row>
    <row r="325" spans="1:7" ht="21.75" customHeight="1" x14ac:dyDescent="0.45">
      <c r="A325" s="17"/>
      <c r="B325" s="42" t="s">
        <v>10</v>
      </c>
      <c r="C325" s="43" t="s">
        <v>120</v>
      </c>
      <c r="D325" s="20"/>
      <c r="E325" s="20"/>
      <c r="F325" s="20"/>
      <c r="G325" s="21"/>
    </row>
    <row r="326" spans="1:7" ht="49.5" customHeight="1" x14ac:dyDescent="0.45">
      <c r="A326" s="9" t="s">
        <v>133</v>
      </c>
      <c r="B326" s="44">
        <v>2.0099999999999998</v>
      </c>
      <c r="C326" s="45" t="s">
        <v>278</v>
      </c>
      <c r="D326" s="39" t="s">
        <v>169</v>
      </c>
      <c r="E326" s="39">
        <v>1</v>
      </c>
      <c r="F326" s="34"/>
      <c r="G326" s="47">
        <f>F326*E326</f>
        <v>0</v>
      </c>
    </row>
    <row r="327" spans="1:7" x14ac:dyDescent="0.45">
      <c r="A327" s="17"/>
      <c r="B327" s="42">
        <v>3</v>
      </c>
      <c r="C327" s="43" t="s">
        <v>134</v>
      </c>
      <c r="D327" s="20"/>
      <c r="E327" s="20"/>
      <c r="F327" s="20"/>
      <c r="G327" s="21"/>
    </row>
    <row r="328" spans="1:7" ht="30" x14ac:dyDescent="0.45">
      <c r="A328" s="9" t="s">
        <v>135</v>
      </c>
      <c r="B328" s="32">
        <v>3.01</v>
      </c>
      <c r="C328" s="38" t="s">
        <v>279</v>
      </c>
      <c r="D328" s="33" t="s">
        <v>280</v>
      </c>
      <c r="E328" s="33">
        <v>12</v>
      </c>
      <c r="F328" s="34"/>
      <c r="G328" s="47">
        <f>F328*E328</f>
        <v>0</v>
      </c>
    </row>
    <row r="329" spans="1:7" ht="60" customHeight="1" x14ac:dyDescent="0.45">
      <c r="A329" s="9" t="s">
        <v>136</v>
      </c>
      <c r="B329" s="32">
        <v>3.02</v>
      </c>
      <c r="C329" s="38" t="s">
        <v>276</v>
      </c>
      <c r="D329" s="33" t="s">
        <v>277</v>
      </c>
      <c r="E329" s="33">
        <v>1</v>
      </c>
      <c r="F329" s="34"/>
      <c r="G329" s="47">
        <f>F329*E329</f>
        <v>0</v>
      </c>
    </row>
    <row r="330" spans="1:7" ht="30" x14ac:dyDescent="0.45">
      <c r="A330" s="9" t="s">
        <v>138</v>
      </c>
      <c r="B330" s="32">
        <v>3.03</v>
      </c>
      <c r="C330" s="45" t="s">
        <v>282</v>
      </c>
      <c r="D330" s="39" t="s">
        <v>169</v>
      </c>
      <c r="E330" s="39">
        <v>12</v>
      </c>
      <c r="F330" s="34"/>
      <c r="G330" s="47">
        <f>F330*E330</f>
        <v>0</v>
      </c>
    </row>
    <row r="331" spans="1:7" ht="43.5" customHeight="1" x14ac:dyDescent="0.45">
      <c r="A331" s="9" t="s">
        <v>139</v>
      </c>
      <c r="B331" s="32">
        <v>3.04</v>
      </c>
      <c r="C331" s="38" t="s">
        <v>283</v>
      </c>
      <c r="D331" s="33" t="s">
        <v>169</v>
      </c>
      <c r="E331" s="33">
        <v>9</v>
      </c>
      <c r="F331" s="34"/>
      <c r="G331" s="47">
        <f>F331*E331</f>
        <v>0</v>
      </c>
    </row>
    <row r="332" spans="1:7" ht="27" customHeight="1" x14ac:dyDescent="0.45">
      <c r="A332" s="25"/>
      <c r="B332" s="25"/>
      <c r="C332" s="60" t="s">
        <v>303</v>
      </c>
      <c r="D332" s="60"/>
      <c r="E332" s="60"/>
      <c r="F332" s="60"/>
      <c r="G332" s="35">
        <f>SUM(G324:G331)</f>
        <v>0</v>
      </c>
    </row>
    <row r="333" spans="1:7" s="2" customFormat="1" ht="34.5" customHeight="1" x14ac:dyDescent="0.45">
      <c r="A333" s="36"/>
      <c r="B333" s="36"/>
      <c r="C333" s="41" t="s">
        <v>44</v>
      </c>
      <c r="D333" s="16" t="s">
        <v>162</v>
      </c>
      <c r="E333" s="16" t="s">
        <v>163</v>
      </c>
      <c r="F333" s="16" t="s">
        <v>164</v>
      </c>
      <c r="G333" s="16" t="s">
        <v>165</v>
      </c>
    </row>
    <row r="334" spans="1:7" x14ac:dyDescent="0.45">
      <c r="A334" s="17"/>
      <c r="B334" s="23" t="s">
        <v>3</v>
      </c>
      <c r="C334" s="19" t="s">
        <v>4</v>
      </c>
      <c r="D334" s="20"/>
      <c r="E334" s="20"/>
      <c r="F334" s="20"/>
      <c r="G334" s="21"/>
    </row>
    <row r="335" spans="1:7" ht="51.75" customHeight="1" x14ac:dyDescent="0.45">
      <c r="A335" s="9" t="s">
        <v>137</v>
      </c>
      <c r="B335" s="32">
        <v>1.01</v>
      </c>
      <c r="C335" s="38" t="s">
        <v>281</v>
      </c>
      <c r="D335" s="33" t="s">
        <v>169</v>
      </c>
      <c r="E335" s="33">
        <v>50</v>
      </c>
      <c r="F335" s="34"/>
      <c r="G335" s="47">
        <f>F335*E335</f>
        <v>0</v>
      </c>
    </row>
    <row r="336" spans="1:7" x14ac:dyDescent="0.45">
      <c r="A336" s="17"/>
      <c r="B336" s="42" t="s">
        <v>10</v>
      </c>
      <c r="C336" s="43" t="s">
        <v>120</v>
      </c>
      <c r="D336" s="20"/>
      <c r="E336" s="20"/>
      <c r="F336" s="20"/>
      <c r="G336" s="21"/>
    </row>
    <row r="337" spans="1:7" ht="49.5" customHeight="1" x14ac:dyDescent="0.45">
      <c r="A337" s="9" t="s">
        <v>133</v>
      </c>
      <c r="B337" s="44">
        <v>2.0099999999999998</v>
      </c>
      <c r="C337" s="45" t="s">
        <v>278</v>
      </c>
      <c r="D337" s="39" t="s">
        <v>169</v>
      </c>
      <c r="E337" s="39">
        <v>1</v>
      </c>
      <c r="F337" s="34"/>
      <c r="G337" s="47">
        <f>F337*E337</f>
        <v>0</v>
      </c>
    </row>
    <row r="338" spans="1:7" x14ac:dyDescent="0.45">
      <c r="A338" s="17"/>
      <c r="B338" s="42">
        <v>3</v>
      </c>
      <c r="C338" s="43" t="s">
        <v>134</v>
      </c>
      <c r="D338" s="20"/>
      <c r="E338" s="20"/>
      <c r="F338" s="20"/>
      <c r="G338" s="21"/>
    </row>
    <row r="339" spans="1:7" ht="40.5" customHeight="1" x14ac:dyDescent="0.45">
      <c r="A339" s="9" t="s">
        <v>135</v>
      </c>
      <c r="B339" s="32">
        <v>3.01</v>
      </c>
      <c r="C339" s="38" t="s">
        <v>279</v>
      </c>
      <c r="D339" s="33" t="s">
        <v>280</v>
      </c>
      <c r="E339" s="33">
        <v>15</v>
      </c>
      <c r="F339" s="34"/>
      <c r="G339" s="47">
        <f>F339*E339</f>
        <v>0</v>
      </c>
    </row>
    <row r="340" spans="1:7" x14ac:dyDescent="0.45">
      <c r="A340" s="17"/>
      <c r="B340" s="42">
        <v>4</v>
      </c>
      <c r="C340" s="43" t="s">
        <v>140</v>
      </c>
      <c r="D340" s="20"/>
      <c r="E340" s="20"/>
      <c r="F340" s="20"/>
      <c r="G340" s="21"/>
    </row>
    <row r="341" spans="1:7" ht="73.5" customHeight="1" x14ac:dyDescent="0.45">
      <c r="A341" s="9" t="s">
        <v>136</v>
      </c>
      <c r="B341" s="32">
        <v>4.01</v>
      </c>
      <c r="C341" s="38" t="s">
        <v>276</v>
      </c>
      <c r="D341" s="33" t="s">
        <v>277</v>
      </c>
      <c r="E341" s="33">
        <v>1</v>
      </c>
      <c r="F341" s="34"/>
      <c r="G341" s="47">
        <f>F341*E341</f>
        <v>0</v>
      </c>
    </row>
    <row r="342" spans="1:7" ht="72.75" customHeight="1" x14ac:dyDescent="0.45">
      <c r="A342" s="9" t="s">
        <v>141</v>
      </c>
      <c r="B342" s="44">
        <v>4.0199999999999996</v>
      </c>
      <c r="C342" s="45" t="s">
        <v>284</v>
      </c>
      <c r="D342" s="39" t="s">
        <v>169</v>
      </c>
      <c r="E342" s="39">
        <v>1</v>
      </c>
      <c r="F342" s="34"/>
      <c r="G342" s="47">
        <f>F342*E342</f>
        <v>0</v>
      </c>
    </row>
    <row r="343" spans="1:7" ht="27" customHeight="1" x14ac:dyDescent="0.45">
      <c r="A343" s="25"/>
      <c r="B343" s="25"/>
      <c r="C343" s="60" t="s">
        <v>304</v>
      </c>
      <c r="D343" s="60"/>
      <c r="E343" s="60"/>
      <c r="F343" s="60"/>
      <c r="G343" s="35">
        <f>SUM(G335:G342)</f>
        <v>0</v>
      </c>
    </row>
    <row r="344" spans="1:7" ht="27" customHeight="1" x14ac:dyDescent="0.45">
      <c r="A344" s="36"/>
      <c r="B344" s="36"/>
      <c r="C344" s="41" t="s">
        <v>142</v>
      </c>
      <c r="D344" s="16" t="s">
        <v>162</v>
      </c>
      <c r="E344" s="16" t="s">
        <v>163</v>
      </c>
      <c r="F344" s="16" t="s">
        <v>164</v>
      </c>
      <c r="G344" s="16" t="s">
        <v>165</v>
      </c>
    </row>
    <row r="345" spans="1:7" ht="27" customHeight="1" x14ac:dyDescent="0.45">
      <c r="A345" s="17"/>
      <c r="B345" s="42">
        <v>1</v>
      </c>
      <c r="C345" s="43" t="s">
        <v>4</v>
      </c>
      <c r="D345" s="20"/>
      <c r="E345" s="20"/>
      <c r="F345" s="20"/>
      <c r="G345" s="21"/>
    </row>
    <row r="346" spans="1:7" ht="27" customHeight="1" x14ac:dyDescent="0.45">
      <c r="A346" s="9" t="s">
        <v>143</v>
      </c>
      <c r="B346" s="31">
        <v>1.01</v>
      </c>
      <c r="C346" s="38" t="s">
        <v>285</v>
      </c>
      <c r="D346" s="33" t="s">
        <v>176</v>
      </c>
      <c r="E346" s="33">
        <v>120</v>
      </c>
      <c r="F346" s="34"/>
      <c r="G346" s="47">
        <f>F346*E346</f>
        <v>0</v>
      </c>
    </row>
    <row r="347" spans="1:7" ht="27" customHeight="1" x14ac:dyDescent="0.45">
      <c r="A347" s="17"/>
      <c r="B347" s="42">
        <v>2</v>
      </c>
      <c r="C347" s="43" t="s">
        <v>144</v>
      </c>
      <c r="D347" s="20"/>
      <c r="E347" s="20"/>
      <c r="F347" s="20"/>
      <c r="G347" s="21"/>
    </row>
    <row r="348" spans="1:7" ht="54" customHeight="1" x14ac:dyDescent="0.45">
      <c r="A348" s="9" t="s">
        <v>145</v>
      </c>
      <c r="B348" s="31">
        <v>2.0099999999999998</v>
      </c>
      <c r="C348" s="38" t="s">
        <v>286</v>
      </c>
      <c r="D348" s="33" t="s">
        <v>176</v>
      </c>
      <c r="E348" s="33">
        <v>85</v>
      </c>
      <c r="F348" s="34"/>
      <c r="G348" s="47">
        <f>F348*E348</f>
        <v>0</v>
      </c>
    </row>
    <row r="349" spans="1:7" ht="27" customHeight="1" x14ac:dyDescent="0.45">
      <c r="A349" s="9" t="s">
        <v>146</v>
      </c>
      <c r="B349" s="31">
        <v>2.02</v>
      </c>
      <c r="C349" s="38" t="s">
        <v>287</v>
      </c>
      <c r="D349" s="33" t="s">
        <v>288</v>
      </c>
      <c r="E349" s="33">
        <v>1</v>
      </c>
      <c r="F349" s="34"/>
      <c r="G349" s="47">
        <f>F349*E349</f>
        <v>0</v>
      </c>
    </row>
    <row r="350" spans="1:7" ht="27" customHeight="1" x14ac:dyDescent="0.45">
      <c r="A350" s="25"/>
      <c r="B350" s="25"/>
      <c r="C350" s="60" t="s">
        <v>305</v>
      </c>
      <c r="D350" s="60"/>
      <c r="E350" s="60"/>
      <c r="F350" s="60"/>
      <c r="G350" s="35">
        <f>SUM(G346:G349)</f>
        <v>0</v>
      </c>
    </row>
    <row r="351" spans="1:7" s="2" customFormat="1" ht="34.5" customHeight="1" x14ac:dyDescent="0.45">
      <c r="A351" s="36"/>
      <c r="B351" s="36"/>
      <c r="C351" s="41" t="s">
        <v>95</v>
      </c>
      <c r="D351" s="16" t="s">
        <v>162</v>
      </c>
      <c r="E351" s="16" t="s">
        <v>163</v>
      </c>
      <c r="F351" s="16" t="s">
        <v>164</v>
      </c>
      <c r="G351" s="16" t="s">
        <v>165</v>
      </c>
    </row>
    <row r="352" spans="1:7" ht="27" customHeight="1" x14ac:dyDescent="0.45">
      <c r="A352" s="17"/>
      <c r="B352" s="23" t="s">
        <v>3</v>
      </c>
      <c r="C352" s="19" t="s">
        <v>4</v>
      </c>
      <c r="D352" s="20"/>
      <c r="E352" s="20"/>
      <c r="F352" s="20"/>
      <c r="G352" s="21"/>
    </row>
    <row r="353" spans="1:25" ht="51.75" customHeight="1" x14ac:dyDescent="0.45">
      <c r="A353" s="9" t="s">
        <v>115</v>
      </c>
      <c r="B353" s="32">
        <v>1.01</v>
      </c>
      <c r="C353" s="38" t="s">
        <v>263</v>
      </c>
      <c r="D353" s="33" t="s">
        <v>169</v>
      </c>
      <c r="E353" s="33">
        <v>250</v>
      </c>
      <c r="F353" s="34"/>
      <c r="G353" s="47">
        <f>F353*E353</f>
        <v>0</v>
      </c>
    </row>
    <row r="354" spans="1:25" ht="32.25" customHeight="1" x14ac:dyDescent="0.45">
      <c r="A354" s="17"/>
      <c r="B354" s="42">
        <v>2</v>
      </c>
      <c r="C354" s="43" t="s">
        <v>144</v>
      </c>
      <c r="D354" s="20"/>
      <c r="E354" s="20"/>
      <c r="F354" s="20"/>
      <c r="G354" s="21"/>
    </row>
    <row r="355" spans="1:25" x14ac:dyDescent="0.45">
      <c r="A355" s="9" t="s">
        <v>147</v>
      </c>
      <c r="B355" s="32">
        <v>2.0099999999999998</v>
      </c>
      <c r="C355" s="38" t="s">
        <v>272</v>
      </c>
      <c r="D355" s="33" t="s">
        <v>176</v>
      </c>
      <c r="E355" s="33">
        <v>60</v>
      </c>
      <c r="F355" s="34"/>
      <c r="G355" s="47">
        <f t="shared" ref="G355:G362" si="19">F355*E355</f>
        <v>0</v>
      </c>
    </row>
    <row r="356" spans="1:25" ht="30" x14ac:dyDescent="0.45">
      <c r="A356" s="9" t="s">
        <v>131</v>
      </c>
      <c r="B356" s="32">
        <v>2.02</v>
      </c>
      <c r="C356" s="38" t="s">
        <v>276</v>
      </c>
      <c r="D356" s="33" t="s">
        <v>277</v>
      </c>
      <c r="E356" s="33">
        <v>1</v>
      </c>
      <c r="F356" s="34"/>
      <c r="G356" s="47">
        <f t="shared" si="19"/>
        <v>0</v>
      </c>
    </row>
    <row r="357" spans="1:25" ht="30" x14ac:dyDescent="0.45">
      <c r="A357" s="9" t="s">
        <v>148</v>
      </c>
      <c r="B357" s="32">
        <v>2.0299999999999998</v>
      </c>
      <c r="C357" s="38" t="s">
        <v>289</v>
      </c>
      <c r="D357" s="33" t="s">
        <v>169</v>
      </c>
      <c r="E357" s="33">
        <v>120</v>
      </c>
      <c r="F357" s="34"/>
      <c r="G357" s="47">
        <f t="shared" si="19"/>
        <v>0</v>
      </c>
    </row>
    <row r="358" spans="1:25" ht="30" x14ac:dyDescent="0.45">
      <c r="A358" s="9" t="s">
        <v>53</v>
      </c>
      <c r="B358" s="32">
        <v>2.04</v>
      </c>
      <c r="C358" s="52" t="s">
        <v>214</v>
      </c>
      <c r="D358" s="33" t="s">
        <v>176</v>
      </c>
      <c r="E358" s="33">
        <v>105</v>
      </c>
      <c r="F358" s="34"/>
      <c r="G358" s="47">
        <f t="shared" si="19"/>
        <v>0</v>
      </c>
    </row>
    <row r="359" spans="1:25" x14ac:dyDescent="0.45">
      <c r="A359" s="9" t="s">
        <v>149</v>
      </c>
      <c r="B359" s="32">
        <v>2.0499999999999998</v>
      </c>
      <c r="C359" s="38" t="s">
        <v>290</v>
      </c>
      <c r="D359" s="33" t="s">
        <v>169</v>
      </c>
      <c r="E359" s="33">
        <v>145</v>
      </c>
      <c r="F359" s="34"/>
      <c r="G359" s="47">
        <f t="shared" si="19"/>
        <v>0</v>
      </c>
      <c r="O359" s="57">
        <v>1578148102</v>
      </c>
    </row>
    <row r="360" spans="1:25" x14ac:dyDescent="0.45">
      <c r="A360" s="9" t="s">
        <v>150</v>
      </c>
      <c r="B360" s="32">
        <v>2.06</v>
      </c>
      <c r="C360" s="38" t="s">
        <v>291</v>
      </c>
      <c r="D360" s="33" t="s">
        <v>292</v>
      </c>
      <c r="E360" s="33">
        <v>520</v>
      </c>
      <c r="F360" s="34"/>
      <c r="G360" s="47">
        <f t="shared" si="19"/>
        <v>0</v>
      </c>
      <c r="O360" s="1">
        <f>+O359/1423500</f>
        <v>1108.6393410607657</v>
      </c>
    </row>
    <row r="361" spans="1:25" x14ac:dyDescent="0.45">
      <c r="A361" s="9" t="s">
        <v>151</v>
      </c>
      <c r="B361" s="32">
        <v>2.0699999999999998</v>
      </c>
      <c r="C361" s="38" t="s">
        <v>293</v>
      </c>
      <c r="D361" s="33" t="s">
        <v>169</v>
      </c>
      <c r="E361" s="33">
        <v>120</v>
      </c>
      <c r="F361" s="34"/>
      <c r="G361" s="47">
        <f t="shared" si="19"/>
        <v>0</v>
      </c>
    </row>
    <row r="362" spans="1:25" x14ac:dyDescent="0.45">
      <c r="A362" s="9" t="s">
        <v>152</v>
      </c>
      <c r="B362" s="32">
        <v>2.08</v>
      </c>
      <c r="C362" s="38" t="s">
        <v>294</v>
      </c>
      <c r="D362" s="33" t="s">
        <v>292</v>
      </c>
      <c r="E362" s="33">
        <v>100</v>
      </c>
      <c r="F362" s="34"/>
      <c r="G362" s="47">
        <f t="shared" si="19"/>
        <v>0</v>
      </c>
    </row>
    <row r="363" spans="1:25" ht="27" customHeight="1" thickBot="1" x14ac:dyDescent="0.5">
      <c r="A363" s="25"/>
      <c r="B363" s="25"/>
      <c r="C363" s="60" t="s">
        <v>298</v>
      </c>
      <c r="D363" s="60"/>
      <c r="E363" s="60"/>
      <c r="F363" s="60"/>
      <c r="G363" s="35">
        <f>SUM(G352:G362)</f>
        <v>0</v>
      </c>
    </row>
    <row r="364" spans="1:25" ht="27" customHeight="1" x14ac:dyDescent="0.45">
      <c r="A364" s="61" t="s">
        <v>306</v>
      </c>
      <c r="B364" s="61"/>
      <c r="C364" s="61"/>
      <c r="D364" s="61"/>
      <c r="E364" s="61"/>
      <c r="F364" s="61"/>
      <c r="G364" s="15">
        <f>+G363+G350+G343+G332+G321+G314</f>
        <v>0</v>
      </c>
      <c r="S364" s="73"/>
      <c r="T364" s="74"/>
      <c r="U364" s="75"/>
      <c r="V364" s="82"/>
      <c r="W364" s="83"/>
      <c r="X364" s="83"/>
      <c r="Y364" s="84"/>
    </row>
    <row r="365" spans="1:25" x14ac:dyDescent="0.45">
      <c r="A365" s="63"/>
      <c r="B365" s="63"/>
      <c r="C365" s="63"/>
      <c r="D365" s="63"/>
      <c r="E365" s="63"/>
      <c r="F365" s="63"/>
      <c r="G365" s="63"/>
      <c r="S365" s="76"/>
      <c r="T365" s="77"/>
      <c r="U365" s="78"/>
      <c r="V365" s="85"/>
      <c r="W365" s="86"/>
      <c r="X365" s="86"/>
      <c r="Y365" s="87"/>
    </row>
    <row r="366" spans="1:25" ht="27" customHeight="1" x14ac:dyDescent="0.45">
      <c r="A366" s="64" t="str">
        <f>+A10</f>
        <v>A- VALOR TOTAL COMPONENTE DIAGNOSTICO</v>
      </c>
      <c r="B366" s="64"/>
      <c r="C366" s="64"/>
      <c r="D366" s="64"/>
      <c r="E366" s="64"/>
      <c r="F366" s="64"/>
      <c r="G366" s="56">
        <f>+G10</f>
        <v>0</v>
      </c>
      <c r="S366" s="76"/>
      <c r="T366" s="77"/>
      <c r="U366" s="78"/>
      <c r="V366" s="85"/>
      <c r="W366" s="86"/>
      <c r="X366" s="86"/>
      <c r="Y366" s="87"/>
    </row>
    <row r="367" spans="1:25" ht="6.75" customHeight="1" x14ac:dyDescent="0.45">
      <c r="A367" s="63"/>
      <c r="B367" s="63"/>
      <c r="C367" s="63"/>
      <c r="D367" s="63"/>
      <c r="E367" s="63"/>
      <c r="F367" s="63"/>
      <c r="G367" s="63"/>
      <c r="S367" s="76"/>
      <c r="T367" s="77"/>
      <c r="U367" s="78"/>
      <c r="V367" s="85"/>
      <c r="W367" s="86"/>
      <c r="X367" s="86"/>
      <c r="Y367" s="87"/>
    </row>
    <row r="368" spans="1:25" ht="27" customHeight="1" thickBot="1" x14ac:dyDescent="0.5">
      <c r="A368" s="64" t="str">
        <f>+A287</f>
        <v>B - COMPONENTE MANTENIMIENTO BATERIAS SANITARIAS</v>
      </c>
      <c r="B368" s="64"/>
      <c r="C368" s="64"/>
      <c r="D368" s="64"/>
      <c r="E368" s="64"/>
      <c r="F368" s="64"/>
      <c r="G368" s="56">
        <f>+G287</f>
        <v>0</v>
      </c>
      <c r="S368" s="79"/>
      <c r="T368" s="80"/>
      <c r="U368" s="81"/>
      <c r="V368" s="88"/>
      <c r="W368" s="89"/>
      <c r="X368" s="89"/>
      <c r="Y368" s="90"/>
    </row>
    <row r="369" spans="1:7" ht="8.25" customHeight="1" x14ac:dyDescent="0.45">
      <c r="A369" s="63"/>
      <c r="B369" s="63"/>
      <c r="C369" s="63"/>
      <c r="D369" s="63"/>
      <c r="E369" s="63"/>
      <c r="F369" s="63"/>
      <c r="G369" s="63"/>
    </row>
    <row r="370" spans="1:7" ht="27" customHeight="1" x14ac:dyDescent="0.45">
      <c r="A370" s="64" t="str">
        <f>+A364</f>
        <v>C- VALOR TOTAL COMPONENTE MANTENIMIENTO CUBIERTAS FASE 5</v>
      </c>
      <c r="B370" s="64"/>
      <c r="C370" s="64"/>
      <c r="D370" s="64"/>
      <c r="E370" s="64"/>
      <c r="F370" s="64"/>
      <c r="G370" s="56">
        <f>+G364</f>
        <v>0</v>
      </c>
    </row>
    <row r="371" spans="1:7" ht="22.5" customHeight="1" x14ac:dyDescent="0.45">
      <c r="A371" s="63"/>
      <c r="B371" s="63"/>
      <c r="C371" s="63"/>
      <c r="D371" s="63"/>
      <c r="E371" s="63"/>
      <c r="F371" s="63"/>
      <c r="G371" s="63"/>
    </row>
    <row r="372" spans="1:7" ht="18.7" x14ac:dyDescent="0.55000000000000004">
      <c r="A372" s="65" t="s">
        <v>153</v>
      </c>
      <c r="B372" s="65"/>
      <c r="C372" s="65"/>
      <c r="D372" s="65"/>
      <c r="E372" s="70"/>
      <c r="F372" s="70"/>
      <c r="G372" s="55">
        <f>+G366+G368+G370</f>
        <v>0</v>
      </c>
    </row>
    <row r="373" spans="1:7" ht="18.7" x14ac:dyDescent="0.55000000000000004">
      <c r="A373" s="65" t="s">
        <v>307</v>
      </c>
      <c r="B373" s="65"/>
      <c r="C373" s="65"/>
      <c r="D373" s="65"/>
      <c r="E373" s="54"/>
      <c r="F373" s="53" t="s">
        <v>308</v>
      </c>
      <c r="G373" s="55">
        <f>ROUND(G372*E373,0)</f>
        <v>0</v>
      </c>
    </row>
    <row r="374" spans="1:7" ht="18.7" x14ac:dyDescent="0.55000000000000004">
      <c r="A374" s="65" t="s">
        <v>309</v>
      </c>
      <c r="B374" s="65"/>
      <c r="C374" s="65"/>
      <c r="D374" s="65"/>
      <c r="E374" s="54"/>
      <c r="F374" s="53" t="s">
        <v>308</v>
      </c>
      <c r="G374" s="55">
        <f>ROUND(G372*E374,0)</f>
        <v>0</v>
      </c>
    </row>
    <row r="375" spans="1:7" ht="18.7" x14ac:dyDescent="0.55000000000000004">
      <c r="A375" s="65" t="s">
        <v>310</v>
      </c>
      <c r="B375" s="65"/>
      <c r="C375" s="65"/>
      <c r="D375" s="65"/>
      <c r="E375" s="54"/>
      <c r="F375" s="53" t="s">
        <v>308</v>
      </c>
      <c r="G375" s="55">
        <f>ROUND(G372*E375,0)</f>
        <v>0</v>
      </c>
    </row>
    <row r="376" spans="1:7" ht="18.7" x14ac:dyDescent="0.55000000000000004">
      <c r="A376" s="101" t="s">
        <v>311</v>
      </c>
      <c r="B376" s="101"/>
      <c r="C376" s="101"/>
      <c r="D376" s="101"/>
      <c r="E376" s="54"/>
      <c r="F376" s="53" t="s">
        <v>308</v>
      </c>
      <c r="G376" s="55"/>
    </row>
    <row r="377" spans="1:7" ht="18.7" x14ac:dyDescent="0.55000000000000004">
      <c r="A377" s="65" t="s">
        <v>154</v>
      </c>
      <c r="B377" s="65"/>
      <c r="C377" s="65"/>
      <c r="D377" s="65"/>
      <c r="E377" s="70"/>
      <c r="F377" s="70"/>
      <c r="G377" s="55">
        <f>ROUND(G375*0.19,0)</f>
        <v>0</v>
      </c>
    </row>
    <row r="378" spans="1:7" ht="18.7" x14ac:dyDescent="0.55000000000000004">
      <c r="A378" s="65" t="s">
        <v>155</v>
      </c>
      <c r="B378" s="65"/>
      <c r="C378" s="65"/>
      <c r="D378" s="65"/>
      <c r="E378" s="70"/>
      <c r="F378" s="70"/>
      <c r="G378" s="55">
        <f>G372+G373+G374+G375+G377</f>
        <v>0</v>
      </c>
    </row>
    <row r="379" spans="1:7" ht="23.45" customHeight="1" x14ac:dyDescent="0.45">
      <c r="A379" s="68" t="s">
        <v>157</v>
      </c>
      <c r="B379" s="68"/>
      <c r="C379" s="68"/>
      <c r="D379" s="66"/>
      <c r="E379" s="67"/>
      <c r="F379" s="67"/>
      <c r="G379" s="67"/>
    </row>
    <row r="380" spans="1:7" ht="23.45" customHeight="1" x14ac:dyDescent="0.45">
      <c r="A380" s="69" t="s">
        <v>159</v>
      </c>
      <c r="B380" s="69"/>
      <c r="C380" s="69"/>
      <c r="D380" s="67"/>
      <c r="E380" s="67"/>
      <c r="F380" s="67"/>
      <c r="G380" s="67"/>
    </row>
    <row r="381" spans="1:7" ht="23.45" customHeight="1" x14ac:dyDescent="0.45">
      <c r="A381" s="48" t="s">
        <v>158</v>
      </c>
      <c r="B381" s="71"/>
      <c r="C381" s="72"/>
      <c r="D381" s="67"/>
      <c r="E381" s="67"/>
      <c r="F381" s="67"/>
      <c r="G381" s="67"/>
    </row>
    <row r="382" spans="1:7" ht="23.45" customHeight="1" x14ac:dyDescent="0.45">
      <c r="A382" s="68" t="s">
        <v>161</v>
      </c>
      <c r="B382" s="68"/>
      <c r="C382" s="68"/>
      <c r="D382" s="67"/>
      <c r="E382" s="67"/>
      <c r="F382" s="67"/>
      <c r="G382" s="67"/>
    </row>
    <row r="383" spans="1:7" ht="117.75" customHeight="1" x14ac:dyDescent="0.45">
      <c r="A383" s="48" t="s">
        <v>160</v>
      </c>
      <c r="B383" s="71"/>
      <c r="C383" s="72"/>
      <c r="D383" s="67"/>
      <c r="E383" s="67"/>
      <c r="F383" s="67"/>
      <c r="G383" s="67"/>
    </row>
    <row r="384" spans="1:7" s="59" customFormat="1" ht="10" x14ac:dyDescent="0.3">
      <c r="A384" s="59" t="s">
        <v>315</v>
      </c>
      <c r="F384" s="58"/>
    </row>
  </sheetData>
  <mergeCells count="50">
    <mergeCell ref="B1:C2"/>
    <mergeCell ref="D1:G2"/>
    <mergeCell ref="B381:C381"/>
    <mergeCell ref="E372:F372"/>
    <mergeCell ref="A373:D373"/>
    <mergeCell ref="A374:D374"/>
    <mergeCell ref="A375:D375"/>
    <mergeCell ref="A376:D376"/>
    <mergeCell ref="A377:D377"/>
    <mergeCell ref="A11:G11"/>
    <mergeCell ref="A12:C12"/>
    <mergeCell ref="A52:C52"/>
    <mergeCell ref="A108:C108"/>
    <mergeCell ref="A287:F287"/>
    <mergeCell ref="D286:F286"/>
    <mergeCell ref="C51:F51"/>
    <mergeCell ref="C107:F107"/>
    <mergeCell ref="A10:F10"/>
    <mergeCell ref="A3:B7"/>
    <mergeCell ref="C3:G3"/>
    <mergeCell ref="C4:G6"/>
    <mergeCell ref="C7:G7"/>
    <mergeCell ref="S364:U368"/>
    <mergeCell ref="V364:Y368"/>
    <mergeCell ref="A365:G365"/>
    <mergeCell ref="A366:F366"/>
    <mergeCell ref="A367:G367"/>
    <mergeCell ref="A368:F368"/>
    <mergeCell ref="A369:G369"/>
    <mergeCell ref="A370:F370"/>
    <mergeCell ref="A371:G371"/>
    <mergeCell ref="A372:D372"/>
    <mergeCell ref="D379:G383"/>
    <mergeCell ref="A379:C379"/>
    <mergeCell ref="A380:C380"/>
    <mergeCell ref="A382:C382"/>
    <mergeCell ref="A378:D378"/>
    <mergeCell ref="E377:F377"/>
    <mergeCell ref="E378:F378"/>
    <mergeCell ref="B383:C383"/>
    <mergeCell ref="C343:F343"/>
    <mergeCell ref="C350:F350"/>
    <mergeCell ref="C363:F363"/>
    <mergeCell ref="A364:F364"/>
    <mergeCell ref="C190:F190"/>
    <mergeCell ref="A289:G289"/>
    <mergeCell ref="C314:F314"/>
    <mergeCell ref="C321:F321"/>
    <mergeCell ref="C332:F332"/>
    <mergeCell ref="A288:G288"/>
  </mergeCells>
  <pageMargins left="0.19685039370078741" right="0.19685039370078741" top="0.78740157480314965" bottom="0.11811023622047245" header="0" footer="0.19685039370078741"/>
  <pageSetup scale="31" fitToHeight="46" orientation="landscape" horizontalDpi="4294967293" verticalDpi="4294967293" r:id="rId1"/>
  <headerFooter alignWithMargins="0"/>
  <rowBreaks count="3" manualBreakCount="3">
    <brk id="26" max="6" man="1"/>
    <brk id="51" max="6" man="1"/>
    <brk id="32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ECONOMICA</vt:lpstr>
      <vt:lpstr>'OFERTA ECONOMICA'!Área_de_impresión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HECTOR WILLINTONG ORTIZ ROSERO</dc:creator>
  <cp:lastModifiedBy>EDUARD ARNULFO PINILLA RIVERA</cp:lastModifiedBy>
  <dcterms:created xsi:type="dcterms:W3CDTF">2025-05-08T12:37:12Z</dcterms:created>
  <dcterms:modified xsi:type="dcterms:W3CDTF">2025-05-29T21:02:43Z</dcterms:modified>
</cp:coreProperties>
</file>