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backupFile="1"/>
  <mc:AlternateContent xmlns:mc="http://schemas.openxmlformats.org/markup-compatibility/2006">
    <mc:Choice Requires="x15">
      <x15ac:absPath xmlns:x15ac="http://schemas.microsoft.com/office/spreadsheetml/2010/11/ac" url="C:\Users\yulei\OneDrive\Documentos\UDISTRITAL\EvaluacionMicrosoft_2026\"/>
    </mc:Choice>
  </mc:AlternateContent>
  <xr:revisionPtr revIDLastSave="0" documentId="13_ncr:1_{107B9FF3-1E55-4AA0-9068-250E79FAAD58}" xr6:coauthVersionLast="47" xr6:coauthVersionMax="47" xr10:uidLastSave="{00000000-0000-0000-0000-000000000000}"/>
  <bookViews>
    <workbookView xWindow="-108" yWindow="-108" windowWidth="23256" windowHeight="13896" tabRatio="309" xr2:uid="{00000000-000D-0000-FFFF-FFFF00000000}"/>
  </bookViews>
  <sheets>
    <sheet name="cuadro comparativo de ofertas" sheetId="2" r:id="rId1"/>
  </sheets>
  <definedNames>
    <definedName name="_xlnm.Print_Area" localSheetId="0">'cuadro comparativo de ofertas'!$A$1:$O$28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2" l="1"/>
  <c r="F15" i="2" l="1"/>
  <c r="G8" i="2"/>
  <c r="I8" i="2" l="1"/>
  <c r="K8" i="2" l="1"/>
  <c r="J13" i="2" s="1"/>
  <c r="J15" i="2" s="1"/>
  <c r="H13" i="2" l="1"/>
  <c r="H15" i="2" s="1"/>
  <c r="L13" i="2" l="1"/>
  <c r="C5" i="2"/>
</calcChain>
</file>

<file path=xl/sharedStrings.xml><?xml version="1.0" encoding="utf-8"?>
<sst xmlns="http://schemas.openxmlformats.org/spreadsheetml/2006/main" count="68" uniqueCount="50">
  <si>
    <t>ITEM</t>
  </si>
  <si>
    <t>V/r Unitario</t>
  </si>
  <si>
    <t>V/r Total</t>
  </si>
  <si>
    <t>SUBTOTAL COTIZACIÓN</t>
  </si>
  <si>
    <t>TOTAL</t>
  </si>
  <si>
    <t>VALIDEZ OFERTA</t>
  </si>
  <si>
    <t>TIEMPO ENTREGA</t>
  </si>
  <si>
    <t>CONDICIONES PAGO</t>
  </si>
  <si>
    <t>CUADRO COMPARATIVO DE OFERTAS</t>
  </si>
  <si>
    <t>Macroproceso: Gestión Administrativa y Contratación</t>
  </si>
  <si>
    <t>Proceso: Gestión Contractual</t>
  </si>
  <si>
    <t>DESCRIPCIÓN BIEN O SERVICIO</t>
  </si>
  <si>
    <t>ASPECTOS TÉCNICOS</t>
  </si>
  <si>
    <t>Cantidad</t>
  </si>
  <si>
    <t>OBSERVACIONES:</t>
  </si>
  <si>
    <t>19 % IVA</t>
  </si>
  <si>
    <t>JUSTIFICACIÓN PROVEEDOR ADJUDICADO:</t>
  </si>
  <si>
    <t>LUGAR DE ENTREGA</t>
  </si>
  <si>
    <t>Activación de las licencias remotamente</t>
  </si>
  <si>
    <t xml:space="preserve">
FIRMA EVALUADOR DEL PROCESO
</t>
  </si>
  <si>
    <t>NOMBRE</t>
  </si>
  <si>
    <t>CARGO</t>
  </si>
  <si>
    <t>FIRMA</t>
  </si>
  <si>
    <t>FECHA</t>
  </si>
  <si>
    <t>NOTA 1. Los arriba firmantes declaramos que hemos revisado el presente documento y lo encontramos ajustado a las normas y disposiciones legales y/o técnicas aplicables y vigentes, y por tanto bajo nuestra responsabilidad, lo presentamos para la firma.</t>
  </si>
  <si>
    <t>NOTA 2. Los evaluadores dan fe de que hicieron una revisión integral de los aspectos técnicos, jurídicos y financieros de las ofertas presentadas y garantizan que la evaluación realizada cumple con todos los criterios objetivos de la misma establecidos en los términos de referencia o los pliegos de condiciones, por ende, asumen la responsabilidad legal que de ello se pueda derivar.</t>
  </si>
  <si>
    <t>Treinta (30) días</t>
  </si>
  <si>
    <t>Lo definido por la Universidad</t>
  </si>
  <si>
    <t>ROL</t>
  </si>
  <si>
    <t>Aprobó</t>
  </si>
  <si>
    <t>VoBo</t>
  </si>
  <si>
    <t>Yuleima Ortiz Zambrano</t>
  </si>
  <si>
    <t>Alejandro Daza Corredor</t>
  </si>
  <si>
    <t>Líder Red de Datos</t>
  </si>
  <si>
    <t>Jefe Oficina Asesora de las Tecnologías e Información</t>
  </si>
  <si>
    <t>Evaluación Técnica</t>
  </si>
  <si>
    <t>Julian Guerrero</t>
  </si>
  <si>
    <t>CPS Red de DATOS</t>
  </si>
  <si>
    <t>Condiciones establecidas en los términos de referencia</t>
  </si>
  <si>
    <t>CONSORCIO IAD DINAMICO SOFTWAREONE</t>
  </si>
  <si>
    <t>UNION TEMPORAL BGH 2024</t>
  </si>
  <si>
    <t>Renovar el licenciamiento del software Microsoft® para la Universidad Distrital Francisco José De Caldas</t>
  </si>
  <si>
    <t xml:space="preserve">1. Vigencia del contrato doce (12) meses
2. Licencias Microsoft® M365 A3 y Microsoft® M365 A5
3. Almacenamiento adicional
4. Licenciamiento para laboratorios
5. Horas de soporte
</t>
  </si>
  <si>
    <t>1. El Consorcio Noventiq-SM cumple con los requerimientos establecidos por la Universidad, de conformidad con las especificaciones definidas en la solicitud de cotización y en la propuesta económica presentada.
2. Se identificó que el Consorcio Noventiq-SM aplicó IVA a la totalidad de los productos ofertados. Sin embargo, esta aplicación no corresponde a la normativa vigente para algunos de los servicios y aplicaciones en la nube incluidos en la propuesta, los cuales se encuentran exentos de IVA</t>
  </si>
  <si>
    <t xml:space="preserve">1. El Consorcio IAD Dinámico SoftwareONE cumple con los requerimientos establecidos por la Universidad, de conformidad con las condiciones definidas en la solicitud de cotización y en la propuesta presentada.
2. Respecto a los productos cotizados, se informa que los ítems 1, 6, 7 y 15 se encuentran gravados con IVA, de acuerdo con la normatividad tributaria vigente aplicable a dichos bienes y servicios. En consecuencia, el impuesto fue liquidado correctamente para estos ítems dentro de la cotización presentada. </t>
  </si>
  <si>
    <t>CONTROLES EMPRESARIALES</t>
  </si>
  <si>
    <t xml:space="preserve">1. La empresa Controles Empresariales cumple con los requerimientos establecidos por la Universidad, de conformidad con las condiciones definidas en la solicitud de cotización y en la propuesta presentada.
2. Respecto a los productos cotizados, se informa que los ítems 1, 6, 7 y 15 se encuentran gravados con IVA, de acuerdo con la normatividad tributaria vigente aplicable a dichos bienes y servicios. En consecuencia, el impuesto fue liquidado correctamente para estos ítems dentro de la cotización presentada. </t>
  </si>
  <si>
    <t>1. La Union Temporal BGH 2024 cumple con los requerimientos establecidos por la Universidad, de conformidad con las especificaciones definidas en la solicitud de cotización y en la propuesta económica presentada.
2. Se identificó que la Union Temporal BGH 2024 aplicó IVA a la totalidad de los productos ofertados. Sin embargo, esta aplicación no corresponde a la normativa vigente para algunos de los servicios y aplicaciones en la nube incluidos en la propuesta, los cuales se encuentran exentos de IVA</t>
  </si>
  <si>
    <t>El Consorcio IAD Dinámico SoftwareONE cumple con la totalidad de los requerimientos establecidos por la Universidad Distrital Francisco José de Caldas, de conformidad con las especificaciones y lineamientos técnicos definidos en los estudios previos del proceso.
Adicionalmente, la propuesta presentada corresponde a la oferta económica más favorable entre las cotizaciones recibidas y evaluadas.
En consecuencia, la Red de Datos UDNET recomienda la adjudicación del contrato al Consorcio IAD Dinámico SoftwareONE, toda vez que cumple con los requisitos técnicos exigidos por la Universidad y presenta la propuesta económica más conveniente para la Entidad.</t>
  </si>
  <si>
    <t>CONSORCIO NOVENTIQ-SM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</si>
</sst>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[$-F800]dddd&quot;, &quot;mmmm\ dd&quot;, &quot;yyyy"/>
  </numFmts>
  <fonts count="27" x14ac:knownFonts="1">
    <font>
      <sz val="10"/>
      <color indexed="8"/>
      <name val="Arial"/>
    </font>
    <font>
      <sz val="10"/>
      <color indexed="8"/>
      <name val="Arial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1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sz val="1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1" fillId="23" borderId="5" applyNumberFormat="0" applyFont="0" applyAlignment="0" applyProtection="0"/>
    <xf numFmtId="0" fontId="15" fillId="16" borderId="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1" fillId="0" borderId="8" applyNumberFormat="0" applyFill="0" applyAlignment="0" applyProtection="0"/>
    <xf numFmtId="0" fontId="20" fillId="0" borderId="9" applyNumberFormat="0" applyFill="0" applyAlignment="0" applyProtection="0"/>
  </cellStyleXfs>
  <cellXfs count="126">
    <xf numFmtId="0" fontId="1" fillId="0" borderId="0" xfId="0" applyFont="1"/>
    <xf numFmtId="0" fontId="2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12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0" fillId="0" borderId="26" xfId="0" applyFont="1" applyBorder="1" applyAlignment="1">
      <alignment horizontal="center" vertical="center"/>
    </xf>
    <xf numFmtId="0" fontId="20" fillId="0" borderId="43" xfId="0" applyFont="1" applyBorder="1" applyAlignment="1">
      <alignment vertical="center" wrapText="1"/>
    </xf>
    <xf numFmtId="0" fontId="20" fillId="0" borderId="44" xfId="0" applyFont="1" applyBorder="1" applyAlignment="1">
      <alignment vertical="center" wrapText="1"/>
    </xf>
    <xf numFmtId="0" fontId="20" fillId="0" borderId="45" xfId="0" applyFont="1" applyBorder="1" applyAlignment="1">
      <alignment vertical="center" wrapText="1"/>
    </xf>
    <xf numFmtId="0" fontId="20" fillId="26" borderId="2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14" fontId="20" fillId="0" borderId="17" xfId="0" applyNumberFormat="1" applyFont="1" applyBorder="1" applyAlignment="1">
      <alignment horizontal="center" vertical="center" wrapText="1"/>
    </xf>
    <xf numFmtId="0" fontId="4" fillId="25" borderId="26" xfId="0" applyFont="1" applyFill="1" applyBorder="1" applyAlignment="1">
      <alignment horizontal="center" vertical="center"/>
    </xf>
    <xf numFmtId="0" fontId="4" fillId="25" borderId="27" xfId="0" applyFont="1" applyFill="1" applyBorder="1" applyAlignment="1">
      <alignment horizontal="center" vertical="center"/>
    </xf>
    <xf numFmtId="0" fontId="4" fillId="25" borderId="26" xfId="0" applyFont="1" applyFill="1" applyBorder="1" applyAlignment="1">
      <alignment horizontal="center" vertical="center" wrapText="1"/>
    </xf>
    <xf numFmtId="0" fontId="4" fillId="25" borderId="27" xfId="0" applyFont="1" applyFill="1" applyBorder="1" applyAlignment="1">
      <alignment horizontal="center" vertical="center" wrapText="1"/>
    </xf>
    <xf numFmtId="0" fontId="4" fillId="25" borderId="41" xfId="0" applyFont="1" applyFill="1" applyBorder="1" applyAlignment="1">
      <alignment horizontal="center" vertical="center"/>
    </xf>
    <xf numFmtId="0" fontId="4" fillId="25" borderId="42" xfId="0" applyFont="1" applyFill="1" applyBorder="1" applyAlignment="1">
      <alignment horizontal="center" vertical="center"/>
    </xf>
    <xf numFmtId="164" fontId="20" fillId="24" borderId="26" xfId="0" applyNumberFormat="1" applyFont="1" applyFill="1" applyBorder="1" applyAlignment="1">
      <alignment horizontal="right" vertical="center"/>
    </xf>
    <xf numFmtId="0" fontId="20" fillId="24" borderId="27" xfId="0" applyFont="1" applyFill="1" applyBorder="1" applyAlignment="1">
      <alignment horizontal="right" vertical="center"/>
    </xf>
    <xf numFmtId="164" fontId="4" fillId="0" borderId="26" xfId="0" applyNumberFormat="1" applyFont="1" applyBorder="1" applyAlignment="1">
      <alignment horizontal="left" vertical="center" wrapText="1"/>
    </xf>
    <xf numFmtId="164" fontId="4" fillId="0" borderId="37" xfId="0" applyNumberFormat="1" applyFont="1" applyBorder="1" applyAlignment="1">
      <alignment horizontal="left" vertical="center" wrapText="1"/>
    </xf>
    <xf numFmtId="164" fontId="4" fillId="0" borderId="38" xfId="0" applyNumberFormat="1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37" xfId="0" applyFont="1" applyBorder="1" applyAlignment="1">
      <alignment horizontal="right" vertical="center" wrapText="1"/>
    </xf>
    <xf numFmtId="0" fontId="21" fillId="0" borderId="27" xfId="0" applyFont="1" applyBorder="1" applyAlignment="1">
      <alignment horizontal="right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165" fontId="20" fillId="0" borderId="0" xfId="0" applyNumberFormat="1" applyFont="1" applyAlignment="1">
      <alignment horizontal="left" vertical="center"/>
    </xf>
    <xf numFmtId="0" fontId="20" fillId="0" borderId="2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25" fillId="26" borderId="33" xfId="0" applyFont="1" applyFill="1" applyBorder="1" applyAlignment="1">
      <alignment horizontal="left" vertical="center" wrapText="1"/>
    </xf>
    <xf numFmtId="0" fontId="25" fillId="26" borderId="44" xfId="0" applyFont="1" applyFill="1" applyBorder="1" applyAlignment="1">
      <alignment horizontal="left" vertical="center" wrapText="1"/>
    </xf>
    <xf numFmtId="0" fontId="25" fillId="26" borderId="34" xfId="0" applyFont="1" applyFill="1" applyBorder="1" applyAlignment="1">
      <alignment horizontal="left" vertical="center" wrapText="1"/>
    </xf>
    <xf numFmtId="0" fontId="25" fillId="26" borderId="39" xfId="0" applyFont="1" applyFill="1" applyBorder="1" applyAlignment="1">
      <alignment horizontal="left" vertical="center" wrapText="1"/>
    </xf>
    <xf numFmtId="0" fontId="25" fillId="26" borderId="0" xfId="0" applyFont="1" applyFill="1" applyAlignment="1">
      <alignment horizontal="left" vertical="center" wrapText="1"/>
    </xf>
    <xf numFmtId="0" fontId="25" fillId="26" borderId="40" xfId="0" applyFont="1" applyFill="1" applyBorder="1" applyAlignment="1">
      <alignment horizontal="left" vertical="center" wrapText="1"/>
    </xf>
    <xf numFmtId="0" fontId="25" fillId="26" borderId="35" xfId="0" applyFont="1" applyFill="1" applyBorder="1" applyAlignment="1">
      <alignment horizontal="left" vertical="center" wrapText="1"/>
    </xf>
    <xf numFmtId="0" fontId="25" fillId="26" borderId="15" xfId="0" applyFont="1" applyFill="1" applyBorder="1" applyAlignment="1">
      <alignment horizontal="left" vertical="center" wrapText="1"/>
    </xf>
    <xf numFmtId="0" fontId="25" fillId="26" borderId="36" xfId="0" applyFont="1" applyFill="1" applyBorder="1" applyAlignment="1">
      <alignment horizontal="left" vertical="center" wrapText="1"/>
    </xf>
    <xf numFmtId="0" fontId="20" fillId="0" borderId="30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164" fontId="26" fillId="26" borderId="28" xfId="0" applyNumberFormat="1" applyFont="1" applyFill="1" applyBorder="1" applyAlignment="1">
      <alignment horizontal="center" vertical="center"/>
    </xf>
    <xf numFmtId="164" fontId="26" fillId="26" borderId="29" xfId="0" applyNumberFormat="1" applyFont="1" applyFill="1" applyBorder="1" applyAlignment="1">
      <alignment horizontal="center" vertical="center"/>
    </xf>
    <xf numFmtId="0" fontId="25" fillId="26" borderId="34" xfId="0" applyFont="1" applyFill="1" applyBorder="1" applyAlignment="1">
      <alignment horizontal="left" vertical="center"/>
    </xf>
    <xf numFmtId="0" fontId="25" fillId="26" borderId="39" xfId="0" applyFont="1" applyFill="1" applyBorder="1" applyAlignment="1">
      <alignment horizontal="left" vertical="center"/>
    </xf>
    <xf numFmtId="0" fontId="25" fillId="26" borderId="40" xfId="0" applyFont="1" applyFill="1" applyBorder="1" applyAlignment="1">
      <alignment horizontal="left" vertical="center"/>
    </xf>
    <xf numFmtId="0" fontId="25" fillId="26" borderId="35" xfId="0" applyFont="1" applyFill="1" applyBorder="1" applyAlignment="1">
      <alignment horizontal="left" vertical="center"/>
    </xf>
    <xf numFmtId="0" fontId="25" fillId="26" borderId="36" xfId="0" applyFont="1" applyFill="1" applyBorder="1" applyAlignment="1">
      <alignment horizontal="left" vertic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164" fontId="4" fillId="26" borderId="28" xfId="0" applyNumberFormat="1" applyFont="1" applyFill="1" applyBorder="1" applyAlignment="1">
      <alignment horizontal="center" vertical="center"/>
    </xf>
    <xf numFmtId="164" fontId="4" fillId="26" borderId="29" xfId="0" applyNumberFormat="1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right" vertical="center"/>
    </xf>
    <xf numFmtId="0" fontId="20" fillId="24" borderId="11" xfId="0" applyFont="1" applyFill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164" fontId="4" fillId="0" borderId="33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64" fontId="4" fillId="0" borderId="35" xfId="0" applyNumberFormat="1" applyFont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164" fontId="20" fillId="24" borderId="26" xfId="0" applyNumberFormat="1" applyFont="1" applyFill="1" applyBorder="1" applyAlignment="1">
      <alignment horizontal="center" vertical="center"/>
    </xf>
    <xf numFmtId="164" fontId="20" fillId="24" borderId="37" xfId="0" applyNumberFormat="1" applyFont="1" applyFill="1" applyBorder="1" applyAlignment="1">
      <alignment horizontal="center" vertical="center"/>
    </xf>
    <xf numFmtId="164" fontId="20" fillId="24" borderId="38" xfId="0" applyNumberFormat="1" applyFont="1" applyFill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20" fillId="24" borderId="27" xfId="0" applyNumberFormat="1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0" fillId="0" borderId="10" xfId="0" applyFont="1" applyBorder="1" applyAlignment="1">
      <alignment horizontal="right" vertical="center"/>
    </xf>
    <xf numFmtId="0" fontId="20" fillId="0" borderId="11" xfId="0" applyFont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676275</xdr:colOff>
      <xdr:row>2</xdr:row>
      <xdr:rowOff>314325</xdr:rowOff>
    </xdr:to>
    <xdr:pic>
      <xdr:nvPicPr>
        <xdr:cNvPr id="1039" name="5 Imagen" descr="D:\Users\aplaneacion3\Documents\Desktop\Boris\Escudo UDFJC.png">
          <a:extLst>
            <a:ext uri="{FF2B5EF4-FFF2-40B4-BE49-F238E27FC236}">
              <a16:creationId xmlns:a16="http://schemas.microsoft.com/office/drawing/2014/main" id="{86394B18-616D-447C-B93E-34F8724424D7}"/>
            </a:ext>
          </a:extLst>
        </xdr:cNvPr>
        <xdr:cNvPicPr>
          <a:picLocks noRot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971550" cy="1000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13</xdr:col>
      <xdr:colOff>95252</xdr:colOff>
      <xdr:row>0</xdr:row>
      <xdr:rowOff>361950</xdr:rowOff>
    </xdr:from>
    <xdr:to>
      <xdr:col>14</xdr:col>
      <xdr:colOff>569121</xdr:colOff>
      <xdr:row>2</xdr:row>
      <xdr:rowOff>95250</xdr:rowOff>
    </xdr:to>
    <xdr:pic>
      <xdr:nvPicPr>
        <xdr:cNvPr id="1040" name="3 Imagen" descr="D:\Users\aplaneacion3\Documents\Desktop\Boris\SIGUD\Logo SIGUD.jpg">
          <a:extLst>
            <a:ext uri="{FF2B5EF4-FFF2-40B4-BE49-F238E27FC236}">
              <a16:creationId xmlns:a16="http://schemas.microsoft.com/office/drawing/2014/main" id="{1D9377D4-9F8B-4311-9268-E09294413E2D}"/>
            </a:ext>
          </a:extLst>
        </xdr:cNvPr>
        <xdr:cNvPicPr>
          <a:picLocks noRot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9" t="14719" r="6619" b="20959"/>
        <a:stretch>
          <a:fillRect/>
        </a:stretch>
      </xdr:blipFill>
      <xdr:spPr bwMode="auto">
        <a:xfrm>
          <a:off x="15335252" y="361950"/>
          <a:ext cx="1676401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view="pageBreakPreview" topLeftCell="A2" zoomScale="80" zoomScaleNormal="80" zoomScaleSheetLayoutView="80" workbookViewId="0">
      <selection activeCell="F10" sqref="F10:G12"/>
    </sheetView>
  </sheetViews>
  <sheetFormatPr baseColWidth="10" defaultColWidth="11.44140625" defaultRowHeight="14.4" x14ac:dyDescent="0.25"/>
  <cols>
    <col min="1" max="1" width="5.6640625" style="2" customWidth="1"/>
    <col min="2" max="2" width="11.44140625" style="2" customWidth="1"/>
    <col min="3" max="3" width="26.33203125" style="2" customWidth="1"/>
    <col min="4" max="4" width="26.109375" style="3" customWidth="1"/>
    <col min="5" max="5" width="8.88671875" style="4" customWidth="1"/>
    <col min="6" max="7" width="19.44140625" style="4" customWidth="1"/>
    <col min="8" max="8" width="19.109375" style="4" customWidth="1"/>
    <col min="9" max="9" width="24" style="4" customWidth="1"/>
    <col min="10" max="10" width="21.6640625" style="4" customWidth="1"/>
    <col min="11" max="11" width="19.44140625" style="4" customWidth="1"/>
    <col min="12" max="12" width="15.109375" style="4" customWidth="1"/>
    <col min="13" max="13" width="9.88671875" style="4" customWidth="1"/>
    <col min="14" max="14" width="18" style="2" customWidth="1"/>
    <col min="15" max="15" width="12" style="2" customWidth="1"/>
    <col min="16" max="16" width="11.44140625" style="2" customWidth="1"/>
    <col min="17" max="17" width="11.6640625" style="2" customWidth="1"/>
    <col min="18" max="16384" width="11.44140625" style="2"/>
  </cols>
  <sheetData>
    <row r="1" spans="1:15" s="1" customFormat="1" ht="30" customHeight="1" x14ac:dyDescent="0.25">
      <c r="A1" s="40"/>
      <c r="B1" s="40"/>
      <c r="C1" s="43" t="s">
        <v>8</v>
      </c>
      <c r="D1" s="44"/>
      <c r="E1" s="44"/>
      <c r="F1" s="44"/>
      <c r="G1" s="44"/>
      <c r="H1" s="44"/>
      <c r="I1" s="44"/>
      <c r="J1" s="44"/>
      <c r="K1" s="44"/>
      <c r="L1" s="41"/>
      <c r="M1" s="42"/>
      <c r="N1" s="40"/>
      <c r="O1" s="40"/>
    </row>
    <row r="2" spans="1:15" s="1" customFormat="1" ht="30" customHeight="1" x14ac:dyDescent="0.25">
      <c r="A2" s="40"/>
      <c r="B2" s="40"/>
      <c r="C2" s="45" t="s">
        <v>9</v>
      </c>
      <c r="D2" s="46"/>
      <c r="E2" s="46"/>
      <c r="F2" s="46"/>
      <c r="G2" s="46"/>
      <c r="H2" s="46"/>
      <c r="I2" s="46"/>
      <c r="J2" s="46"/>
      <c r="K2" s="46"/>
      <c r="L2" s="41"/>
      <c r="M2" s="42"/>
      <c r="N2" s="40"/>
      <c r="O2" s="40"/>
    </row>
    <row r="3" spans="1:15" s="1" customFormat="1" ht="30" customHeight="1" x14ac:dyDescent="0.25">
      <c r="A3" s="40"/>
      <c r="B3" s="40"/>
      <c r="C3" s="45" t="s">
        <v>10</v>
      </c>
      <c r="D3" s="46"/>
      <c r="E3" s="46"/>
      <c r="F3" s="46"/>
      <c r="G3" s="46"/>
      <c r="H3" s="46"/>
      <c r="I3" s="46"/>
      <c r="J3" s="46"/>
      <c r="K3" s="46"/>
      <c r="L3" s="41"/>
      <c r="M3" s="42"/>
      <c r="N3" s="40"/>
      <c r="O3" s="40"/>
    </row>
    <row r="5" spans="1:15" ht="15" thickBot="1" x14ac:dyDescent="0.3">
      <c r="C5" s="47">
        <f ca="1">NOW()</f>
        <v>46235.414748379633</v>
      </c>
      <c r="D5" s="47"/>
    </row>
    <row r="6" spans="1:15" s="3" customFormat="1" ht="25.5" customHeight="1" x14ac:dyDescent="0.25">
      <c r="A6" s="48" t="s">
        <v>0</v>
      </c>
      <c r="B6" s="50" t="s">
        <v>11</v>
      </c>
      <c r="C6" s="50"/>
      <c r="D6" s="50" t="s">
        <v>12</v>
      </c>
      <c r="E6" s="52" t="s">
        <v>13</v>
      </c>
      <c r="F6" s="69" t="s">
        <v>49</v>
      </c>
      <c r="G6" s="70"/>
      <c r="H6" s="69" t="s">
        <v>39</v>
      </c>
      <c r="I6" s="70"/>
      <c r="J6" s="69" t="s">
        <v>40</v>
      </c>
      <c r="K6" s="70"/>
      <c r="L6" s="54" t="s">
        <v>45</v>
      </c>
      <c r="M6" s="55"/>
      <c r="N6" s="55"/>
      <c r="O6" s="56"/>
    </row>
    <row r="7" spans="1:15" s="5" customFormat="1" x14ac:dyDescent="0.25">
      <c r="A7" s="49"/>
      <c r="B7" s="51"/>
      <c r="C7" s="51"/>
      <c r="D7" s="51"/>
      <c r="E7" s="53"/>
      <c r="F7" s="20" t="s">
        <v>1</v>
      </c>
      <c r="G7" s="20" t="s">
        <v>2</v>
      </c>
      <c r="H7" s="20" t="s">
        <v>1</v>
      </c>
      <c r="I7" s="20" t="s">
        <v>2</v>
      </c>
      <c r="J7" s="16" t="s">
        <v>1</v>
      </c>
      <c r="K7" s="16" t="s">
        <v>2</v>
      </c>
      <c r="L7" s="57" t="s">
        <v>1</v>
      </c>
      <c r="M7" s="58"/>
      <c r="N7" s="57" t="s">
        <v>2</v>
      </c>
      <c r="O7" s="58"/>
    </row>
    <row r="8" spans="1:15" s="5" customFormat="1" ht="116.1" customHeight="1" x14ac:dyDescent="0.25">
      <c r="A8" s="95">
        <v>1</v>
      </c>
      <c r="B8" s="59" t="s">
        <v>41</v>
      </c>
      <c r="C8" s="59"/>
      <c r="D8" s="86" t="s">
        <v>42</v>
      </c>
      <c r="E8" s="84">
        <v>1</v>
      </c>
      <c r="F8" s="80">
        <v>649792728</v>
      </c>
      <c r="G8" s="80">
        <f>F8*E8</f>
        <v>649792728</v>
      </c>
      <c r="H8" s="71">
        <v>543075632</v>
      </c>
      <c r="I8" s="71">
        <f>H8*E8</f>
        <v>543075632</v>
      </c>
      <c r="J8" s="78">
        <v>653527188</v>
      </c>
      <c r="K8" s="78">
        <f>J8*E8</f>
        <v>653527188</v>
      </c>
      <c r="L8" s="88">
        <v>591170012</v>
      </c>
      <c r="M8" s="89"/>
      <c r="N8" s="88">
        <v>591170012</v>
      </c>
      <c r="O8" s="89"/>
    </row>
    <row r="9" spans="1:15" s="5" customFormat="1" ht="116.1" customHeight="1" x14ac:dyDescent="0.25">
      <c r="A9" s="96"/>
      <c r="B9" s="59"/>
      <c r="C9" s="59"/>
      <c r="D9" s="87"/>
      <c r="E9" s="85"/>
      <c r="F9" s="81"/>
      <c r="G9" s="81"/>
      <c r="H9" s="72"/>
      <c r="I9" s="72"/>
      <c r="J9" s="79"/>
      <c r="K9" s="85"/>
      <c r="L9" s="90"/>
      <c r="M9" s="91"/>
      <c r="N9" s="90"/>
      <c r="O9" s="91"/>
    </row>
    <row r="10" spans="1:15" s="5" customFormat="1" ht="15" customHeight="1" x14ac:dyDescent="0.25">
      <c r="A10" s="49" t="s">
        <v>14</v>
      </c>
      <c r="B10" s="53"/>
      <c r="C10" s="53"/>
      <c r="D10" s="53"/>
      <c r="E10" s="53"/>
      <c r="F10" s="60" t="s">
        <v>43</v>
      </c>
      <c r="G10" s="73"/>
      <c r="H10" s="60" t="s">
        <v>44</v>
      </c>
      <c r="I10" s="73"/>
      <c r="J10" s="60" t="s">
        <v>47</v>
      </c>
      <c r="K10" s="73"/>
      <c r="L10" s="60" t="s">
        <v>46</v>
      </c>
      <c r="M10" s="61"/>
      <c r="N10" s="61"/>
      <c r="O10" s="62"/>
    </row>
    <row r="11" spans="1:15" s="5" customFormat="1" ht="51.75" customHeight="1" x14ac:dyDescent="0.25">
      <c r="A11" s="49"/>
      <c r="B11" s="53"/>
      <c r="C11" s="53"/>
      <c r="D11" s="53"/>
      <c r="E11" s="53"/>
      <c r="F11" s="74"/>
      <c r="G11" s="75"/>
      <c r="H11" s="74"/>
      <c r="I11" s="75"/>
      <c r="J11" s="74"/>
      <c r="K11" s="75"/>
      <c r="L11" s="63"/>
      <c r="M11" s="64"/>
      <c r="N11" s="64"/>
      <c r="O11" s="65"/>
    </row>
    <row r="12" spans="1:15" s="5" customFormat="1" ht="118.5" customHeight="1" x14ac:dyDescent="0.25">
      <c r="A12" s="49"/>
      <c r="B12" s="53"/>
      <c r="C12" s="53"/>
      <c r="D12" s="53"/>
      <c r="E12" s="53"/>
      <c r="F12" s="76"/>
      <c r="G12" s="77"/>
      <c r="H12" s="76"/>
      <c r="I12" s="77"/>
      <c r="J12" s="76"/>
      <c r="K12" s="77"/>
      <c r="L12" s="66"/>
      <c r="M12" s="67"/>
      <c r="N12" s="67"/>
      <c r="O12" s="68"/>
    </row>
    <row r="13" spans="1:15" x14ac:dyDescent="0.25">
      <c r="A13" s="82" t="s">
        <v>3</v>
      </c>
      <c r="B13" s="83"/>
      <c r="C13" s="83"/>
      <c r="D13" s="83"/>
      <c r="E13" s="83"/>
      <c r="F13" s="29">
        <v>649792728</v>
      </c>
      <c r="G13" s="30"/>
      <c r="H13" s="29">
        <f>I8</f>
        <v>543075632</v>
      </c>
      <c r="I13" s="30"/>
      <c r="J13" s="29">
        <f>K8</f>
        <v>653527188</v>
      </c>
      <c r="K13" s="30"/>
      <c r="L13" s="92">
        <f>N8</f>
        <v>591170012</v>
      </c>
      <c r="M13" s="93"/>
      <c r="N13" s="93"/>
      <c r="O13" s="94"/>
    </row>
    <row r="14" spans="1:15" x14ac:dyDescent="0.25">
      <c r="A14" s="82" t="s">
        <v>15</v>
      </c>
      <c r="B14" s="83"/>
      <c r="C14" s="83"/>
      <c r="D14" s="83"/>
      <c r="E14" s="83"/>
      <c r="F14" s="29">
        <v>123460619</v>
      </c>
      <c r="G14" s="30"/>
      <c r="H14" s="29">
        <v>8545663</v>
      </c>
      <c r="I14" s="30"/>
      <c r="J14" s="29">
        <v>125769754</v>
      </c>
      <c r="K14" s="30"/>
      <c r="L14" s="92">
        <v>8791875</v>
      </c>
      <c r="M14" s="93"/>
      <c r="N14" s="93"/>
      <c r="O14" s="100"/>
    </row>
    <row r="15" spans="1:15" x14ac:dyDescent="0.25">
      <c r="A15" s="82" t="s">
        <v>4</v>
      </c>
      <c r="B15" s="83"/>
      <c r="C15" s="83"/>
      <c r="D15" s="83"/>
      <c r="E15" s="83"/>
      <c r="F15" s="29">
        <f>SUM(F13:G14)</f>
        <v>773253347</v>
      </c>
      <c r="G15" s="30"/>
      <c r="H15" s="29">
        <f>H13+H14</f>
        <v>551621295</v>
      </c>
      <c r="I15" s="30"/>
      <c r="J15" s="29">
        <f>J13+J14</f>
        <v>779296942</v>
      </c>
      <c r="K15" s="30"/>
      <c r="L15" s="92">
        <f>SUM(L13:O14)</f>
        <v>599961887</v>
      </c>
      <c r="M15" s="93"/>
      <c r="N15" s="93"/>
      <c r="O15" s="94"/>
    </row>
    <row r="16" spans="1:15" ht="149.25" customHeight="1" x14ac:dyDescent="0.25">
      <c r="A16" s="102" t="s">
        <v>16</v>
      </c>
      <c r="B16" s="103"/>
      <c r="C16" s="103"/>
      <c r="D16" s="103"/>
      <c r="E16" s="103"/>
      <c r="F16" s="31" t="s">
        <v>48</v>
      </c>
      <c r="G16" s="32"/>
      <c r="H16" s="32"/>
      <c r="I16" s="32"/>
      <c r="J16" s="32"/>
      <c r="K16" s="32"/>
      <c r="L16" s="32"/>
      <c r="M16" s="32"/>
      <c r="N16" s="32"/>
      <c r="O16" s="33"/>
    </row>
    <row r="17" spans="1:15" ht="15" customHeight="1" x14ac:dyDescent="0.25">
      <c r="A17" s="102" t="s">
        <v>5</v>
      </c>
      <c r="B17" s="103"/>
      <c r="C17" s="103"/>
      <c r="D17" s="103"/>
      <c r="E17" s="103"/>
      <c r="F17" s="23" t="s">
        <v>26</v>
      </c>
      <c r="G17" s="24"/>
      <c r="H17" s="23" t="s">
        <v>26</v>
      </c>
      <c r="I17" s="24"/>
      <c r="J17" s="34" t="s">
        <v>26</v>
      </c>
      <c r="K17" s="35"/>
      <c r="L17" s="34" t="s">
        <v>26</v>
      </c>
      <c r="M17" s="101"/>
      <c r="N17" s="101"/>
      <c r="O17" s="35"/>
    </row>
    <row r="18" spans="1:15" x14ac:dyDescent="0.25">
      <c r="A18" s="102" t="s">
        <v>6</v>
      </c>
      <c r="B18" s="103"/>
      <c r="C18" s="103"/>
      <c r="D18" s="103"/>
      <c r="E18" s="103"/>
      <c r="F18" s="23" t="s">
        <v>27</v>
      </c>
      <c r="G18" s="24"/>
      <c r="H18" s="23" t="s">
        <v>27</v>
      </c>
      <c r="I18" s="24"/>
      <c r="J18" s="34" t="s">
        <v>27</v>
      </c>
      <c r="K18" s="35"/>
      <c r="L18" s="109" t="s">
        <v>27</v>
      </c>
      <c r="M18" s="109"/>
      <c r="N18" s="110"/>
      <c r="O18" s="111"/>
    </row>
    <row r="19" spans="1:15" ht="27" customHeight="1" x14ac:dyDescent="0.25">
      <c r="A19" s="113" t="s">
        <v>7</v>
      </c>
      <c r="B19" s="114"/>
      <c r="C19" s="114"/>
      <c r="D19" s="114"/>
      <c r="E19" s="114"/>
      <c r="F19" s="25" t="s">
        <v>38</v>
      </c>
      <c r="G19" s="26"/>
      <c r="H19" s="25" t="s">
        <v>38</v>
      </c>
      <c r="I19" s="26"/>
      <c r="J19" s="36" t="s">
        <v>38</v>
      </c>
      <c r="K19" s="37"/>
      <c r="L19" s="110" t="s">
        <v>38</v>
      </c>
      <c r="M19" s="110"/>
      <c r="N19" s="109"/>
      <c r="O19" s="115"/>
    </row>
    <row r="20" spans="1:15" ht="15.75" customHeight="1" thickBot="1" x14ac:dyDescent="0.3">
      <c r="A20" s="119" t="s">
        <v>17</v>
      </c>
      <c r="B20" s="120"/>
      <c r="C20" s="120"/>
      <c r="D20" s="120"/>
      <c r="E20" s="120"/>
      <c r="F20" s="27" t="s">
        <v>18</v>
      </c>
      <c r="G20" s="28"/>
      <c r="H20" s="27" t="s">
        <v>18</v>
      </c>
      <c r="I20" s="28"/>
      <c r="J20" s="38" t="s">
        <v>18</v>
      </c>
      <c r="K20" s="39"/>
      <c r="L20" s="121" t="s">
        <v>18</v>
      </c>
      <c r="M20" s="121"/>
      <c r="N20" s="121"/>
      <c r="O20" s="122"/>
    </row>
    <row r="21" spans="1:15" ht="42" customHeight="1" x14ac:dyDescent="0.25">
      <c r="A21" s="123" t="s">
        <v>19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5"/>
    </row>
    <row r="22" spans="1:15" x14ac:dyDescent="0.25">
      <c r="A22" s="98" t="s">
        <v>28</v>
      </c>
      <c r="B22" s="99"/>
      <c r="C22" s="99"/>
      <c r="D22" s="14" t="s">
        <v>20</v>
      </c>
      <c r="E22" s="99" t="s">
        <v>21</v>
      </c>
      <c r="F22" s="99"/>
      <c r="G22" s="99"/>
      <c r="H22" s="99"/>
      <c r="I22" s="99"/>
      <c r="J22" s="99"/>
      <c r="K22" s="99"/>
      <c r="L22" s="99"/>
      <c r="M22" s="99"/>
      <c r="N22" s="13" t="s">
        <v>22</v>
      </c>
      <c r="O22" s="21" t="s">
        <v>23</v>
      </c>
    </row>
    <row r="23" spans="1:15" ht="26.25" customHeight="1" x14ac:dyDescent="0.25">
      <c r="A23" s="108" t="s">
        <v>35</v>
      </c>
      <c r="B23" s="108"/>
      <c r="C23" s="108"/>
      <c r="D23" s="15" t="s">
        <v>36</v>
      </c>
      <c r="E23" s="97" t="s">
        <v>37</v>
      </c>
      <c r="F23" s="97"/>
      <c r="G23" s="97"/>
      <c r="H23" s="97"/>
      <c r="I23" s="97"/>
      <c r="J23" s="97"/>
      <c r="K23" s="97"/>
      <c r="L23" s="97"/>
      <c r="M23" s="97"/>
      <c r="N23" s="13"/>
      <c r="O23" s="22">
        <v>46235</v>
      </c>
    </row>
    <row r="24" spans="1:15" ht="26.25" customHeight="1" x14ac:dyDescent="0.25">
      <c r="A24" s="112" t="s">
        <v>29</v>
      </c>
      <c r="B24" s="108"/>
      <c r="C24" s="108"/>
      <c r="D24" s="15" t="s">
        <v>31</v>
      </c>
      <c r="E24" s="97" t="s">
        <v>33</v>
      </c>
      <c r="F24" s="97"/>
      <c r="G24" s="97"/>
      <c r="H24" s="97"/>
      <c r="I24" s="97"/>
      <c r="J24" s="97"/>
      <c r="K24" s="97"/>
      <c r="L24" s="97"/>
      <c r="M24" s="97"/>
      <c r="N24" s="13"/>
      <c r="O24" s="22">
        <v>46235</v>
      </c>
    </row>
    <row r="25" spans="1:15" ht="26.25" customHeight="1" x14ac:dyDescent="0.25">
      <c r="A25" s="112" t="s">
        <v>30</v>
      </c>
      <c r="B25" s="108"/>
      <c r="C25" s="108"/>
      <c r="D25" s="15" t="s">
        <v>32</v>
      </c>
      <c r="E25" s="97" t="s">
        <v>34</v>
      </c>
      <c r="F25" s="97"/>
      <c r="G25" s="97"/>
      <c r="H25" s="97"/>
      <c r="I25" s="97"/>
      <c r="J25" s="97"/>
      <c r="K25" s="97"/>
      <c r="L25" s="97"/>
      <c r="M25" s="97"/>
      <c r="N25" s="13"/>
      <c r="O25" s="22">
        <v>46235</v>
      </c>
    </row>
    <row r="26" spans="1:15" x14ac:dyDescent="0.25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  <row r="27" spans="1:15" ht="30.75" customHeight="1" x14ac:dyDescent="0.25">
      <c r="A27" s="116" t="s">
        <v>24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8"/>
    </row>
    <row r="28" spans="1:15" ht="48.75" customHeight="1" x14ac:dyDescent="0.25">
      <c r="A28" s="105" t="s">
        <v>25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7"/>
    </row>
    <row r="29" spans="1:15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9"/>
    </row>
    <row r="30" spans="1:15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/>
    </row>
    <row r="31" spans="1:15" ht="15" customHeight="1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/>
    </row>
    <row r="32" spans="1:15" x14ac:dyDescent="0.25">
      <c r="C32" s="6"/>
    </row>
    <row r="33" spans="3:14" x14ac:dyDescent="0.25">
      <c r="C33" s="6"/>
    </row>
    <row r="34" spans="3:14" x14ac:dyDescent="0.25">
      <c r="C34" s="6"/>
    </row>
    <row r="35" spans="3:14" x14ac:dyDescent="0.25">
      <c r="C35" s="6"/>
    </row>
    <row r="36" spans="3:14" x14ac:dyDescent="0.25">
      <c r="C36" s="3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</row>
  </sheetData>
  <mergeCells count="85">
    <mergeCell ref="D36:N36"/>
    <mergeCell ref="A28:O28"/>
    <mergeCell ref="A23:C23"/>
    <mergeCell ref="E23:M23"/>
    <mergeCell ref="A18:E18"/>
    <mergeCell ref="L18:O18"/>
    <mergeCell ref="A25:C25"/>
    <mergeCell ref="A24:C24"/>
    <mergeCell ref="E24:M24"/>
    <mergeCell ref="A19:E19"/>
    <mergeCell ref="L19:O19"/>
    <mergeCell ref="A27:O27"/>
    <mergeCell ref="A20:E20"/>
    <mergeCell ref="L20:O20"/>
    <mergeCell ref="A21:O21"/>
    <mergeCell ref="E22:M22"/>
    <mergeCell ref="E25:M25"/>
    <mergeCell ref="A22:C22"/>
    <mergeCell ref="A15:E15"/>
    <mergeCell ref="A14:E14"/>
    <mergeCell ref="L14:O14"/>
    <mergeCell ref="L15:O15"/>
    <mergeCell ref="L17:O17"/>
    <mergeCell ref="A16:E16"/>
    <mergeCell ref="A17:E17"/>
    <mergeCell ref="H14:I14"/>
    <mergeCell ref="H15:I15"/>
    <mergeCell ref="J14:K14"/>
    <mergeCell ref="J15:K15"/>
    <mergeCell ref="H17:I17"/>
    <mergeCell ref="F17:G17"/>
    <mergeCell ref="F14:G14"/>
    <mergeCell ref="A13:E13"/>
    <mergeCell ref="E8:E9"/>
    <mergeCell ref="D8:D9"/>
    <mergeCell ref="L8:M9"/>
    <mergeCell ref="N8:O9"/>
    <mergeCell ref="L13:O13"/>
    <mergeCell ref="H13:I13"/>
    <mergeCell ref="K8:K9"/>
    <mergeCell ref="J10:K12"/>
    <mergeCell ref="J13:K13"/>
    <mergeCell ref="F13:G13"/>
    <mergeCell ref="A8:A9"/>
    <mergeCell ref="L6:O6"/>
    <mergeCell ref="L7:M7"/>
    <mergeCell ref="N7:O7"/>
    <mergeCell ref="B8:C9"/>
    <mergeCell ref="A10:E12"/>
    <mergeCell ref="L10:O12"/>
    <mergeCell ref="H6:I6"/>
    <mergeCell ref="H8:H9"/>
    <mergeCell ref="I8:I9"/>
    <mergeCell ref="H10:I12"/>
    <mergeCell ref="J6:K6"/>
    <mergeCell ref="J8:J9"/>
    <mergeCell ref="F10:G12"/>
    <mergeCell ref="F6:G6"/>
    <mergeCell ref="F8:F9"/>
    <mergeCell ref="G8:G9"/>
    <mergeCell ref="C5:D5"/>
    <mergeCell ref="A6:A7"/>
    <mergeCell ref="B6:C7"/>
    <mergeCell ref="D6:D7"/>
    <mergeCell ref="E6:E7"/>
    <mergeCell ref="A1:B3"/>
    <mergeCell ref="N1:O3"/>
    <mergeCell ref="L1:M1"/>
    <mergeCell ref="L2:M2"/>
    <mergeCell ref="L3:M3"/>
    <mergeCell ref="C1:K1"/>
    <mergeCell ref="C2:K2"/>
    <mergeCell ref="C3:K3"/>
    <mergeCell ref="F18:G18"/>
    <mergeCell ref="F19:G19"/>
    <mergeCell ref="F20:G20"/>
    <mergeCell ref="F15:G15"/>
    <mergeCell ref="F16:O16"/>
    <mergeCell ref="H18:I18"/>
    <mergeCell ref="H19:I19"/>
    <mergeCell ref="H20:I20"/>
    <mergeCell ref="J17:K17"/>
    <mergeCell ref="J18:K18"/>
    <mergeCell ref="J19:K19"/>
    <mergeCell ref="J20:K20"/>
  </mergeCells>
  <printOptions horizontalCentered="1" verticalCentered="1"/>
  <pageMargins left="0.78740157480314965" right="1.5354330708661419" top="0.86614173228346458" bottom="0.39370078740157483" header="0" footer="0"/>
  <pageSetup scale="44" orientation="landscape" horizontalDpi="30066" verticalDpi="2647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comparativo de ofertas</vt:lpstr>
      <vt:lpstr>'cuadro comparativo de ofertas'!Área_de_impresión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tisaza</dc:creator>
  <cp:lastModifiedBy>Yuleima Ortiz</cp:lastModifiedBy>
  <cp:lastPrinted>2026-08-01T14:23:27Z</cp:lastPrinted>
  <dcterms:created xsi:type="dcterms:W3CDTF">2023-10-02T21:19:48Z</dcterms:created>
  <dcterms:modified xsi:type="dcterms:W3CDTF">2026-08-01T14:57:15Z</dcterms:modified>
</cp:coreProperties>
</file>