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codeName="ThisWorkbook"/>
  <mc:AlternateContent xmlns:mc="http://schemas.openxmlformats.org/markup-compatibility/2006">
    <mc:Choice Requires="x15">
      <x15ac:absPath xmlns:x15ac="http://schemas.microsoft.com/office/spreadsheetml/2010/11/ac" url="/Users/jorgepatino/Downloads/"/>
    </mc:Choice>
  </mc:AlternateContent>
  <xr:revisionPtr revIDLastSave="795" documentId="13_ncr:1_{B900EAB2-F4CD-F24D-8561-DD80CEF2CA3C}" xr6:coauthVersionLast="47" xr6:coauthVersionMax="47" xr10:uidLastSave="{7A43F93C-E3BB-4E47-B385-DB783C2B44DF}"/>
  <bookViews>
    <workbookView xWindow="40240" yWindow="600" windowWidth="24640" windowHeight="19040" tabRatio="912" xr2:uid="{00000000-000D-0000-FFFF-FFFF00000000}"/>
  </bookViews>
  <sheets>
    <sheet name="ítem a ítem inicial CP 004-26" sheetId="5" r:id="rId1"/>
    <sheet name="VALORES" sheetId="24" r:id="rId2"/>
    <sheet name="EQUIPO" sheetId="25" r:id="rId3"/>
    <sheet name="Hoja1" sheetId="23" state="hidden" r:id="rId4"/>
  </sheets>
  <definedNames>
    <definedName name="_xlnm._FilterDatabase" localSheetId="2" hidden="1">EQUIPO!$A$1:$B$21</definedName>
    <definedName name="_xlnm._FilterDatabase" localSheetId="1" hidden="1">VALORES!$B$6:$AC$57</definedName>
    <definedName name="_xlnm._FilterDatabase" localSheetId="0" hidden="1">'ítem a ítem inicial CP 004-26'!$A$6:$AJ$57</definedName>
    <definedName name="_xlnm.Print_Area" localSheetId="0">'ítem a ítem inicial CP 004-26'!$A$1:$AJ$81</definedName>
    <definedName name="_xlnm.Print_Area" localSheetId="1">VALORES!$A$6:$AB$58</definedName>
    <definedName name="_xlnm.Print_Titles" localSheetId="0">'ítem a ítem inicial CP 004-26'!$1:$6</definedName>
    <definedName name="_xlnm.Print_Titles" localSheetId="1">VALORES!$6:$6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5" l="1"/>
  <c r="Y6" i="5"/>
  <c r="Z6" i="5"/>
  <c r="AA6" i="5"/>
  <c r="S6" i="5"/>
  <c r="T6" i="5"/>
  <c r="U6" i="5"/>
  <c r="V6" i="5"/>
  <c r="W6" i="5"/>
  <c r="O6" i="5"/>
  <c r="P6" i="5"/>
  <c r="Q6" i="5"/>
  <c r="R6" i="5"/>
  <c r="J6" i="5"/>
  <c r="K6" i="5"/>
  <c r="L6" i="5"/>
  <c r="M6" i="5"/>
  <c r="N6" i="5"/>
  <c r="I6" i="5"/>
  <c r="H6" i="5"/>
  <c r="P57" i="24"/>
  <c r="Q57" i="24"/>
  <c r="R57" i="24"/>
  <c r="S57" i="24"/>
  <c r="O57" i="24"/>
  <c r="AD8" i="24"/>
  <c r="AD9" i="24"/>
  <c r="AD10" i="24"/>
  <c r="AD11" i="24"/>
  <c r="AD12" i="24"/>
  <c r="AD13" i="24"/>
  <c r="AD14" i="24"/>
  <c r="AD15" i="24"/>
  <c r="AD16" i="24"/>
  <c r="AD17" i="24"/>
  <c r="AD18" i="24"/>
  <c r="AD19" i="24"/>
  <c r="AD20" i="24"/>
  <c r="AD21" i="24"/>
  <c r="AD22" i="24"/>
  <c r="AD23" i="24"/>
  <c r="AD24" i="24"/>
  <c r="AD25" i="24"/>
  <c r="AD26" i="24"/>
  <c r="AD27" i="24"/>
  <c r="AD28" i="24"/>
  <c r="AD29" i="24"/>
  <c r="AD30" i="24"/>
  <c r="AD31" i="24"/>
  <c r="AD32" i="24"/>
  <c r="AD33" i="24"/>
  <c r="AD34" i="24"/>
  <c r="AD35" i="24"/>
  <c r="AD36" i="24"/>
  <c r="AD37" i="24"/>
  <c r="AD38" i="24"/>
  <c r="AD39" i="24"/>
  <c r="AD40" i="24"/>
  <c r="AD41" i="24"/>
  <c r="AD42" i="24"/>
  <c r="AD43" i="24"/>
  <c r="AD44" i="24"/>
  <c r="AD45" i="24"/>
  <c r="AD46" i="24"/>
  <c r="AD47" i="24"/>
  <c r="AD48" i="24"/>
  <c r="AD49" i="24"/>
  <c r="AD50" i="24"/>
  <c r="AD51" i="24"/>
  <c r="AD52" i="24"/>
  <c r="AD53" i="24"/>
  <c r="AD54" i="24"/>
  <c r="AD55" i="24"/>
  <c r="AD56" i="24"/>
  <c r="AD7" i="24"/>
  <c r="M57" i="24"/>
  <c r="I57" i="24" l="1"/>
  <c r="J57" i="24"/>
  <c r="K57" i="24"/>
  <c r="L57" i="24"/>
  <c r="N57" i="24"/>
  <c r="T57" i="24"/>
  <c r="U57" i="24"/>
  <c r="V57" i="24"/>
  <c r="W57" i="24"/>
  <c r="X57" i="24"/>
  <c r="Y57" i="24"/>
  <c r="Z57" i="24"/>
  <c r="AA57" i="24"/>
  <c r="H57" i="24"/>
  <c r="AB8" i="24"/>
  <c r="AB9" i="24"/>
  <c r="AB10" i="24"/>
  <c r="AB11" i="24"/>
  <c r="AB12" i="24"/>
  <c r="AB13" i="24"/>
  <c r="AB14" i="24"/>
  <c r="AB15" i="24"/>
  <c r="AB16" i="24"/>
  <c r="AB17" i="24"/>
  <c r="AB18" i="24"/>
  <c r="AB19" i="24"/>
  <c r="AB20" i="24"/>
  <c r="AB21" i="24"/>
  <c r="AB22" i="24"/>
  <c r="AB23" i="24"/>
  <c r="AB24" i="24"/>
  <c r="AB25" i="24"/>
  <c r="AB26" i="24"/>
  <c r="AB27" i="24"/>
  <c r="AB28" i="24"/>
  <c r="AB29" i="24"/>
  <c r="AB30" i="24"/>
  <c r="AB31" i="24"/>
  <c r="AB32" i="24"/>
  <c r="AB33" i="24"/>
  <c r="AB34" i="24"/>
  <c r="AB35" i="24"/>
  <c r="AB36" i="24"/>
  <c r="AB37" i="24"/>
  <c r="AB38" i="24"/>
  <c r="AB39" i="24"/>
  <c r="AB40" i="24"/>
  <c r="AB41" i="24"/>
  <c r="AB42" i="24"/>
  <c r="AB43" i="24"/>
  <c r="AB44" i="24"/>
  <c r="AB45" i="24"/>
  <c r="AB46" i="24"/>
  <c r="AB47" i="24"/>
  <c r="AB48" i="24"/>
  <c r="AB49" i="24"/>
  <c r="AB50" i="24"/>
  <c r="AB51" i="24"/>
  <c r="AB52" i="24"/>
  <c r="AB53" i="24"/>
  <c r="AB54" i="24"/>
  <c r="AB55" i="24"/>
  <c r="AB56" i="24"/>
  <c r="AB7" i="24"/>
  <c r="AC57" i="24" l="1"/>
  <c r="AI57" i="5" l="1"/>
  <c r="AI81" i="5" s="1"/>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7" i="5"/>
  <c r="AH56" i="5" l="1"/>
  <c r="AH51" i="5"/>
  <c r="AH52" i="5"/>
  <c r="AH53" i="5"/>
  <c r="AH54" i="5"/>
  <c r="AH55" i="5"/>
  <c r="AH45" i="5"/>
  <c r="AH46" i="5"/>
  <c r="AH47" i="5"/>
  <c r="AH48" i="5"/>
  <c r="AH49" i="5"/>
  <c r="AH50" i="5"/>
  <c r="AH40" i="5"/>
  <c r="AH41" i="5"/>
  <c r="AH42" i="5"/>
  <c r="AH43" i="5"/>
  <c r="AH44" i="5"/>
  <c r="AH36" i="5"/>
  <c r="AH37" i="5"/>
  <c r="AH38" i="5"/>
  <c r="AH39" i="5"/>
  <c r="AH35" i="5"/>
  <c r="AH34" i="5"/>
  <c r="AH26" i="5"/>
  <c r="AH27" i="5"/>
  <c r="AH28" i="5"/>
  <c r="AH29" i="5"/>
  <c r="AH30" i="5"/>
  <c r="AH31" i="5"/>
  <c r="AH32" i="5"/>
  <c r="AH33" i="5"/>
  <c r="AH21" i="5"/>
  <c r="AH22" i="5"/>
  <c r="AH23" i="5"/>
  <c r="AH24" i="5"/>
  <c r="AH25" i="5"/>
  <c r="AH16" i="5"/>
  <c r="AH17" i="5"/>
  <c r="AH18" i="5"/>
  <c r="AH19" i="5"/>
  <c r="AH20" i="5"/>
  <c r="AH15" i="5"/>
  <c r="AH14" i="5"/>
  <c r="AH13" i="5"/>
  <c r="AH12" i="5"/>
  <c r="AH8" i="5"/>
  <c r="AH9" i="5"/>
  <c r="AH10" i="5"/>
  <c r="AH11" i="5"/>
  <c r="AH7" i="5"/>
</calcChain>
</file>

<file path=xl/sharedStrings.xml><?xml version="1.0" encoding="utf-8"?>
<sst xmlns="http://schemas.openxmlformats.org/spreadsheetml/2006/main" count="537" uniqueCount="234">
  <si>
    <t>UNIVERSIDAD DISTRITAL FRANCISCO JOSE DE CALDAS</t>
  </si>
  <si>
    <t>CONVOCATORIA PÚBLICA No. 004 DE 2026</t>
  </si>
  <si>
    <t>CONTRATAR LA ADQUISICIÓN, INSTALACIÓN Y CONFIGURACIÓN DE EQUIPOS ROBUSTOS Y MENORES, DESTINADOS A LAS UNIDADES ACADÉMICAS DE LABORATORIOS DE LAS FACULTADES DE INGENIERÍA, CIENCIAS MATEMÁTICAS Y NATURALES, TECNOLÓGICA, CIENCIAS Y EDUCACIÓN, ARTES –ASAB, DE LA UNIVERSIDAD DISTRITAL FRANCISCO JOSÉ DE CALDAS, DE ACUERDO CON LAS CONDICIONES Y ESPECIFICACIONES TÉCNICAS ESTABLECIDAS</t>
  </si>
  <si>
    <t>EVALUACIÓN TÉCNICA ÍTEM A ÍTEM</t>
  </si>
  <si>
    <t xml:space="preserve">ITEM </t>
  </si>
  <si>
    <t>FACULTAD</t>
  </si>
  <si>
    <t>LABORATORIO DE DESTINO</t>
  </si>
  <si>
    <t>UBICACIÓN DEL LABORATORIO</t>
  </si>
  <si>
    <t>NOMBRE EQUIPO</t>
  </si>
  <si>
    <t>CANTIDAD</t>
  </si>
  <si>
    <t>PRESENTA O DESIERTO</t>
  </si>
  <si>
    <t>VALORES DESIERTOS</t>
  </si>
  <si>
    <t>CANTIDAD OFERTAS</t>
  </si>
  <si>
    <t>ARTES-ASAB</t>
  </si>
  <si>
    <t>TALLER MADERAS</t>
  </si>
  <si>
    <t>PATIO TALLERES</t>
  </si>
  <si>
    <t>SIERRA ACOLILLADORA</t>
  </si>
  <si>
    <t>CUMPLE</t>
  </si>
  <si>
    <t>LIJADORA DE BANDA</t>
  </si>
  <si>
    <t>LIJADORA DE TAMBOR</t>
  </si>
  <si>
    <t>RUTEADORA DE COLUMNA</t>
  </si>
  <si>
    <t>TALLER METALES</t>
  </si>
  <si>
    <t>SIERRA SINFÍN P/METAL</t>
  </si>
  <si>
    <t>TALLER DE CERAMICA</t>
  </si>
  <si>
    <t>Taller B -016</t>
  </si>
  <si>
    <t>TORNO PARA CERAMICA</t>
  </si>
  <si>
    <t>Corporeidad</t>
  </si>
  <si>
    <t>Sedes de Arte Danzario</t>
  </si>
  <si>
    <t>CINTA ADHESIVA DE GRADO PROFESIONAL (TIPO GAFFER´S) NEGRA</t>
  </si>
  <si>
    <t>Ciencias Matemáticas y Naturales</t>
  </si>
  <si>
    <t>Laboratorio de Física</t>
  </si>
  <si>
    <t>Macarena A</t>
  </si>
  <si>
    <t xml:space="preserve">PRESIÓN HIDROSTÁTICA EN FLUIDOS </t>
  </si>
  <si>
    <t>NO CUMPLE
No cuenta con brazo de palanca con contrapeso regulable</t>
  </si>
  <si>
    <t>NO CUMPLE 
El material del soporte no es metálico.</t>
  </si>
  <si>
    <t>EQUIVALENTE MECÁNICO DEL CALOR</t>
  </si>
  <si>
    <t>VISCOSÍMETRO DE BOLA</t>
  </si>
  <si>
    <t xml:space="preserve">NO CUMPLE
La temperatura del equipo se sale del rango solicitado </t>
  </si>
  <si>
    <t>KIT DE REJILLAS (MÍNIMO 4 UNIDADES)</t>
  </si>
  <si>
    <t>CÁMARA TERMOGRÁFICA PORTÁTIL</t>
  </si>
  <si>
    <t>BOMBA DE CALOR</t>
  </si>
  <si>
    <t>NO CUMPLE
 Presión baja supera especificación requerida.</t>
  </si>
  <si>
    <t>Laboratorio de Biología</t>
  </si>
  <si>
    <t>Edificio de Laboratorio Macarena B</t>
  </si>
  <si>
    <t>BAÑO DE AGUA TERMOSTATADO</t>
  </si>
  <si>
    <t>HORNO DE SECADO</t>
  </si>
  <si>
    <t xml:space="preserve">AGITADOR DE PLACA MAGNÉTICA CON CALENTAMIENTO DE MÚLTIPLES POSICIONES </t>
  </si>
  <si>
    <t xml:space="preserve">CABINA DE FLUJO LAMINAR </t>
  </si>
  <si>
    <t>NO CUMPLE.
 No cumple caractersiticas tecnicas de niveles de ruido</t>
  </si>
  <si>
    <t>NO CUMPLE
 No cumple caractersiticas tecnicas de niveles de ruido</t>
  </si>
  <si>
    <t>Laboratorio de Química</t>
  </si>
  <si>
    <t>REFRIGERADOR (2 A 8°C) CONGELADOR (-20 A -40 °C) DUAL</t>
  </si>
  <si>
    <t>AUTOCLAVE VERTICAL DE PISO</t>
  </si>
  <si>
    <t>NO CUMPLE
No cumple la especificación de temperatura, presión de trabajo y dimensiones.</t>
  </si>
  <si>
    <t xml:space="preserve">AGITADOR ORBITAL CON INCUBACIÓN </t>
  </si>
  <si>
    <t>NO CUMPLE
No cumple con la especificación de temperatura mínima.</t>
  </si>
  <si>
    <t>NO CUMPLE.
El oferente no registro en su totalidad las especificaciones tecnicas del item 20 en el anexo 3, Formulario de especificaciones tecnicas minimas y propuesta economica, conforme a lo exigido en el pliego de condiciones.</t>
  </si>
  <si>
    <t>NO CUMPLE
No cumple con la especificación técnica correspondiente a las dimensiones requeridas.</t>
  </si>
  <si>
    <t>INCUBADORA DE CONVECCIÓN NATURAL</t>
  </si>
  <si>
    <t>TECNOLÓGICA</t>
  </si>
  <si>
    <t>LABORATORIOS DE CIENCIAS BÁSICAS FT - LABORATORIO DE ÓPTICA Y MODERNA</t>
  </si>
  <si>
    <t xml:space="preserve">EDIFICIO TECHNE PISO 7 </t>
  </si>
  <si>
    <t>CUBETAS DE ONDA CON LÁMPARA LED</t>
  </si>
  <si>
    <t>LABORATORIO GESTIÓN DE LA PRODUCCIÓN INDUSTRIAL</t>
  </si>
  <si>
    <t>EDIFICIO TECHNE 3ER PISO, GEIO</t>
  </si>
  <si>
    <t>BALANZA ANALÍTICA</t>
  </si>
  <si>
    <t>KIT DE CARACTERIZACIÓN</t>
  </si>
  <si>
    <t>GAFAS DE REALIDAD VIRTUAL</t>
  </si>
  <si>
    <t>IMPRESORA 3D</t>
  </si>
  <si>
    <t xml:space="preserve"> LABORATORIOS DE CONSTRUCCIONES CIVILES E INGENIERÍA CIVIL - LABORATORIO DE TOPOGRAFÍA</t>
  </si>
  <si>
    <t>BLOQUE 7 PISO 1</t>
  </si>
  <si>
    <t>SISTEMA GNSS</t>
  </si>
  <si>
    <t>NO CUMPLE
Se evidencia incumplimiento de lo establecido en el numeral 3.1. ESPECIFICACIONES TÉCNICAS, el cual señala expresamente que el anexo debe diligenciarse sin modificar su contenido y que la ausencia de la información técnica completa, incluidas marcas y referencias ofertadas, constituye causal de rechazo.
Por lo anterior, la Universidad concluye que el oferente no cumple integralmente con los requerimientos técnicos</t>
  </si>
  <si>
    <t>ESTACIÓN TOTAL</t>
  </si>
  <si>
    <t>BIPODE</t>
  </si>
  <si>
    <t>NO CUMPLE
ya que se evidencia la ficha técnica donde se evidencian características claves como el material, peso y longitudes máximas y mínimas del ítem en cuestión, sin embargo, no se puede verificar la referencia en el anexo 3 consignado anteriormente, por lo que no se puede verificar el elemento de entrega con la ficha técnica enviada.</t>
  </si>
  <si>
    <t>LABORATORIOS DE ELÉCTRICA - LABORATORIO DE SOFTWARE APLICADO I y  LABORATORIO DE SOFTWARE APLICADO II (7)
LABORATORIOS DE INFORMÁTICA SISTEMAS AUTONOMOS (1)</t>
  </si>
  <si>
    <t>BLOQUE 4, PISO 3,  EDIFICIO TECHNÉ, PISO 5</t>
  </si>
  <si>
    <t>SOLUCIÓN INTEGRAL DE KITS DE ROBÓTICA EDUCATIVA</t>
  </si>
  <si>
    <t>LABORATORIOS DE ELÉCTRICA - LABORATORIO ESPECIALIZADO DE SISTEMAS ELÉCTRICOS</t>
  </si>
  <si>
    <t>EDIFICIO TECHNÉ, PISO 3</t>
  </si>
  <si>
    <t>MULTÍMETRO DIGITAL TRUE RMS</t>
  </si>
  <si>
    <t xml:space="preserve">NO CUMPLE
El oferente en el anexo 3 establece que el equipo cuenta con:
- Medida en el orden de microamperios, sin embargo, en el manual (página 60) el rango inicia en 60,00 mA
- Resistencia mínimo hasta 100MΩ, sin embargo, en el manual (página 60) el valor máximo de resistencia es de 50MΩ 
- Medida de frecuencia hasta 500 kHz, sin embargo, en el manual (página 61) el valor máximo de frecuencia es de 100 kHz 
- Medida de Temperatura hasta mínimo 600°C, sin embargo, en el manual (página 61) el valor máximo de temperatura del equipo es de 400°C </t>
  </si>
  <si>
    <t xml:space="preserve">NO CUMPLE
El oferente en el anexo 3 establece que el equipo cuenta con:
- Resistencia mínimo hasta 100MΩ, sin embargo,  en el manual (página 339) el valor máximo de resistencia es de 60MΩ 
- Capacitancia hasta 10mF, sin embargo, en el manual (página 339) el valor máximo de medida de Capacitancia es hasta 6mF.
- Medida de frecuencia hasta 500 kHz, sin embargo,  en el manual (página 339) el valor máximo de frecuencia es de 100 kHz </t>
  </si>
  <si>
    <t>TACÓMETRO DIGITAL</t>
  </si>
  <si>
    <t>LABORATORIOS DE INFORMÁTICA SISTEMAS AUTONOMOS</t>
  </si>
  <si>
    <t>EDIFICIO TECHNÉ, PISO 5</t>
  </si>
  <si>
    <t xml:space="preserve">SOLUCIÓN INTEGRAL DE BRAZO ROBÓTICO DE 4 GRADOS CON PLATAFORMA MÓVIL </t>
  </si>
  <si>
    <t xml:space="preserve"> ROBOTS BUGGYS</t>
  </si>
  <si>
    <t>LABORATORIO DE ELECTRÓNICA</t>
  </si>
  <si>
    <t>EDIFICIO TECHNÉ, PISO 6</t>
  </si>
  <si>
    <t>ACCESS POINT</t>
  </si>
  <si>
    <t xml:space="preserve">SD-WAN </t>
  </si>
  <si>
    <t xml:space="preserve"> BOBINA DE LANZAMIENTO PARA DISPOSITIVO ( OTDR)</t>
  </si>
  <si>
    <t xml:space="preserve">VÁLVULAS PROPORCIONALES 4-20MA ASCO SERIE 908 </t>
  </si>
  <si>
    <t>SENSOR ELECTRODO PH TYPE A5F1/ A5G3 DRYLOC, PH SENS FK 1K DRYLC NPT, 3-2724-00</t>
  </si>
  <si>
    <t xml:space="preserve">MULTÍMETRO DIGITAL DE MANO PORTÁTIL </t>
  </si>
  <si>
    <t>NO CUMPLE 
El equipo ofertado no cumple con los rangos máximos requeridos en los siguientes parámetros:
Inductancia (Henrios): Solo alcanza 99.999 H, quedando por debajo de los 2,000 H solicitados.
Resistencia (Ohmios): Solo alcanza 9.9999 MΩ, quedando por debajo de los 20 MΩ solicitados.</t>
  </si>
  <si>
    <t>NO CUMPLE
El equipo ofertado no cumple con los rangos máximos requeridos en los siguientes parámetros:
“Capacidad de Memoria Función de almacenamiento y recuperación con capacidad para 1,000 registros;”  • “Pantalla y Visualización Pantalla LCD retroiluminada con cuentas y tasa de medición de 2 veces por segundo.”  Al revisar el catálogo del fabricante presentado para el equipo marca UNI-T, referencia UT197PV, específicamente en los folios 189 al 193, se evidencia que el catálogo no especifica la información técnica requerida por la universidad.</t>
  </si>
  <si>
    <t>MEDIDOR LCR DE MANO -PORTÁTIL</t>
  </si>
  <si>
    <t xml:space="preserve">NO CUMPLE 
El equipo ofertado no cumple con los rangos máximos requeridos en los siguientes parámetros: no es posible corroborar que cumple  las características técnicas  : El equipo cuenta con 5 frecuencias de prueba (100Hz, 120Hz, 10kHz, 100kHz), lo cual es inferior lo especificado en el pliego de condiciones mediante la Adenda N°1 que especifica: “Frecuencia de salida ajustable mediante puntos de prueba seleccionables (mínimo 10 frecuencias de prueba), cubriendo obligatoriamente el rango desde 100 Hz hasta 100 kHz. El equipo especifica un rango de inductancia de 0 ~ 100H, rango de capacitancia de 0 ~ 100mF e impedancia de 0 ~ 10 MΩ, lo cual es inferior a lo solicitado en el pliego de condiciones mediante la Adenda N° 1 que especifica: “Con rango de medición de 0,000 μH a 2000 H para inductancia, 0,000 pF a 20,000 mF para capacitancia y 0,0001 ohmios a 20,000 M ohmios para resistencia.” 
</t>
  </si>
  <si>
    <t>CALIBRADOR DE PROCESOS  PORTÁTIL</t>
  </si>
  <si>
    <t>Ingeniería</t>
  </si>
  <si>
    <t>Laboratorio de Control</t>
  </si>
  <si>
    <t>Edificio Sabio Caldas
Carrera 8 No 40 - 62
Piso 7 sala 708</t>
  </si>
  <si>
    <t>ROBOT BIONICO DE 4 O 6 PATAS</t>
  </si>
  <si>
    <t>*LABORATORIO DE ELECTRÓNICA A
*LABORATORIO DE ELECTRÓNICA B
 *LABORATORIO DE INSTRUMENTACIÓN</t>
  </si>
  <si>
    <t>Edificio Sabio Caldas
Carrera 8 No 40 - 62
602, 603, 604</t>
  </si>
  <si>
    <t>FUENTE DC MULTI CANAL</t>
  </si>
  <si>
    <t>NO CUMPLE.
No se tiene la resolución de ajuste de voltaje de 1 mV. No cuenta con la conectividad Interfaces para monitoreo y/o control remoto mediante USB y/o LAN, se presenta la (TTL interface connector for remote  control).</t>
  </si>
  <si>
    <t>Geodesia y Topografía</t>
  </si>
  <si>
    <t>Aduanilla de Paiba
Edificio Observatorio
2° Piso</t>
  </si>
  <si>
    <t>ANTENA GNSS</t>
  </si>
  <si>
    <t>NO CUMPLE, Faltan catálogos de accesorios ofertados</t>
  </si>
  <si>
    <t>NO CUMPLE, Faltan catálogos de accesorios ofertados acordes con marca</t>
  </si>
  <si>
    <t>NO CUMPLE,  controlador no especificado. Faltan catalogos accesorios</t>
  </si>
  <si>
    <t>Laboratorio de Procesos Industriales</t>
  </si>
  <si>
    <t>Edificio Sabio Caldas
Carrera 8 No 40 - 62
Laboratorio 102</t>
  </si>
  <si>
    <t>DUCHA LAVAOJOS DE SEGURIDAD</t>
  </si>
  <si>
    <t>Ciencias y Educación</t>
  </si>
  <si>
    <t xml:space="preserve">(AULA EXPERIMENTAL) COMUNICACIÓN SOCIAL </t>
  </si>
  <si>
    <t xml:space="preserve">SEDE BOSA </t>
  </si>
  <si>
    <t xml:space="preserve">SOLUCIÓN INTEGRAL CAMARAS PROFESIONALES  </t>
  </si>
  <si>
    <t xml:space="preserve">LICENCIATURA EN EDUCAICON ARTISTICA </t>
  </si>
  <si>
    <t>MACARENA A</t>
  </si>
  <si>
    <t xml:space="preserve">SOLUCION INTEGRA PARA LA DOTACION Y MEJORAMIENTO PARA LA EDUCACION ARTISTICA </t>
  </si>
  <si>
    <t>ARCHIVISTICA</t>
  </si>
  <si>
    <t xml:space="preserve">BOSA </t>
  </si>
  <si>
    <t xml:space="preserve">SOLUCIÓN  INTEGRAL PARA LA DOTACION Y MEJORA DE ARCHIVÍSTICA </t>
  </si>
  <si>
    <t xml:space="preserve">(AULA EXPERIMENTAL) AUDIO VISUALES </t>
  </si>
  <si>
    <t xml:space="preserve">SOLICION INTEGRAL LUCES Y CONECTIVIDAD </t>
  </si>
  <si>
    <t xml:space="preserve">NO CUMPLE 
NO CUMPLE - FALTA LA FICHA TECNICA SlimPAR Pro H </t>
  </si>
  <si>
    <t>VALOR TOTAL DE LA PROPUESTA</t>
  </si>
  <si>
    <t>NOMBRE</t>
  </si>
  <si>
    <t>CARGO</t>
  </si>
  <si>
    <t>FIRMA</t>
  </si>
  <si>
    <t>Revisó</t>
  </si>
  <si>
    <t>LILIANA ANDREA RODRÍGUEZ</t>
  </si>
  <si>
    <t>CPS Comité de Laboratorios Facultad Tecnológica</t>
  </si>
  <si>
    <t>CÉSAR AYALA</t>
  </si>
  <si>
    <t>CPS Comité de Laboratorios Facultad Ingeniería</t>
  </si>
  <si>
    <t>LAURA PRIETO FERREIRA</t>
  </si>
  <si>
    <t>ROCIO DEL PILAR SALAS FONSECA</t>
  </si>
  <si>
    <t>Profesional Universitario Comité de Laboratorios Facultad Ciencias, Matemáticas y Naturales</t>
  </si>
  <si>
    <t>BRENDA JOHANNA RODRIGUEZ TRIVIÑO</t>
  </si>
  <si>
    <t>CPS Comité de Laboratorios Facultad Ciencias y Educación</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</si>
  <si>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</si>
  <si>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</si>
  <si>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</si>
  <si>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</si>
  <si>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</si>
  <si>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</si>
  <si>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</si>
  <si>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</si>
  <si>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</si>
  <si>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NANCY GOMEZ BONILLA</t>
  </si>
  <si>
    <t>Coordinador Representante Comité de Laboratorios Facultad Ciencias y Educación</t>
  </si>
  <si>
    <t>WILLIAM RICARDO BARRERA TACHA</t>
  </si>
  <si>
    <t>Coordinador Representante Comité de Laboratorios Facultad de Artes -ASAB</t>
  </si>
  <si>
    <t>Consolidó</t>
  </si>
  <si>
    <t>GABRIELA LIZARAZO GARZÓN</t>
  </si>
  <si>
    <t>CPS equipo gestor proyecto inversión 8217</t>
  </si>
  <si>
    <t>JORGE PATIÑO</t>
  </si>
  <si>
    <t xml:space="preserve">BIBIANA FARLLEY MEJIA ALVAREZ </t>
  </si>
  <si>
    <t>MILLER GOMEZ MORA</t>
  </si>
  <si>
    <t>Gestor proyecto de inversión 8217 y Coordinador General Unidades Académicas de Laborataorios</t>
  </si>
  <si>
    <t xml:space="preserve">NOTA: Evaluación técnica ítem a ítem fue realizada por el equipo de trabajo de las Unidades Académicas de Laboratorios de las Facultad Tecnológica, Ingeniería, Ciencias Matemáticas y Naturales, Ciencias y Educación, Artes-ASAB </t>
  </si>
  <si>
    <t>TOTAL</t>
  </si>
  <si>
    <t>CONVOCATORIA PÚBLICA No. 010 DE 2025</t>
  </si>
  <si>
    <t xml:space="preserve">CONTRATAR LA ADQUISICIÓN, INSTALACIÓN DE EQUIPOS ROBUSTOS Y MENORES, DESTINADOS A LAS UNIDADES ACADÉMICAS DE LABORATORIOS DE LAS DIFERENTES FACULTADES DE LA UNIVERSIDAD DISTRITAL FRANCISCO JOSÉ DE CALDAS, DE ACUERDO CON LAS CONDICIONES Y ESPECIFICACIONES TÉCNICAS ESTABLECIDAS									</t>
  </si>
  <si>
    <t>1. C.I. GLOBAL SCIENTIFIC S.A.S NIT.: 830.067.880 - 4</t>
  </si>
  <si>
    <t>2. KASALAB
NIT: 900745087-2</t>
  </si>
  <si>
    <t>3. CAHOZ INVERSIONES
NIT : 900730558-4</t>
  </si>
  <si>
    <t>4. CTL COMPANY SAS
NIT.: 900.0026.709-0</t>
  </si>
  <si>
    <t>5. OFIBOD
NIT: 860.047.726-1</t>
  </si>
  <si>
    <t>6. SUCONEL
NIT: 890.943.055-0</t>
  </si>
  <si>
    <t>7. ANDIVISION
NIT: 830.088.172-8</t>
  </si>
  <si>
    <t>8. INSTRUMENTACIÓN Y SERVICIOS S.A.S. - NIT.: 830505910-7</t>
  </si>
  <si>
    <t>9. CASA CIENTÍFICA
NIT. 860.502.528-1</t>
  </si>
  <si>
    <t>10. LAB BRANDS S.A NIT.:  860.028.662-8</t>
  </si>
  <si>
    <t>11. NUEVOS RECURSOS S.A.S. NIT: 830.014.721-4</t>
  </si>
  <si>
    <t>12. KASSEL GROUP S.A.S.
NIT: 830.053.900-2</t>
  </si>
  <si>
    <t>13.  ICL DIDÁCTICA SAS.
NIT: 830.007.414-9</t>
  </si>
  <si>
    <t>14. CASA HERMES LTDA
NIT: 890.204.286-5</t>
  </si>
  <si>
    <t>15. TECHNO SKILLS ENGINEERING SERVICES SAS 
NIT : 900.966.150 - 7</t>
  </si>
  <si>
    <t>16. GEOINSTRUMENTOS TOPOGRAFICOS SAS
NIT: 900.410.611-4</t>
  </si>
  <si>
    <t xml:space="preserve">17. ELECTROEQUIPOS COLOMBIA SAS. 
NIT: 830.065.750-6 
</t>
  </si>
  <si>
    <t>18.  GALILEO INSTRUMENTS S.A.S
NIT : 900393949-4</t>
  </si>
  <si>
    <t>19. DATUM INGENIERIA SAS
NIT : 830.136.779-4</t>
  </si>
  <si>
    <t xml:space="preserve">20. ELECTRONICA I+D SAS
NIT: 900.034.424-0
</t>
  </si>
  <si>
    <t>PRESENTA O DESIERTA</t>
  </si>
  <si>
    <t xml:space="preserve">LIOFILIZADOR </t>
  </si>
  <si>
    <t xml:space="preserve">CINTA ADHESIVA PARA PISTA PROFECIONAL DE VAILE </t>
  </si>
  <si>
    <t xml:space="preserve">Maniquí adulto para entrenamiento en Reanimación Cardiopulmonar (RCP) </t>
  </si>
  <si>
    <t>PROPONENTE</t>
  </si>
  <si>
    <t>EQUIPO EVALUADOR</t>
  </si>
  <si>
    <t>SUBSANES</t>
  </si>
  <si>
    <t>Cesar, Rocio, Gabi</t>
  </si>
  <si>
    <t>Documentos habilitantes, Juridicos y cinta Harlequin, Observaciones</t>
  </si>
  <si>
    <t>2. KASALAB NIT: 900745087-2</t>
  </si>
  <si>
    <t>Jorge, Brenda, Bibi</t>
  </si>
  <si>
    <t>Tecnica</t>
  </si>
  <si>
    <t>3. CAHOZ INVERSIONES NIT : 900730558-4</t>
  </si>
  <si>
    <t>Lili, Laura, Juan</t>
  </si>
  <si>
    <t>Subsanes Habilitantes y anexo 3</t>
  </si>
  <si>
    <t>4. CTL COMPANY SAS NIT.: 900.0026.709-0</t>
  </si>
  <si>
    <t>Habilitantes, Juridicos</t>
  </si>
  <si>
    <t>5. OFIBOD NIT: 860.047.726-1</t>
  </si>
  <si>
    <t>6. SUCONEL NIT: 890.943.055-0</t>
  </si>
  <si>
    <t>7. ANDIVISION NIT: 830.088.172-8</t>
  </si>
  <si>
    <t>Habilitante, Tecnico (Fichas tecnicas)</t>
  </si>
  <si>
    <t>Habilitante, tecnico, Observaciones</t>
  </si>
  <si>
    <t>9. CASA CIENTÍFICA NIT. 860.502.528-1</t>
  </si>
  <si>
    <t>Habilitantes, certificados de distribución , observaciones</t>
  </si>
  <si>
    <t>Documentos habilitantes (Certificados de distribución)</t>
  </si>
  <si>
    <t>12. KASSEL GROUP S.A.S. NIT: 830.053.900-2</t>
  </si>
  <si>
    <t>Documentos habilitantes  (Experiencia),  Tecnico</t>
  </si>
  <si>
    <t>13.  ICL DIDÁCTICA SAS. NIT: 830.007.414-9</t>
  </si>
  <si>
    <t>Documentos habilitantes (Certificados de distribución), Tecnico, Observaciones</t>
  </si>
  <si>
    <t>14. CASA HERMES LTDA NIT: 890.204.286-5</t>
  </si>
  <si>
    <t>Habilitante, Juridica, Observaciones</t>
  </si>
  <si>
    <t>16. GEOINSTRUMENTOS TOPOGRAFICOS SAS NIT: 900.410.611-4</t>
  </si>
  <si>
    <t>Mix, habilitante, tecnica</t>
  </si>
  <si>
    <t xml:space="preserve">17. ELECTROEQUIPOS COLOMBIA SAS. NIT: 830.065.750-6 </t>
  </si>
  <si>
    <t>18.  GALILEO INSTRUMENTS S.A.S NIT : 900393949-4</t>
  </si>
  <si>
    <t>Habilitantes, fichas tecnicas, observaciones</t>
  </si>
  <si>
    <t>19. DATUM INGENIERIA SAS NIT : 830.136.779-4</t>
  </si>
  <si>
    <t>Documentos habilitantes  (Certificados de distribución, Cartas), Tecnico</t>
  </si>
  <si>
    <t>20. ELECTRONICA I+D SAS NIT: 900.034.424-0</t>
  </si>
  <si>
    <t>ROBUSTOS</t>
  </si>
  <si>
    <t>AUDIOVISUALES</t>
  </si>
  <si>
    <t>MÚSICA Y SONIDO</t>
  </si>
  <si>
    <t>COMPUTADORES</t>
  </si>
  <si>
    <t>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</si>
</sst>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 #,##0;[Red]\-&quot;$&quot;\ #,##0"/>
    <numFmt numFmtId="165" formatCode="_-&quot;$&quot;\ * #,##0.00_-;\-&quot;$&quot;\ * #,##0.00_-;_-&quot;$&quot;\ * &quot;-&quot;??_-;_-@_-"/>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quot;$&quot;\ * #,##0_);_(&quot;$&quot;\ * \(#,##0\);_(&quot;$&quot;\ * &quot;-&quot;??_);_(@_)"/>
    <numFmt numFmtId="171" formatCode="&quot;$&quot;\ #,##0.00"/>
    <numFmt numFmtId="172" formatCode="_-&quot;$&quot;\ * #,##0.00_-;\-&quot;$&quot;\ * #,##0.00_-;_-&quot;$&quot;\ * &quot;-&quot;_-;_-@"/>
    <numFmt numFmtId="173" formatCode="[$$-240A]\ #,##0"/>
  </numFmts>
  <fonts count="39">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16"/>
      <name val="Tahoma"/>
      <family val="2"/>
    </font>
    <font>
      <sz val="8"/>
      <name val="Tahoma"/>
      <family val="2"/>
    </font>
    <font>
      <b/>
      <sz val="14"/>
      <name val="Tahoma"/>
      <family val="2"/>
    </font>
    <font>
      <b/>
      <sz val="8"/>
      <name val="Tahoma"/>
      <family val="2"/>
    </font>
    <font>
      <sz val="11"/>
      <name val="Arial"/>
      <family val="2"/>
    </font>
    <font>
      <sz val="10"/>
      <name val="Calibri"/>
      <family val="2"/>
    </font>
    <font>
      <sz val="11"/>
      <name val="Calibri"/>
      <family val="2"/>
    </font>
    <font>
      <b/>
      <sz val="11"/>
      <color rgb="FF000000"/>
      <name val="Arial"/>
      <family val="2"/>
    </font>
    <font>
      <sz val="11"/>
      <color rgb="FF000000"/>
      <name val="Arial"/>
      <family val="2"/>
    </font>
    <font>
      <sz val="8"/>
      <color rgb="FF000000"/>
      <name val="Tahoma"/>
      <family val="2"/>
    </font>
    <font>
      <sz val="10"/>
      <color rgb="FF000000"/>
      <name val="Calibri"/>
      <family val="2"/>
    </font>
    <font>
      <sz val="11"/>
      <color rgb="FF000000"/>
      <name val="Calibri"/>
      <family val="2"/>
    </font>
    <font>
      <sz val="9"/>
      <name val="Tahoma"/>
      <family val="2"/>
    </font>
    <font>
      <sz val="10"/>
      <name val="Calibri"/>
      <family val="2"/>
      <scheme val="minor"/>
    </font>
    <font>
      <b/>
      <sz val="9"/>
      <name val="Tahoma"/>
      <family val="2"/>
    </font>
    <font>
      <sz val="9"/>
      <name val="Arial"/>
      <family val="2"/>
    </font>
    <font>
      <sz val="9"/>
      <color rgb="FF000000"/>
      <name val="Arial"/>
      <family val="2"/>
    </font>
    <font>
      <sz val="8"/>
      <name val="Calibri"/>
      <family val="2"/>
      <charset val="1"/>
    </font>
    <font>
      <sz val="8"/>
      <color rgb="FF000000"/>
      <name val="Calibri"/>
      <family val="2"/>
      <scheme val="minor"/>
    </font>
    <font>
      <sz val="8"/>
      <color rgb="FF000000"/>
      <name val="Calibri"/>
      <family val="2"/>
    </font>
    <font>
      <sz val="11"/>
      <color rgb="FF000000"/>
      <name val="Calibri"/>
      <family val="2"/>
      <scheme val="minor"/>
    </font>
    <font>
      <sz val="9"/>
      <name val="Calibri"/>
      <family val="2"/>
    </font>
    <font>
      <b/>
      <sz val="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right style="thin">
        <color indexed="64"/>
      </right>
      <top/>
      <bottom/>
      <diagonal/>
    </border>
    <border>
      <left style="thin">
        <color rgb="FF000000"/>
      </left>
      <right/>
      <top/>
      <bottom style="thin">
        <color rgb="FF000000"/>
      </bottom>
      <diagonal/>
    </border>
    <border>
      <left style="thin">
        <color indexed="64"/>
      </left>
      <right style="thin">
        <color indexed="64"/>
      </right>
      <top style="thin">
        <color rgb="FF000000"/>
      </top>
      <bottom/>
      <diagonal/>
    </border>
  </borders>
  <cellStyleXfs count="14">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165" fontId="1" fillId="0" borderId="0" applyFont="0" applyFill="0" applyBorder="0" applyAlignment="0" applyProtection="0"/>
  </cellStyleXfs>
  <cellXfs count="161">
    <xf numFmtId="0" fontId="0" fillId="0" borderId="0" xfId="0"/>
    <xf numFmtId="0" fontId="4" fillId="0" borderId="0" xfId="0" applyFont="1" applyAlignment="1">
      <alignment vertical="center"/>
    </xf>
    <xf numFmtId="165" fontId="12" fillId="0" borderId="1" xfId="13" applyFont="1" applyFill="1" applyBorder="1" applyAlignment="1">
      <alignment horizontal="center" wrapText="1"/>
    </xf>
    <xf numFmtId="171" fontId="12" fillId="2" borderId="1" xfId="0" applyNumberFormat="1" applyFont="1" applyFill="1" applyBorder="1" applyAlignment="1">
      <alignment horizontal="center" vertical="center"/>
    </xf>
    <xf numFmtId="0" fontId="6" fillId="0" borderId="1" xfId="13"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71" fontId="12" fillId="2" borderId="6" xfId="0" applyNumberFormat="1" applyFont="1" applyFill="1" applyBorder="1" applyAlignment="1">
      <alignment horizontal="center" vertical="center"/>
    </xf>
    <xf numFmtId="0" fontId="13" fillId="0" borderId="0" xfId="0" applyFont="1" applyAlignment="1">
      <alignment wrapText="1"/>
    </xf>
    <xf numFmtId="0" fontId="13" fillId="0" borderId="0" xfId="0" applyFont="1" applyAlignment="1">
      <alignment horizontal="center" vertical="center" wrapText="1"/>
    </xf>
    <xf numFmtId="0" fontId="12" fillId="0" borderId="1" xfId="0" applyFont="1" applyBorder="1" applyAlignment="1">
      <alignment horizontal="center" vertical="center" wrapText="1"/>
    </xf>
    <xf numFmtId="170" fontId="13" fillId="0" borderId="0" xfId="0" applyNumberFormat="1" applyFont="1" applyAlignment="1">
      <alignment wrapText="1"/>
    </xf>
    <xf numFmtId="0" fontId="10"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0" fontId="6" fillId="0" borderId="0" xfId="0" applyFont="1" applyAlignment="1">
      <alignment horizontal="center" vertical="center"/>
    </xf>
    <xf numFmtId="1" fontId="29" fillId="0" borderId="1" xfId="0" applyNumberFormat="1" applyFont="1" applyBorder="1" applyAlignment="1">
      <alignment horizontal="center" vertical="center"/>
    </xf>
    <xf numFmtId="0" fontId="5" fillId="0" borderId="0" xfId="0" applyFont="1"/>
    <xf numFmtId="0" fontId="6" fillId="0" borderId="0" xfId="0" applyFont="1" applyAlignment="1">
      <alignment horizontal="center"/>
    </xf>
    <xf numFmtId="0" fontId="6" fillId="0" borderId="0" xfId="10" applyFont="1" applyAlignment="1">
      <alignment horizontal="center" vertical="center"/>
    </xf>
    <xf numFmtId="0" fontId="15" fillId="0" borderId="0" xfId="0" applyFont="1" applyAlignment="1">
      <alignment horizontal="center" vertical="center" wrapText="1"/>
    </xf>
    <xf numFmtId="170" fontId="15"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0" fontId="9" fillId="0" borderId="0" xfId="0" applyFont="1"/>
    <xf numFmtId="0" fontId="11" fillId="0" borderId="0" xfId="0" applyFont="1"/>
    <xf numFmtId="0" fontId="11" fillId="0" borderId="0" xfId="0" applyFont="1" applyAlignment="1">
      <alignment horizontal="center" vertical="center"/>
    </xf>
    <xf numFmtId="0" fontId="11" fillId="0" borderId="3" xfId="0" applyFont="1" applyBorder="1" applyAlignment="1">
      <alignment horizontal="center" vertical="center" wrapText="1"/>
    </xf>
    <xf numFmtId="0" fontId="6" fillId="0" borderId="0" xfId="0" applyFont="1" applyAlignment="1">
      <alignment wrapText="1"/>
    </xf>
    <xf numFmtId="0" fontId="5" fillId="0" borderId="0" xfId="0" applyFont="1" applyAlignment="1">
      <alignment horizontal="left"/>
    </xf>
    <xf numFmtId="0" fontId="34" fillId="0" borderId="1" xfId="1"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textRotation="90" wrapText="1"/>
    </xf>
    <xf numFmtId="169" fontId="17" fillId="0" borderId="5" xfId="0" applyNumberFormat="1" applyFont="1" applyBorder="1" applyAlignment="1">
      <alignment vertical="center"/>
    </xf>
    <xf numFmtId="0" fontId="13" fillId="0" borderId="1" xfId="0" applyFont="1" applyBorder="1" applyAlignment="1">
      <alignment wrapText="1"/>
    </xf>
    <xf numFmtId="0" fontId="29"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6" xfId="0" applyFont="1" applyBorder="1" applyAlignment="1">
      <alignment horizontal="left" vertical="top"/>
    </xf>
    <xf numFmtId="0" fontId="13" fillId="0" borderId="1" xfId="0" applyFont="1" applyBorder="1" applyAlignment="1">
      <alignment horizontal="left" vertical="top"/>
    </xf>
    <xf numFmtId="0" fontId="37" fillId="0" borderId="1" xfId="0" applyFont="1" applyBorder="1" applyAlignment="1">
      <alignment horizontal="left" vertical="top"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14" xfId="0" applyFont="1" applyBorder="1" applyAlignment="1">
      <alignment horizontal="left" vertical="top" wrapText="1"/>
    </xf>
    <xf numFmtId="173" fontId="11" fillId="0" borderId="1" xfId="0" applyNumberFormat="1" applyFont="1" applyBorder="1" applyAlignment="1">
      <alignment horizontal="center" vertical="center" wrapText="1"/>
    </xf>
    <xf numFmtId="173" fontId="33" fillId="0" borderId="3" xfId="0" applyNumberFormat="1" applyFont="1" applyBorder="1" applyAlignment="1">
      <alignment wrapText="1"/>
    </xf>
    <xf numFmtId="173" fontId="6" fillId="0" borderId="1" xfId="0" applyNumberFormat="1" applyFont="1" applyBorder="1" applyAlignment="1">
      <alignment horizontal="center" vertical="center"/>
    </xf>
    <xf numFmtId="173" fontId="6" fillId="0" borderId="1" xfId="13" applyNumberFormat="1" applyFont="1" applyFill="1" applyBorder="1" applyAlignment="1">
      <alignment horizontal="center" vertical="center" wrapText="1"/>
    </xf>
    <xf numFmtId="173" fontId="6" fillId="0" borderId="1" xfId="0" applyNumberFormat="1" applyFont="1" applyBorder="1" applyAlignment="1">
      <alignment horizontal="center" vertical="center" wrapText="1"/>
    </xf>
    <xf numFmtId="173" fontId="6" fillId="0" borderId="1" xfId="1" applyNumberFormat="1" applyFont="1" applyFill="1" applyBorder="1" applyAlignment="1">
      <alignment horizontal="center" vertical="center" wrapText="1"/>
    </xf>
    <xf numFmtId="173" fontId="6" fillId="0" borderId="1" xfId="10" applyNumberFormat="1" applyFont="1" applyBorder="1" applyAlignment="1">
      <alignment horizontal="center" vertical="center" wrapText="1"/>
    </xf>
    <xf numFmtId="173" fontId="6" fillId="0" borderId="1" xfId="10" applyNumberFormat="1" applyFont="1" applyBorder="1" applyAlignment="1">
      <alignment horizontal="center" vertical="center"/>
    </xf>
    <xf numFmtId="0" fontId="12" fillId="0" borderId="1" xfId="0" applyFont="1" applyBorder="1" applyAlignment="1">
      <alignment horizontal="left" vertical="center" wrapText="1"/>
    </xf>
    <xf numFmtId="0" fontId="0" fillId="0" borderId="8" xfId="0" applyBorder="1"/>
    <xf numFmtId="171" fontId="13" fillId="0" borderId="5" xfId="0" applyNumberFormat="1" applyFont="1" applyBorder="1" applyAlignment="1">
      <alignment horizontal="center" vertical="center"/>
    </xf>
    <xf numFmtId="0" fontId="13" fillId="0" borderId="0" xfId="0" applyFont="1" applyAlignment="1">
      <alignment vertical="center" wrapText="1"/>
    </xf>
    <xf numFmtId="0" fontId="13"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6" fillId="0" borderId="1" xfId="6" applyFont="1" applyBorder="1" applyAlignment="1">
      <alignment horizontal="center" vertical="center" wrapText="1"/>
    </xf>
    <xf numFmtId="0" fontId="34" fillId="0" borderId="1" xfId="0" applyFont="1" applyBorder="1" applyAlignment="1">
      <alignment horizontal="left" vertical="top" wrapText="1"/>
    </xf>
    <xf numFmtId="0" fontId="3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3" fillId="0" borderId="3" xfId="0" applyFont="1" applyBorder="1" applyAlignment="1">
      <alignment wrapText="1"/>
    </xf>
    <xf numFmtId="0" fontId="33"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6" fillId="0" borderId="1" xfId="0" applyFont="1" applyBorder="1" applyAlignment="1">
      <alignment horizontal="center" vertical="center"/>
    </xf>
    <xf numFmtId="0" fontId="11" fillId="0" borderId="6" xfId="0" applyFont="1" applyBorder="1" applyAlignment="1">
      <alignment horizontal="center" vertical="center" wrapText="1"/>
    </xf>
    <xf numFmtId="0" fontId="34" fillId="0" borderId="8" xfId="0" applyFont="1" applyBorder="1" applyAlignment="1">
      <alignment horizontal="left" vertical="top" wrapText="1"/>
    </xf>
    <xf numFmtId="0" fontId="34" fillId="0" borderId="7" xfId="0" applyFont="1" applyBorder="1" applyAlignment="1">
      <alignment horizontal="left" vertical="top" wrapText="1"/>
    </xf>
    <xf numFmtId="0" fontId="34" fillId="0" borderId="1" xfId="0" applyFont="1" applyBorder="1" applyAlignment="1">
      <alignment horizontal="center" vertical="center"/>
    </xf>
    <xf numFmtId="0" fontId="11" fillId="0" borderId="2" xfId="0" applyFont="1" applyBorder="1" applyAlignment="1">
      <alignment horizontal="center" vertical="center"/>
    </xf>
    <xf numFmtId="164" fontId="6" fillId="0" borderId="11" xfId="0" applyNumberFormat="1" applyFont="1" applyBorder="1" applyAlignment="1">
      <alignment horizontal="center" vertical="center" wrapText="1"/>
    </xf>
    <xf numFmtId="0" fontId="35" fillId="0" borderId="1" xfId="0" applyFont="1" applyBorder="1" applyAlignment="1">
      <alignment horizontal="center" vertical="center"/>
    </xf>
    <xf numFmtId="0" fontId="6" fillId="0" borderId="8" xfId="0" applyFont="1" applyBorder="1" applyAlignment="1">
      <alignment horizontal="center" vertical="center" wrapText="1"/>
    </xf>
    <xf numFmtId="0" fontId="34" fillId="0" borderId="6" xfId="0" applyFont="1" applyBorder="1" applyAlignment="1">
      <alignment horizontal="left" vertical="top" wrapText="1"/>
    </xf>
    <xf numFmtId="0" fontId="38" fillId="0" borderId="1" xfId="0" applyFont="1" applyBorder="1" applyAlignment="1">
      <alignment horizontal="center" vertical="center" wrapText="1"/>
    </xf>
    <xf numFmtId="0" fontId="34" fillId="0" borderId="9" xfId="0" applyFont="1" applyBorder="1" applyAlignment="1">
      <alignment horizontal="left" vertical="top" wrapText="1"/>
    </xf>
    <xf numFmtId="0" fontId="34" fillId="0" borderId="15" xfId="0" applyFont="1" applyBorder="1" applyAlignment="1">
      <alignment horizontal="left" vertical="top" wrapText="1"/>
    </xf>
    <xf numFmtId="164" fontId="6" fillId="0" borderId="1" xfId="0" applyNumberFormat="1" applyFont="1" applyBorder="1" applyAlignment="1">
      <alignment horizontal="center" vertical="center"/>
    </xf>
    <xf numFmtId="0" fontId="35" fillId="0" borderId="1" xfId="0" applyFont="1" applyBorder="1" applyAlignment="1">
      <alignment horizontal="left" vertical="top" wrapText="1"/>
    </xf>
    <xf numFmtId="0" fontId="35" fillId="0" borderId="1" xfId="0" applyFont="1" applyBorder="1" applyAlignment="1">
      <alignment horizontal="center" vertical="center" wrapText="1"/>
    </xf>
    <xf numFmtId="0" fontId="35" fillId="0" borderId="4" xfId="0" applyFont="1" applyBorder="1" applyAlignment="1">
      <alignment horizontal="left" vertical="top" wrapText="1"/>
    </xf>
    <xf numFmtId="0" fontId="6" fillId="0" borderId="1" xfId="10" applyFont="1" applyBorder="1" applyAlignment="1">
      <alignment horizontal="center" vertical="center" wrapText="1"/>
    </xf>
    <xf numFmtId="0" fontId="6" fillId="0" borderId="6" xfId="0" applyFont="1" applyBorder="1" applyAlignment="1">
      <alignment horizontal="center" vertical="center" wrapText="1"/>
    </xf>
    <xf numFmtId="0" fontId="35" fillId="0" borderId="3" xfId="0" applyFont="1" applyBorder="1" applyAlignment="1">
      <alignment horizontal="left" vertical="top" wrapText="1"/>
    </xf>
    <xf numFmtId="0" fontId="6" fillId="0" borderId="1" xfId="10" applyFont="1" applyBorder="1" applyAlignment="1">
      <alignment horizontal="center" vertical="center"/>
    </xf>
    <xf numFmtId="0" fontId="35" fillId="0" borderId="16" xfId="0" applyFont="1" applyBorder="1" applyAlignment="1">
      <alignment horizontal="left" vertical="top" wrapText="1"/>
    </xf>
    <xf numFmtId="0" fontId="35" fillId="0" borderId="9" xfId="0" applyFont="1" applyBorder="1" applyAlignment="1">
      <alignment horizontal="left" vertical="top" wrapText="1"/>
    </xf>
    <xf numFmtId="164" fontId="6" fillId="0" borderId="8" xfId="0" applyNumberFormat="1" applyFont="1" applyBorder="1" applyAlignment="1">
      <alignment horizontal="center" vertical="center"/>
    </xf>
    <xf numFmtId="0" fontId="35" fillId="0" borderId="17" xfId="0" applyFont="1" applyBorder="1" applyAlignment="1">
      <alignment horizontal="left" vertical="top" wrapText="1"/>
    </xf>
    <xf numFmtId="0" fontId="35" fillId="0" borderId="2" xfId="0" applyFont="1" applyBorder="1" applyAlignment="1">
      <alignment horizontal="left" vertical="top" wrapText="1"/>
    </xf>
    <xf numFmtId="0" fontId="35" fillId="0" borderId="12" xfId="0" applyFont="1" applyBorder="1" applyAlignment="1">
      <alignment horizontal="left" vertical="top" wrapText="1"/>
    </xf>
    <xf numFmtId="0" fontId="6" fillId="0" borderId="9" xfId="0" applyFont="1" applyBorder="1" applyAlignment="1">
      <alignment horizontal="center" vertical="center" wrapText="1"/>
    </xf>
    <xf numFmtId="0" fontId="8" fillId="0" borderId="2" xfId="0" applyFont="1" applyBorder="1" applyAlignment="1">
      <alignment horizontal="left" vertical="top" wrapText="1"/>
    </xf>
    <xf numFmtId="0" fontId="6" fillId="0" borderId="0" xfId="0" applyFont="1" applyAlignment="1">
      <alignment horizontal="center" vertical="center" wrapText="1"/>
    </xf>
    <xf numFmtId="0" fontId="6" fillId="0" borderId="0" xfId="10" applyFont="1" applyAlignment="1">
      <alignment horizontal="center" vertical="center" wrapText="1"/>
    </xf>
    <xf numFmtId="0" fontId="6" fillId="0" borderId="8" xfId="0" applyFont="1" applyBorder="1" applyAlignment="1">
      <alignment horizontal="center" wrapText="1"/>
    </xf>
    <xf numFmtId="0" fontId="34" fillId="0" borderId="18" xfId="0" applyFont="1" applyBorder="1" applyAlignment="1">
      <alignment horizontal="left" vertical="top" wrapText="1"/>
    </xf>
    <xf numFmtId="0" fontId="6" fillId="0" borderId="8" xfId="0" applyFont="1" applyBorder="1" applyAlignment="1">
      <alignment horizontal="center"/>
    </xf>
    <xf numFmtId="0" fontId="6" fillId="0" borderId="8" xfId="0" applyFont="1" applyBorder="1" applyAlignment="1">
      <alignment horizontal="center" vertical="center"/>
    </xf>
    <xf numFmtId="0" fontId="14" fillId="0" borderId="5" xfId="0" applyFont="1" applyBorder="1" applyAlignment="1">
      <alignment vertical="center"/>
    </xf>
    <xf numFmtId="0" fontId="14" fillId="0" borderId="4" xfId="0" applyFont="1" applyBorder="1" applyAlignment="1">
      <alignment vertical="center"/>
    </xf>
    <xf numFmtId="164" fontId="13" fillId="0" borderId="1" xfId="0" applyNumberFormat="1" applyFont="1" applyBorder="1" applyAlignment="1">
      <alignment horizontal="center" vertical="center" wrapText="1"/>
    </xf>
    <xf numFmtId="0" fontId="13" fillId="0" borderId="0" xfId="0" applyFont="1"/>
    <xf numFmtId="0" fontId="17" fillId="0" borderId="1" xfId="0" applyFont="1" applyBorder="1"/>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7" fillId="0" borderId="0" xfId="0" applyFont="1"/>
    <xf numFmtId="0" fontId="5" fillId="0" borderId="0" xfId="0" applyFont="1" applyAlignment="1">
      <alignment vertical="center"/>
    </xf>
    <xf numFmtId="0" fontId="17" fillId="0" borderId="1" xfId="0" applyFont="1" applyBorder="1" applyAlignment="1">
      <alignment vertical="center"/>
    </xf>
    <xf numFmtId="0" fontId="17" fillId="0" borderId="1" xfId="0" applyFont="1" applyBorder="1" applyAlignment="1">
      <alignment horizontal="left" vertical="center"/>
    </xf>
    <xf numFmtId="0" fontId="17" fillId="0" borderId="1" xfId="0" applyFont="1" applyBorder="1" applyAlignment="1">
      <alignment vertical="center" wrapText="1"/>
    </xf>
    <xf numFmtId="172" fontId="17" fillId="0" borderId="0" xfId="0" applyNumberFormat="1" applyFont="1"/>
    <xf numFmtId="0" fontId="17" fillId="0" borderId="1" xfId="0" applyFont="1" applyBorder="1" applyAlignment="1">
      <alignment horizontal="left" vertical="center" wrapText="1"/>
    </xf>
    <xf numFmtId="0" fontId="17" fillId="0" borderId="6" xfId="0" applyFont="1" applyBorder="1" applyAlignment="1">
      <alignment vertical="center"/>
    </xf>
    <xf numFmtId="0" fontId="17" fillId="0" borderId="0" xfId="0" applyFont="1" applyAlignment="1">
      <alignment vertical="top" wrapText="1"/>
    </xf>
    <xf numFmtId="0" fontId="17" fillId="0" borderId="0" xfId="0" applyFont="1" applyAlignment="1">
      <alignment horizontal="left" vertical="center"/>
    </xf>
    <xf numFmtId="0" fontId="17" fillId="0" borderId="10" xfId="0" applyFont="1" applyBorder="1" applyAlignment="1">
      <alignment vertical="center" wrapText="1"/>
    </xf>
    <xf numFmtId="0" fontId="5" fillId="0" borderId="8" xfId="0" applyFont="1" applyBorder="1"/>
    <xf numFmtId="0" fontId="17" fillId="0" borderId="2" xfId="0" applyFont="1" applyBorder="1" applyAlignment="1">
      <alignment vertical="center"/>
    </xf>
    <xf numFmtId="0" fontId="20" fillId="0" borderId="0" xfId="0" applyFont="1"/>
    <xf numFmtId="0" fontId="31" fillId="0" borderId="0" xfId="0" applyFont="1" applyAlignment="1">
      <alignment horizontal="center" vertical="center" wrapText="1"/>
    </xf>
    <xf numFmtId="172" fontId="20" fillId="0" borderId="0" xfId="0" applyNumberFormat="1" applyFont="1"/>
    <xf numFmtId="0" fontId="20" fillId="0" borderId="0" xfId="0" applyFont="1" applyAlignment="1">
      <alignment wrapText="1"/>
    </xf>
    <xf numFmtId="0" fontId="17" fillId="0" borderId="0" xfId="0" applyFont="1" applyAlignment="1">
      <alignment vertical="center"/>
    </xf>
    <xf numFmtId="0" fontId="21" fillId="0" borderId="0" xfId="0" applyFont="1" applyAlignment="1">
      <alignment vertical="center" wrapText="1"/>
    </xf>
    <xf numFmtId="0" fontId="22" fillId="0" borderId="0" xfId="0" applyFont="1" applyAlignment="1">
      <alignment vertical="center" wrapText="1"/>
    </xf>
    <xf numFmtId="0" fontId="2" fillId="0" borderId="0" xfId="0" applyFont="1"/>
    <xf numFmtId="0" fontId="23" fillId="0" borderId="0" xfId="0" applyFont="1"/>
    <xf numFmtId="0" fontId="32" fillId="0" borderId="0" xfId="0" applyFont="1" applyAlignment="1">
      <alignment horizontal="center" vertical="center" wrapText="1"/>
    </xf>
    <xf numFmtId="0" fontId="24" fillId="0" borderId="0" xfId="0" applyFont="1" applyAlignment="1">
      <alignment horizontal="center" vertical="center"/>
    </xf>
    <xf numFmtId="172" fontId="24" fillId="0" borderId="0" xfId="0" applyNumberFormat="1" applyFont="1" applyAlignment="1">
      <alignment horizontal="center" vertical="center"/>
    </xf>
    <xf numFmtId="0" fontId="24" fillId="0" borderId="0" xfId="0" applyFont="1" applyAlignment="1">
      <alignment horizontal="center" vertical="center" wrapText="1"/>
    </xf>
    <xf numFmtId="0" fontId="24" fillId="0" borderId="0" xfId="0" applyFont="1"/>
    <xf numFmtId="0" fontId="25" fillId="0" borderId="0" xfId="0" applyFont="1"/>
    <xf numFmtId="0" fontId="25" fillId="0" borderId="0" xfId="0" applyFont="1" applyAlignment="1">
      <alignment vertical="center"/>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xf numFmtId="0" fontId="9" fillId="0" borderId="0" xfId="0" applyFont="1" applyAlignment="1">
      <alignment wrapText="1"/>
    </xf>
    <xf numFmtId="0" fontId="9" fillId="0" borderId="0" xfId="0" applyFont="1" applyAlignment="1">
      <alignment vertical="center"/>
    </xf>
    <xf numFmtId="165" fontId="13" fillId="0" borderId="0" xfId="0" applyNumberFormat="1" applyFont="1" applyAlignment="1">
      <alignment wrapText="1"/>
    </xf>
    <xf numFmtId="0" fontId="5" fillId="0" borderId="0" xfId="0" applyFont="1" applyAlignment="1">
      <alignment wrapText="1"/>
    </xf>
    <xf numFmtId="0" fontId="6" fillId="3" borderId="1" xfId="0" applyFont="1" applyFill="1" applyBorder="1" applyAlignment="1">
      <alignment horizontal="center" vertical="center" wrapText="1"/>
    </xf>
    <xf numFmtId="0" fontId="17" fillId="0" borderId="0" xfId="0" applyFont="1" applyAlignment="1">
      <alignment horizontal="left"/>
    </xf>
    <xf numFmtId="0" fontId="13"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xf>
    <xf numFmtId="0" fontId="7" fillId="3" borderId="1" xfId="0" applyFont="1" applyFill="1" applyBorder="1" applyAlignment="1">
      <alignment horizontal="center" vertical="center" wrapText="1"/>
    </xf>
  </cellXfs>
  <cellStyles count="14">
    <cellStyle name="Moneda" xfId="13"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7">
    <dxf>
      <fill>
        <patternFill>
          <bgColor rgb="FFFF99FF"/>
        </patternFill>
      </fill>
    </dxf>
    <dxf>
      <fill>
        <patternFill>
          <bgColor rgb="FF99FF99"/>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99FF"/>
        </patternFill>
      </fill>
    </dxf>
    <dxf>
      <fill>
        <patternFill>
          <bgColor rgb="FF99FF99"/>
        </patternFill>
      </fill>
    </dxf>
  </dxfs>
  <tableStyles count="0" defaultTableStyle="TableStyleMedium2" defaultPivotStyle="PivotStyleLight16"/>
  <colors>
    <mruColors>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914400" cy="1057275"/>
    <xdr:pic>
      <xdr:nvPicPr>
        <xdr:cNvPr id="5" name="image1.png">
          <a:extLst>
            <a:ext uri="{FF2B5EF4-FFF2-40B4-BE49-F238E27FC236}">
              <a16:creationId xmlns:a16="http://schemas.microsoft.com/office/drawing/2014/main" id="{2CD53DF4-61C5-46D3-AB81-36F5D4833B77}"/>
            </a:ext>
          </a:extLst>
        </xdr:cNvPr>
        <xdr:cNvPicPr preferRelativeResize="0"/>
      </xdr:nvPicPr>
      <xdr:blipFill>
        <a:blip xmlns:r="http://schemas.openxmlformats.org/officeDocument/2006/relationships" r:embed="rId1" cstate="print"/>
        <a:stretch>
          <a:fillRect/>
        </a:stretch>
      </xdr:blipFill>
      <xdr:spPr>
        <a:xfrm>
          <a:off x="114300" y="9525"/>
          <a:ext cx="914400" cy="10572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40821</xdr:colOff>
      <xdr:row>1</xdr:row>
      <xdr:rowOff>108856</xdr:rowOff>
    </xdr:from>
    <xdr:ext cx="1102178" cy="1395005"/>
    <xdr:pic>
      <xdr:nvPicPr>
        <xdr:cNvPr id="2" name="image1.png">
          <a:extLst>
            <a:ext uri="{FF2B5EF4-FFF2-40B4-BE49-F238E27FC236}">
              <a16:creationId xmlns:a16="http://schemas.microsoft.com/office/drawing/2014/main" id="{4F1FFFFA-5944-CB49-A507-BE1FEB30A613}"/>
            </a:ext>
          </a:extLst>
        </xdr:cNvPr>
        <xdr:cNvPicPr preferRelativeResize="0"/>
      </xdr:nvPicPr>
      <xdr:blipFill>
        <a:blip xmlns:r="http://schemas.openxmlformats.org/officeDocument/2006/relationships" r:embed="rId1" cstate="print"/>
        <a:stretch>
          <a:fillRect/>
        </a:stretch>
      </xdr:blipFill>
      <xdr:spPr>
        <a:xfrm>
          <a:off x="762000" y="261256"/>
          <a:ext cx="1102178" cy="1395005"/>
        </a:xfrm>
        <a:prstGeom prst="rect">
          <a:avLst/>
        </a:prstGeom>
        <a:noFill/>
      </xdr:spPr>
    </xdr:pic>
    <xdr:clientData fLocksWithSheet="0"/>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Jorge" id="{2CEDCF8B-2AE4-427F-9E22-7CF5F954825F}">
    <nsvFilter filterId="{2970886C-876C-4570-9419-2C68AA6E02D1}" ref="A6:AJ57" tableId="0">
      <columnFilter colId="26">
        <filter colId="26">
          <x:filters>
            <mc:AlternateContent xmlns:mc="http://schemas.openxmlformats.org/markup-compatibility/2006">
              <mc:Choice Requires="x14">
                <x14:filter val="CUMPLE"/>
                <x14:filter val="NO CUMPLE_x000a__x000a_El oferente en el anexo 3 establece que el equipo cuenta con:_x000a__x000a_- Resistencia mínimo hasta 100MΩ, sin embargo,  en el manual (página 339) el valor máximo de resistencia es de 60MΩ _x000a__x000a_- Capacitancia hasta 10mF, sin embargo, en el manual (página 339) el valor máximo de medida de Capacitancia es hasta 6mF._x000a__x000a_- Medida de frecuencia hasta 500 kHz, sin embargo,  en el manual (página 339) el valor máximo de frecuencia es de 100 kHz"/>
              </mc:Choice>
              <mc:Fallback>
                <x:filter val="CUMPLE"/>
              </mc:Fallback>
            </mc:AlternateContent>
          </x:filters>
        </filter>
      </columnFilter>
    </nsvFilter>
  </namedSheetView>
  <namedSheetView name="Vista 1" id="{C992952F-A216-48DB-B14E-69FEFC3BCAD0}">
    <nsvFilter filterId="{2970886C-876C-4570-9419-2C68AA6E02D1}" ref="A6:AJ57" tableId="0">
      <columnFilter colId="1">
        <filter colId="1">
          <x:filters>
            <x:filter val="FACULTAD DE CIENCIAS MATEMÁTICAS Y NATURALES"/>
          </x:filters>
        </filter>
      </columnFilter>
    </nsvFilter>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C82"/>
  <sheetViews>
    <sheetView showGridLines="0" tabSelected="1" view="pageBreakPreview" zoomScale="91" zoomScaleNormal="70" zoomScaleSheetLayoutView="91" workbookViewId="0">
      <pane xSplit="6" topLeftCell="X46" activePane="topRight" state="frozen"/>
      <selection pane="topRight" activeCell="Z47" sqref="Z47"/>
    </sheetView>
  </sheetViews>
  <sheetFormatPr defaultColWidth="11.42578125" defaultRowHeight="15"/>
  <cols>
    <col min="1" max="1" width="2.42578125" style="21" hidden="1" customWidth="1"/>
    <col min="2" max="2" width="7.42578125" style="107" customWidth="1"/>
    <col min="3" max="3" width="25" style="31" customWidth="1"/>
    <col min="4" max="4" width="31.140625" style="32" customWidth="1"/>
    <col min="5" max="5" width="26.7109375" style="21" customWidth="1"/>
    <col min="6" max="6" width="39" style="146" customWidth="1"/>
    <col min="7" max="7" width="15.7109375" style="21" customWidth="1"/>
    <col min="8" max="21" width="32.28515625" style="21" customWidth="1"/>
    <col min="22" max="22" width="32.28515625" style="112" customWidth="1"/>
    <col min="23" max="27" width="32.28515625" style="21" customWidth="1"/>
    <col min="28" max="31" width="32.28515625" style="21" hidden="1" customWidth="1"/>
    <col min="32" max="32" width="45.42578125" style="21" hidden="1" customWidth="1"/>
    <col min="33" max="33" width="32.28515625" style="21" hidden="1" customWidth="1"/>
    <col min="34" max="35" width="27.140625" style="21" hidden="1" customWidth="1"/>
    <col min="36" max="36" width="10.42578125" style="21" hidden="1" customWidth="1"/>
    <col min="37" max="16384" width="11.42578125" style="21"/>
  </cols>
  <sheetData>
    <row r="1" spans="1:36" s="7" customFormat="1" ht="12">
      <c r="K1" s="10"/>
      <c r="V1" s="59"/>
    </row>
    <row r="2" spans="1:36" s="7" customFormat="1" ht="19.5">
      <c r="B2" s="149"/>
      <c r="C2" s="149"/>
      <c r="D2" s="149"/>
      <c r="E2" s="149"/>
      <c r="F2" s="150" t="s">
        <v>0</v>
      </c>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row>
    <row r="3" spans="1:36" s="7" customFormat="1" ht="19.5">
      <c r="B3" s="149"/>
      <c r="C3" s="149"/>
      <c r="D3" s="149"/>
      <c r="E3" s="149"/>
      <c r="F3" s="150" t="s">
        <v>1</v>
      </c>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row>
    <row r="4" spans="1:36" s="7" customFormat="1" ht="19.5">
      <c r="B4" s="149"/>
      <c r="C4" s="149"/>
      <c r="D4" s="149"/>
      <c r="E4" s="149"/>
      <c r="F4" s="151" t="s">
        <v>2</v>
      </c>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row>
    <row r="5" spans="1:36" s="7" customFormat="1" ht="18">
      <c r="B5" s="8"/>
      <c r="C5" s="8"/>
      <c r="D5" s="8"/>
      <c r="E5" s="60"/>
      <c r="F5" s="152" t="s">
        <v>3</v>
      </c>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row>
    <row r="6" spans="1:36" ht="50.25">
      <c r="A6" s="28"/>
      <c r="B6" s="61" t="s">
        <v>4</v>
      </c>
      <c r="C6" s="11" t="s">
        <v>5</v>
      </c>
      <c r="D6" s="11" t="s">
        <v>6</v>
      </c>
      <c r="E6" s="11" t="s">
        <v>7</v>
      </c>
      <c r="F6" s="11" t="s">
        <v>8</v>
      </c>
      <c r="G6" s="11" t="s">
        <v>9</v>
      </c>
      <c r="H6" s="11" t="str">
        <f>VALORES!H6</f>
        <v>1. C.I. GLOBAL SCIENTIFIC S.A.S NIT.: 830.067.880 - 4</v>
      </c>
      <c r="I6" s="11" t="str">
        <f>VALORES!I6</f>
        <v>2. KASALAB
NIT: 900745087-2</v>
      </c>
      <c r="J6" s="11" t="str">
        <f>VALORES!J6</f>
        <v>3. CAHOZ INVERSIONES
NIT : 900730558-4</v>
      </c>
      <c r="K6" s="11" t="str">
        <f>VALORES!K6</f>
        <v>4. CTL COMPANY SAS
NIT.: 900.0026.709-0</v>
      </c>
      <c r="L6" s="11" t="str">
        <f>VALORES!L6</f>
        <v>5. OFIBOD
NIT: 860.047.726-1</v>
      </c>
      <c r="M6" s="11" t="str">
        <f>VALORES!M6</f>
        <v>6. SUCONEL
NIT: 890.943.055-0</v>
      </c>
      <c r="N6" s="11" t="str">
        <f>VALORES!N6</f>
        <v>7. ANDIVISION
NIT: 830.088.172-8</v>
      </c>
      <c r="O6" s="11" t="str">
        <f>VALORES!O6</f>
        <v>8. INSTRUMENTACIÓN Y SERVICIOS S.A.S. - NIT.: 830505910-7</v>
      </c>
      <c r="P6" s="11" t="str">
        <f>VALORES!P6</f>
        <v>9. CASA CIENTÍFICA
NIT. 860.502.528-1</v>
      </c>
      <c r="Q6" s="11" t="str">
        <f>VALORES!Q6</f>
        <v>10. LAB BRANDS S.A NIT.:  860.028.662-8</v>
      </c>
      <c r="R6" s="11" t="str">
        <f>VALORES!R6</f>
        <v>11. NUEVOS RECURSOS S.A.S. NIT: 830.014.721-4</v>
      </c>
      <c r="S6" s="11" t="str">
        <f>VALORES!S6</f>
        <v>12. KASSEL GROUP S.A.S.
NIT: 830.053.900-2</v>
      </c>
      <c r="T6" s="11" t="str">
        <f>VALORES!T6</f>
        <v>13.  ICL DIDÁCTICA SAS.
NIT: 830.007.414-9</v>
      </c>
      <c r="U6" s="11" t="str">
        <f>VALORES!U6</f>
        <v>14. CASA HERMES LTDA
NIT: 890.204.286-5</v>
      </c>
      <c r="V6" s="11" t="str">
        <f>VALORES!V6</f>
        <v>15. TECHNO SKILLS ENGINEERING SERVICES SAS 
NIT : 900.966.150 - 7</v>
      </c>
      <c r="W6" s="11" t="str">
        <f>VALORES!W6</f>
        <v>16. GEOINSTRUMENTOS TOPOGRAFICOS SAS
NIT: 900.410.611-4</v>
      </c>
      <c r="X6" s="11" t="str">
        <f>VALORES!X6</f>
        <v xml:space="preserve">17. ELECTROEQUIPOS COLOMBIA SAS. 
NIT: 830.065.750-6 
</v>
      </c>
      <c r="Y6" s="11" t="str">
        <f>VALORES!Y6</f>
        <v>18.  GALILEO INSTRUMENTS S.A.S
NIT : 900393949-4</v>
      </c>
      <c r="Z6" s="11" t="str">
        <f>VALORES!Z6</f>
        <v>19. DATUM INGENIERIA SAS
NIT : 830.136.779-4</v>
      </c>
      <c r="AA6" s="11" t="str">
        <f>VALORES!AA6</f>
        <v xml:space="preserve">20. ELECTRONICA I+D SAS
NIT: 900.034.424-0
</v>
      </c>
      <c r="AB6" s="11"/>
      <c r="AC6" s="11"/>
      <c r="AD6" s="11"/>
      <c r="AE6" s="11"/>
      <c r="AF6" s="11"/>
      <c r="AG6" s="11"/>
      <c r="AH6" s="11" t="s">
        <v>10</v>
      </c>
      <c r="AI6" s="11" t="s">
        <v>11</v>
      </c>
      <c r="AJ6" s="11" t="s">
        <v>12</v>
      </c>
    </row>
    <row r="7" spans="1:36" s="19" customFormat="1" ht="12.75">
      <c r="A7" s="29"/>
      <c r="B7" s="9">
        <v>1</v>
      </c>
      <c r="C7" s="14" t="s">
        <v>13</v>
      </c>
      <c r="D7" s="62" t="s">
        <v>14</v>
      </c>
      <c r="E7" s="14" t="s">
        <v>15</v>
      </c>
      <c r="F7" s="63" t="s">
        <v>16</v>
      </c>
      <c r="G7" s="64">
        <v>1</v>
      </c>
      <c r="H7" s="14" t="s">
        <v>17</v>
      </c>
      <c r="I7" s="65"/>
      <c r="J7" s="65"/>
      <c r="K7" s="14"/>
      <c r="L7" s="14"/>
      <c r="M7" s="14"/>
      <c r="N7" s="14"/>
      <c r="O7" s="14" t="s">
        <v>17</v>
      </c>
      <c r="P7" s="14"/>
      <c r="Q7" s="14"/>
      <c r="R7" s="14"/>
      <c r="S7" s="14"/>
      <c r="T7" s="66"/>
      <c r="U7" s="14"/>
      <c r="V7" s="67"/>
      <c r="W7" s="14"/>
      <c r="X7" s="14"/>
      <c r="Y7" s="14"/>
      <c r="Z7" s="14"/>
      <c r="AA7" s="67"/>
      <c r="AB7" s="13"/>
      <c r="AC7" s="14"/>
      <c r="AD7" s="13"/>
      <c r="AE7" s="14"/>
      <c r="AF7" s="13"/>
      <c r="AG7" s="13"/>
      <c r="AH7" s="30" t="str">
        <f t="shared" ref="AH7:AH38" si="0">IF(COUNTIF(A7:AG7, "presenta")&gt;0, "PRESENTA", "DESIERTO")</f>
        <v>DESIERTO</v>
      </c>
      <c r="AI7" s="30"/>
      <c r="AJ7" s="30">
        <f t="shared" ref="AJ7:AJ38" si="1">COUNTIF(A7:AG7, "PRESENTA")</f>
        <v>0</v>
      </c>
    </row>
    <row r="8" spans="1:36" s="22" customFormat="1" ht="12.75">
      <c r="A8" s="29"/>
      <c r="B8" s="9">
        <v>2</v>
      </c>
      <c r="C8" s="14" t="s">
        <v>13</v>
      </c>
      <c r="D8" s="62" t="s">
        <v>14</v>
      </c>
      <c r="E8" s="14" t="s">
        <v>15</v>
      </c>
      <c r="F8" s="63" t="s">
        <v>18</v>
      </c>
      <c r="G8" s="64">
        <v>1</v>
      </c>
      <c r="H8" s="14" t="s">
        <v>17</v>
      </c>
      <c r="I8" s="65"/>
      <c r="J8" s="65"/>
      <c r="K8" s="14"/>
      <c r="L8" s="14"/>
      <c r="M8" s="14"/>
      <c r="N8" s="14"/>
      <c r="O8" s="14" t="s">
        <v>17</v>
      </c>
      <c r="P8" s="14"/>
      <c r="Q8" s="14"/>
      <c r="R8" s="14"/>
      <c r="S8" s="14"/>
      <c r="T8" s="14"/>
      <c r="U8" s="14"/>
      <c r="V8" s="14"/>
      <c r="W8" s="67"/>
      <c r="X8" s="14"/>
      <c r="Y8" s="14"/>
      <c r="Z8" s="14"/>
      <c r="AA8" s="14"/>
      <c r="AB8" s="14"/>
      <c r="AC8" s="14"/>
      <c r="AD8" s="13"/>
      <c r="AE8" s="13"/>
      <c r="AF8" s="14"/>
      <c r="AG8" s="13"/>
      <c r="AH8" s="30" t="str">
        <f t="shared" si="0"/>
        <v>DESIERTO</v>
      </c>
      <c r="AI8" s="68"/>
      <c r="AJ8" s="30">
        <f t="shared" si="1"/>
        <v>0</v>
      </c>
    </row>
    <row r="9" spans="1:36" s="22" customFormat="1" ht="12.75">
      <c r="A9" s="29"/>
      <c r="B9" s="9">
        <v>3</v>
      </c>
      <c r="C9" s="14" t="s">
        <v>13</v>
      </c>
      <c r="D9" s="62" t="s">
        <v>14</v>
      </c>
      <c r="E9" s="14" t="s">
        <v>15</v>
      </c>
      <c r="F9" s="63" t="s">
        <v>19</v>
      </c>
      <c r="G9" s="64">
        <v>1</v>
      </c>
      <c r="H9" s="14" t="s">
        <v>17</v>
      </c>
      <c r="I9" s="65"/>
      <c r="J9" s="65"/>
      <c r="K9" s="14"/>
      <c r="L9" s="14"/>
      <c r="M9" s="4"/>
      <c r="N9" s="14"/>
      <c r="O9" s="14" t="s">
        <v>17</v>
      </c>
      <c r="P9" s="4"/>
      <c r="Q9" s="14"/>
      <c r="R9" s="4"/>
      <c r="S9" s="4"/>
      <c r="T9" s="14"/>
      <c r="U9" s="14"/>
      <c r="V9" s="14"/>
      <c r="W9" s="14"/>
      <c r="X9" s="14"/>
      <c r="Y9" s="14"/>
      <c r="Z9" s="14"/>
      <c r="AA9" s="14"/>
      <c r="AB9" s="13"/>
      <c r="AC9" s="14"/>
      <c r="AD9" s="13"/>
      <c r="AE9" s="13"/>
      <c r="AF9" s="13"/>
      <c r="AG9" s="13"/>
      <c r="AH9" s="30" t="str">
        <f t="shared" si="0"/>
        <v>DESIERTO</v>
      </c>
      <c r="AI9" s="65"/>
      <c r="AJ9" s="30">
        <f t="shared" si="1"/>
        <v>0</v>
      </c>
    </row>
    <row r="10" spans="1:36" s="22" customFormat="1">
      <c r="A10" s="29"/>
      <c r="B10" s="9">
        <v>4</v>
      </c>
      <c r="C10" s="14" t="s">
        <v>13</v>
      </c>
      <c r="D10" s="62" t="s">
        <v>14</v>
      </c>
      <c r="E10" s="14" t="s">
        <v>15</v>
      </c>
      <c r="F10" s="63" t="s">
        <v>20</v>
      </c>
      <c r="G10" s="69">
        <v>1</v>
      </c>
      <c r="H10" s="14" t="s">
        <v>17</v>
      </c>
      <c r="I10" s="65"/>
      <c r="J10" s="65"/>
      <c r="K10" s="14"/>
      <c r="L10" s="14"/>
      <c r="M10" s="4"/>
      <c r="N10" s="14"/>
      <c r="O10" s="14" t="s">
        <v>17</v>
      </c>
      <c r="P10" s="4"/>
      <c r="Q10" s="14"/>
      <c r="R10" s="14"/>
      <c r="S10" s="14"/>
      <c r="T10" s="14"/>
      <c r="U10" s="14"/>
      <c r="V10" s="14"/>
      <c r="W10" s="14"/>
      <c r="X10" s="14"/>
      <c r="Y10" s="14"/>
      <c r="Z10" s="14"/>
      <c r="AA10" s="14"/>
      <c r="AB10" s="13"/>
      <c r="AC10" s="14"/>
      <c r="AD10" s="13"/>
      <c r="AE10" s="13"/>
      <c r="AF10" s="13"/>
      <c r="AG10" s="13"/>
      <c r="AH10" s="30" t="str">
        <f t="shared" si="0"/>
        <v>DESIERTO</v>
      </c>
      <c r="AI10" s="65"/>
      <c r="AJ10" s="30">
        <f t="shared" si="1"/>
        <v>0</v>
      </c>
    </row>
    <row r="11" spans="1:36" s="22" customFormat="1" ht="12.75">
      <c r="A11" s="29"/>
      <c r="B11" s="9">
        <v>5</v>
      </c>
      <c r="C11" s="14" t="s">
        <v>13</v>
      </c>
      <c r="D11" s="62" t="s">
        <v>21</v>
      </c>
      <c r="E11" s="14" t="s">
        <v>15</v>
      </c>
      <c r="F11" s="63" t="s">
        <v>22</v>
      </c>
      <c r="G11" s="64">
        <v>1</v>
      </c>
      <c r="H11" s="14" t="s">
        <v>17</v>
      </c>
      <c r="I11" s="16"/>
      <c r="J11" s="65"/>
      <c r="K11" s="14"/>
      <c r="L11" s="14"/>
      <c r="M11" s="14"/>
      <c r="N11" s="14"/>
      <c r="O11" s="14"/>
      <c r="P11" s="14"/>
      <c r="Q11" s="14"/>
      <c r="R11" s="14"/>
      <c r="S11" s="14"/>
      <c r="T11" s="14"/>
      <c r="U11" s="14"/>
      <c r="V11" s="14"/>
      <c r="W11" s="14"/>
      <c r="X11" s="14"/>
      <c r="Y11" s="14"/>
      <c r="Z11" s="14"/>
      <c r="AA11" s="14"/>
      <c r="AB11" s="13"/>
      <c r="AC11" s="14"/>
      <c r="AD11" s="13"/>
      <c r="AE11" s="13"/>
      <c r="AF11" s="13"/>
      <c r="AG11" s="13"/>
      <c r="AH11" s="30" t="str">
        <f t="shared" si="0"/>
        <v>DESIERTO</v>
      </c>
      <c r="AI11" s="65"/>
      <c r="AJ11" s="30">
        <f t="shared" si="1"/>
        <v>0</v>
      </c>
    </row>
    <row r="12" spans="1:36" s="22" customFormat="1" ht="12.75">
      <c r="A12" s="29"/>
      <c r="B12" s="9">
        <v>6</v>
      </c>
      <c r="C12" s="14" t="s">
        <v>13</v>
      </c>
      <c r="D12" s="62" t="s">
        <v>23</v>
      </c>
      <c r="E12" s="14" t="s">
        <v>24</v>
      </c>
      <c r="F12" s="63" t="s">
        <v>25</v>
      </c>
      <c r="G12" s="64">
        <v>6</v>
      </c>
      <c r="H12" s="14" t="s">
        <v>17</v>
      </c>
      <c r="I12" s="65"/>
      <c r="J12" s="65"/>
      <c r="K12" s="65"/>
      <c r="L12" s="14"/>
      <c r="M12" s="4"/>
      <c r="N12" s="65"/>
      <c r="O12" s="65"/>
      <c r="P12" s="65"/>
      <c r="Q12" s="14"/>
      <c r="R12" s="65"/>
      <c r="S12" s="65"/>
      <c r="T12" s="14"/>
      <c r="U12" s="65"/>
      <c r="V12" s="14"/>
      <c r="W12" s="65"/>
      <c r="X12" s="65"/>
      <c r="Y12" s="65"/>
      <c r="Z12" s="65"/>
      <c r="AA12" s="65"/>
      <c r="AB12" s="65"/>
      <c r="AC12" s="65"/>
      <c r="AD12" s="65"/>
      <c r="AE12" s="65"/>
      <c r="AF12" s="65"/>
      <c r="AG12" s="14"/>
      <c r="AH12" s="70" t="str">
        <f t="shared" si="0"/>
        <v>DESIERTO</v>
      </c>
      <c r="AI12" s="70"/>
      <c r="AJ12" s="30">
        <f t="shared" si="1"/>
        <v>0</v>
      </c>
    </row>
    <row r="13" spans="1:36" s="22" customFormat="1" ht="23.25">
      <c r="A13" s="29"/>
      <c r="B13" s="9">
        <v>7</v>
      </c>
      <c r="C13" s="14" t="s">
        <v>13</v>
      </c>
      <c r="D13" s="62" t="s">
        <v>26</v>
      </c>
      <c r="E13" s="14" t="s">
        <v>27</v>
      </c>
      <c r="F13" s="63" t="s">
        <v>28</v>
      </c>
      <c r="G13" s="64">
        <v>2</v>
      </c>
      <c r="H13" s="14" t="s">
        <v>17</v>
      </c>
      <c r="I13" s="65"/>
      <c r="J13" s="65"/>
      <c r="K13" s="14"/>
      <c r="L13" s="14"/>
      <c r="M13" s="14"/>
      <c r="N13" s="16"/>
      <c r="O13" s="14"/>
      <c r="P13" s="14"/>
      <c r="Q13" s="14"/>
      <c r="R13" s="14"/>
      <c r="S13" s="14"/>
      <c r="T13" s="14"/>
      <c r="U13" s="14"/>
      <c r="V13" s="14"/>
      <c r="W13" s="14"/>
      <c r="X13" s="14"/>
      <c r="Y13" s="14"/>
      <c r="Z13" s="14"/>
      <c r="AA13" s="14"/>
      <c r="AB13" s="13"/>
      <c r="AC13" s="14"/>
      <c r="AD13" s="13"/>
      <c r="AE13" s="13"/>
      <c r="AF13" s="14"/>
      <c r="AG13" s="13"/>
      <c r="AH13" s="30" t="str">
        <f t="shared" si="0"/>
        <v>DESIERTO</v>
      </c>
      <c r="AI13" s="30"/>
      <c r="AJ13" s="30">
        <f t="shared" si="1"/>
        <v>0</v>
      </c>
    </row>
    <row r="14" spans="1:36" s="22" customFormat="1" ht="34.5">
      <c r="A14" s="29"/>
      <c r="B14" s="9">
        <v>8</v>
      </c>
      <c r="C14" s="14" t="s">
        <v>29</v>
      </c>
      <c r="D14" s="62" t="s">
        <v>30</v>
      </c>
      <c r="E14" s="14" t="s">
        <v>31</v>
      </c>
      <c r="F14" s="71" t="s">
        <v>32</v>
      </c>
      <c r="G14" s="64">
        <v>1</v>
      </c>
      <c r="H14" s="65"/>
      <c r="I14" s="14"/>
      <c r="J14" s="65"/>
      <c r="K14" s="14"/>
      <c r="L14" s="14"/>
      <c r="M14" s="16"/>
      <c r="N14" s="14"/>
      <c r="O14" s="14"/>
      <c r="P14" s="14"/>
      <c r="Q14" s="14"/>
      <c r="R14" s="13" t="s">
        <v>33</v>
      </c>
      <c r="S14" s="14"/>
      <c r="T14" s="13" t="s">
        <v>34</v>
      </c>
      <c r="U14" s="14"/>
      <c r="V14" s="13" t="s">
        <v>34</v>
      </c>
      <c r="W14" s="14"/>
      <c r="X14" s="14" t="s">
        <v>17</v>
      </c>
      <c r="Y14" s="14"/>
      <c r="Z14" s="14"/>
      <c r="AA14" s="14"/>
      <c r="AB14" s="14"/>
      <c r="AC14" s="14"/>
      <c r="AD14" s="14"/>
      <c r="AE14" s="14"/>
      <c r="AF14" s="14"/>
      <c r="AG14" s="14"/>
      <c r="AH14" s="70" t="str">
        <f t="shared" si="0"/>
        <v>DESIERTO</v>
      </c>
      <c r="AI14" s="70"/>
      <c r="AJ14" s="30">
        <f t="shared" si="1"/>
        <v>0</v>
      </c>
    </row>
    <row r="15" spans="1:36" s="19" customFormat="1" ht="12.75">
      <c r="A15" s="29"/>
      <c r="B15" s="9">
        <v>9</v>
      </c>
      <c r="C15" s="14" t="s">
        <v>29</v>
      </c>
      <c r="D15" s="62" t="s">
        <v>30</v>
      </c>
      <c r="E15" s="14" t="s">
        <v>31</v>
      </c>
      <c r="F15" s="72" t="s">
        <v>35</v>
      </c>
      <c r="G15" s="73">
        <v>2</v>
      </c>
      <c r="H15" s="65"/>
      <c r="I15" s="14"/>
      <c r="J15" s="65"/>
      <c r="K15" s="14"/>
      <c r="L15" s="14"/>
      <c r="M15" s="64"/>
      <c r="N15" s="16"/>
      <c r="O15" s="16"/>
      <c r="P15" s="14"/>
      <c r="R15" s="14"/>
      <c r="S15" s="14"/>
      <c r="T15" s="14" t="s">
        <v>17</v>
      </c>
      <c r="U15" s="14"/>
      <c r="V15" s="14"/>
      <c r="W15" s="14"/>
      <c r="X15" s="14" t="s">
        <v>17</v>
      </c>
      <c r="Y15" s="14"/>
      <c r="Z15" s="14"/>
      <c r="AA15" s="14"/>
      <c r="AB15" s="13"/>
      <c r="AC15" s="14"/>
      <c r="AD15" s="4"/>
      <c r="AE15" s="13"/>
      <c r="AF15" s="13"/>
      <c r="AG15" s="13"/>
      <c r="AH15" s="30" t="str">
        <f t="shared" si="0"/>
        <v>DESIERTO</v>
      </c>
      <c r="AI15" s="65"/>
      <c r="AJ15" s="30">
        <f t="shared" si="1"/>
        <v>0</v>
      </c>
    </row>
    <row r="16" spans="1:36" s="19" customFormat="1" ht="34.5">
      <c r="A16" s="29"/>
      <c r="B16" s="9">
        <v>10</v>
      </c>
      <c r="C16" s="14" t="s">
        <v>29</v>
      </c>
      <c r="D16" s="62" t="s">
        <v>30</v>
      </c>
      <c r="E16" s="14" t="s">
        <v>31</v>
      </c>
      <c r="F16" s="72" t="s">
        <v>36</v>
      </c>
      <c r="G16" s="73">
        <v>1</v>
      </c>
      <c r="H16" s="65"/>
      <c r="I16" s="16"/>
      <c r="J16" s="65"/>
      <c r="K16" s="14"/>
      <c r="L16" s="14"/>
      <c r="M16" s="16"/>
      <c r="N16" s="16"/>
      <c r="O16" s="16"/>
      <c r="P16" s="14"/>
      <c r="Q16" s="14"/>
      <c r="R16" s="13" t="s">
        <v>37</v>
      </c>
      <c r="S16" s="14"/>
      <c r="T16" s="14" t="s">
        <v>17</v>
      </c>
      <c r="U16" s="14"/>
      <c r="V16" s="14"/>
      <c r="W16" s="14"/>
      <c r="X16" s="13" t="s">
        <v>37</v>
      </c>
      <c r="Y16" s="14"/>
      <c r="Z16" s="14"/>
      <c r="AA16" s="14"/>
      <c r="AB16" s="13"/>
      <c r="AC16" s="14"/>
      <c r="AD16" s="4"/>
      <c r="AE16" s="13"/>
      <c r="AF16" s="13"/>
      <c r="AG16" s="13"/>
      <c r="AH16" s="30" t="str">
        <f t="shared" si="0"/>
        <v>DESIERTO</v>
      </c>
      <c r="AI16" s="74"/>
      <c r="AJ16" s="30">
        <f t="shared" si="1"/>
        <v>0</v>
      </c>
    </row>
    <row r="17" spans="1:36" s="19" customFormat="1" ht="12.75">
      <c r="A17" s="29"/>
      <c r="B17" s="9">
        <v>11</v>
      </c>
      <c r="C17" s="14" t="s">
        <v>29</v>
      </c>
      <c r="D17" s="62" t="s">
        <v>30</v>
      </c>
      <c r="E17" s="14" t="s">
        <v>31</v>
      </c>
      <c r="F17" s="72" t="s">
        <v>38</v>
      </c>
      <c r="G17" s="73">
        <v>2</v>
      </c>
      <c r="H17" s="65"/>
      <c r="I17" s="65"/>
      <c r="J17" s="65"/>
      <c r="K17" s="14"/>
      <c r="L17" s="14"/>
      <c r="M17" s="14"/>
      <c r="N17" s="14"/>
      <c r="O17" s="14"/>
      <c r="P17" s="14"/>
      <c r="Q17" s="14"/>
      <c r="R17" s="14"/>
      <c r="S17" s="14"/>
      <c r="T17" s="14" t="s">
        <v>17</v>
      </c>
      <c r="U17" s="14"/>
      <c r="V17" s="14" t="s">
        <v>17</v>
      </c>
      <c r="W17" s="14"/>
      <c r="X17" s="14"/>
      <c r="Y17" s="14"/>
      <c r="Z17" s="14"/>
      <c r="AA17" s="14"/>
      <c r="AB17" s="13"/>
      <c r="AC17" s="14"/>
      <c r="AD17" s="14"/>
      <c r="AE17" s="13"/>
      <c r="AF17" s="13"/>
      <c r="AG17" s="13"/>
      <c r="AH17" s="30" t="str">
        <f t="shared" si="0"/>
        <v>DESIERTO</v>
      </c>
      <c r="AI17" s="75">
        <v>24039996</v>
      </c>
      <c r="AJ17" s="30">
        <f t="shared" si="1"/>
        <v>0</v>
      </c>
    </row>
    <row r="18" spans="1:36" s="22" customFormat="1" ht="12.75">
      <c r="A18" s="19"/>
      <c r="B18" s="9">
        <v>12</v>
      </c>
      <c r="C18" s="14" t="s">
        <v>29</v>
      </c>
      <c r="D18" s="62" t="s">
        <v>30</v>
      </c>
      <c r="E18" s="14" t="s">
        <v>31</v>
      </c>
      <c r="F18" s="71" t="s">
        <v>39</v>
      </c>
      <c r="G18" s="76">
        <v>1</v>
      </c>
      <c r="H18" s="16"/>
      <c r="I18" s="65"/>
      <c r="J18" s="16"/>
      <c r="K18" s="14"/>
      <c r="L18" s="14"/>
      <c r="M18" s="14" t="s">
        <v>17</v>
      </c>
      <c r="N18" s="14"/>
      <c r="O18" s="14"/>
      <c r="P18" s="14"/>
      <c r="Q18" s="14"/>
      <c r="R18" s="14"/>
      <c r="S18" s="14"/>
      <c r="T18" s="14" t="s">
        <v>17</v>
      </c>
      <c r="U18" s="14" t="s">
        <v>17</v>
      </c>
      <c r="V18" s="14"/>
      <c r="W18" s="14"/>
      <c r="X18" s="14"/>
      <c r="Y18" s="14"/>
      <c r="Z18" s="14"/>
      <c r="AA18" s="14"/>
      <c r="AB18" s="13"/>
      <c r="AC18" s="14"/>
      <c r="AD18" s="14"/>
      <c r="AE18" s="13"/>
      <c r="AF18" s="13"/>
      <c r="AG18" s="13"/>
      <c r="AH18" s="30" t="str">
        <f t="shared" si="0"/>
        <v>DESIERTO</v>
      </c>
      <c r="AI18" s="77"/>
      <c r="AJ18" s="30">
        <f t="shared" si="1"/>
        <v>0</v>
      </c>
    </row>
    <row r="19" spans="1:36" s="22" customFormat="1" ht="23.25">
      <c r="A19" s="19"/>
      <c r="B19" s="9">
        <v>13</v>
      </c>
      <c r="C19" s="14" t="s">
        <v>29</v>
      </c>
      <c r="D19" s="62" t="s">
        <v>30</v>
      </c>
      <c r="E19" s="14" t="s">
        <v>31</v>
      </c>
      <c r="F19" s="72" t="s">
        <v>40</v>
      </c>
      <c r="G19" s="73">
        <v>1</v>
      </c>
      <c r="H19" s="16"/>
      <c r="I19" s="14"/>
      <c r="J19" s="16"/>
      <c r="K19" s="14"/>
      <c r="L19" s="14"/>
      <c r="M19" s="14"/>
      <c r="N19" s="14"/>
      <c r="O19" s="14"/>
      <c r="P19" s="14"/>
      <c r="Q19" s="14"/>
      <c r="R19" s="14" t="s">
        <v>41</v>
      </c>
      <c r="S19" s="14"/>
      <c r="T19" s="14" t="s">
        <v>17</v>
      </c>
      <c r="U19" s="14"/>
      <c r="V19" s="14"/>
      <c r="W19" s="14"/>
      <c r="X19" s="14" t="s">
        <v>17</v>
      </c>
      <c r="Y19" s="14"/>
      <c r="Z19" s="67"/>
      <c r="AA19" s="14"/>
      <c r="AB19" s="13"/>
      <c r="AC19" s="14"/>
      <c r="AD19" s="4"/>
      <c r="AE19" s="4"/>
      <c r="AF19" s="13"/>
      <c r="AG19" s="13"/>
      <c r="AH19" s="30" t="str">
        <f t="shared" si="0"/>
        <v>DESIERTO</v>
      </c>
      <c r="AI19" s="77"/>
      <c r="AJ19" s="30">
        <f t="shared" si="1"/>
        <v>0</v>
      </c>
    </row>
    <row r="20" spans="1:36" s="22" customFormat="1" ht="13.5">
      <c r="A20" s="19"/>
      <c r="B20" s="9">
        <v>14</v>
      </c>
      <c r="C20" s="14" t="s">
        <v>29</v>
      </c>
      <c r="D20" s="62" t="s">
        <v>42</v>
      </c>
      <c r="E20" s="14" t="s">
        <v>43</v>
      </c>
      <c r="F20" s="78" t="s">
        <v>44</v>
      </c>
      <c r="G20" s="64">
        <v>1</v>
      </c>
      <c r="H20" s="14" t="s">
        <v>17</v>
      </c>
      <c r="I20" s="14" t="s">
        <v>17</v>
      </c>
      <c r="J20" s="79" t="s">
        <v>17</v>
      </c>
      <c r="K20" s="14" t="s">
        <v>17</v>
      </c>
      <c r="L20" s="14"/>
      <c r="M20" s="14"/>
      <c r="N20" s="14"/>
      <c r="O20" s="14" t="s">
        <v>17</v>
      </c>
      <c r="P20" s="14" t="s">
        <v>17</v>
      </c>
      <c r="Q20" s="14" t="s">
        <v>17</v>
      </c>
      <c r="R20" s="14" t="s">
        <v>17</v>
      </c>
      <c r="S20" s="14" t="s">
        <v>17</v>
      </c>
      <c r="T20" s="14"/>
      <c r="U20" s="14"/>
      <c r="V20" s="14"/>
      <c r="W20" s="14"/>
      <c r="X20" s="14"/>
      <c r="Y20" s="14"/>
      <c r="Z20" s="14"/>
      <c r="AA20" s="14"/>
      <c r="AB20" s="13"/>
      <c r="AC20" s="14"/>
      <c r="AD20" s="4"/>
      <c r="AE20" s="13"/>
      <c r="AF20" s="13"/>
      <c r="AG20" s="13"/>
      <c r="AH20" s="30" t="str">
        <f t="shared" si="0"/>
        <v>DESIERTO</v>
      </c>
      <c r="AI20" s="77"/>
      <c r="AJ20" s="30">
        <f t="shared" si="1"/>
        <v>0</v>
      </c>
    </row>
    <row r="21" spans="1:36" s="22" customFormat="1" ht="13.5">
      <c r="A21" s="19"/>
      <c r="B21" s="9">
        <v>15</v>
      </c>
      <c r="C21" s="14" t="s">
        <v>29</v>
      </c>
      <c r="D21" s="62" t="s">
        <v>42</v>
      </c>
      <c r="E21" s="14" t="s">
        <v>43</v>
      </c>
      <c r="F21" s="80" t="s">
        <v>45</v>
      </c>
      <c r="G21" s="64">
        <v>1</v>
      </c>
      <c r="H21" s="16"/>
      <c r="I21" s="79" t="s">
        <v>17</v>
      </c>
      <c r="J21" s="79" t="s">
        <v>17</v>
      </c>
      <c r="K21" s="79" t="s">
        <v>17</v>
      </c>
      <c r="L21" s="14"/>
      <c r="M21" s="14"/>
      <c r="N21" s="14"/>
      <c r="O21" s="14" t="s">
        <v>17</v>
      </c>
      <c r="P21" s="14" t="s">
        <v>17</v>
      </c>
      <c r="Q21" s="14" t="s">
        <v>17</v>
      </c>
      <c r="R21" s="14" t="s">
        <v>17</v>
      </c>
      <c r="S21" s="14" t="s">
        <v>17</v>
      </c>
      <c r="T21" s="14"/>
      <c r="U21" s="14"/>
      <c r="V21" s="14"/>
      <c r="W21" s="14"/>
      <c r="X21" s="14"/>
      <c r="Y21" s="14"/>
      <c r="Z21" s="14"/>
      <c r="AA21" s="14"/>
      <c r="AB21" s="13"/>
      <c r="AC21" s="14"/>
      <c r="AD21" s="4"/>
      <c r="AE21" s="13"/>
      <c r="AF21" s="13"/>
      <c r="AG21" s="13"/>
      <c r="AH21" s="30" t="str">
        <f t="shared" si="0"/>
        <v>DESIERTO</v>
      </c>
      <c r="AI21" s="77"/>
      <c r="AJ21" s="30">
        <f t="shared" si="1"/>
        <v>0</v>
      </c>
    </row>
    <row r="22" spans="1:36" s="22" customFormat="1" ht="23.25">
      <c r="A22" s="19"/>
      <c r="B22" s="9">
        <v>16</v>
      </c>
      <c r="C22" s="14" t="s">
        <v>29</v>
      </c>
      <c r="D22" s="62" t="s">
        <v>42</v>
      </c>
      <c r="E22" s="14" t="s">
        <v>43</v>
      </c>
      <c r="F22" s="71" t="s">
        <v>46</v>
      </c>
      <c r="G22" s="64">
        <v>1</v>
      </c>
      <c r="H22" s="16"/>
      <c r="I22" s="16"/>
      <c r="J22" s="16"/>
      <c r="K22" s="14"/>
      <c r="L22" s="14"/>
      <c r="M22" s="4"/>
      <c r="N22" s="14"/>
      <c r="O22" s="14"/>
      <c r="P22" s="14"/>
      <c r="Q22" s="14"/>
      <c r="R22" s="14"/>
      <c r="S22" s="14" t="s">
        <v>17</v>
      </c>
      <c r="T22" s="14"/>
      <c r="U22" s="14"/>
      <c r="V22" s="14"/>
      <c r="W22" s="14"/>
      <c r="X22" s="14"/>
      <c r="Y22" s="14"/>
      <c r="Z22" s="14"/>
      <c r="AA22" s="14"/>
      <c r="AB22" s="13"/>
      <c r="AC22" s="14"/>
      <c r="AD22" s="4"/>
      <c r="AE22" s="13"/>
      <c r="AF22" s="13"/>
      <c r="AG22" s="13"/>
      <c r="AH22" s="30" t="str">
        <f t="shared" si="0"/>
        <v>DESIERTO</v>
      </c>
      <c r="AI22" s="77"/>
      <c r="AJ22" s="30">
        <f t="shared" si="1"/>
        <v>0</v>
      </c>
    </row>
    <row r="23" spans="1:36" s="22" customFormat="1" ht="34.5">
      <c r="A23" s="19"/>
      <c r="B23" s="9">
        <v>17</v>
      </c>
      <c r="C23" s="14" t="s">
        <v>29</v>
      </c>
      <c r="D23" s="62" t="s">
        <v>42</v>
      </c>
      <c r="E23" s="14" t="s">
        <v>43</v>
      </c>
      <c r="F23" s="81" t="s">
        <v>47</v>
      </c>
      <c r="G23" s="73">
        <v>2</v>
      </c>
      <c r="H23" s="147" t="s">
        <v>48</v>
      </c>
      <c r="I23" s="14" t="s">
        <v>17</v>
      </c>
      <c r="J23" s="14"/>
      <c r="K23" s="14"/>
      <c r="L23" s="14"/>
      <c r="M23" s="14"/>
      <c r="N23" s="14"/>
      <c r="O23" s="14" t="s">
        <v>17</v>
      </c>
      <c r="P23" s="14"/>
      <c r="Q23" s="14"/>
      <c r="R23" s="14"/>
      <c r="S23" s="14" t="s">
        <v>49</v>
      </c>
      <c r="T23" s="14"/>
      <c r="U23" s="14"/>
      <c r="V23" s="14" t="s">
        <v>17</v>
      </c>
      <c r="W23" s="14"/>
      <c r="X23" s="14"/>
      <c r="Y23" s="14"/>
      <c r="Z23" s="67"/>
      <c r="AA23" s="14"/>
      <c r="AB23" s="13"/>
      <c r="AC23" s="14"/>
      <c r="AD23" s="4"/>
      <c r="AE23" s="13"/>
      <c r="AF23" s="13"/>
      <c r="AG23" s="13"/>
      <c r="AH23" s="30" t="str">
        <f t="shared" si="0"/>
        <v>DESIERTO</v>
      </c>
      <c r="AI23" s="77"/>
      <c r="AJ23" s="30">
        <f t="shared" si="1"/>
        <v>0</v>
      </c>
    </row>
    <row r="24" spans="1:36" s="22" customFormat="1" ht="12.75">
      <c r="A24" s="19"/>
      <c r="B24" s="9">
        <v>18</v>
      </c>
      <c r="C24" s="14" t="s">
        <v>29</v>
      </c>
      <c r="D24" s="62" t="s">
        <v>50</v>
      </c>
      <c r="E24" s="14" t="s">
        <v>43</v>
      </c>
      <c r="F24" s="71" t="s">
        <v>51</v>
      </c>
      <c r="G24" s="64">
        <v>1</v>
      </c>
      <c r="H24" s="14" t="s">
        <v>17</v>
      </c>
      <c r="I24" s="14" t="s">
        <v>17</v>
      </c>
      <c r="J24" s="14"/>
      <c r="K24" s="14" t="s">
        <v>17</v>
      </c>
      <c r="L24" s="14"/>
      <c r="M24" s="14"/>
      <c r="N24" s="14"/>
      <c r="O24" s="14" t="s">
        <v>17</v>
      </c>
      <c r="P24" s="14"/>
      <c r="Q24" s="14" t="s">
        <v>17</v>
      </c>
      <c r="R24" s="14"/>
      <c r="S24" s="14" t="s">
        <v>17</v>
      </c>
      <c r="T24" s="14"/>
      <c r="U24" s="14"/>
      <c r="V24" s="14"/>
      <c r="W24" s="14"/>
      <c r="X24" s="14"/>
      <c r="Y24" s="67"/>
      <c r="Z24" s="14"/>
      <c r="AA24" s="14"/>
      <c r="AB24" s="13"/>
      <c r="AC24" s="14"/>
      <c r="AD24" s="4"/>
      <c r="AE24" s="13"/>
      <c r="AF24" s="13"/>
      <c r="AG24" s="13"/>
      <c r="AH24" s="30" t="str">
        <f t="shared" si="0"/>
        <v>DESIERTO</v>
      </c>
      <c r="AI24" s="77"/>
      <c r="AJ24" s="30">
        <f t="shared" si="1"/>
        <v>0</v>
      </c>
    </row>
    <row r="25" spans="1:36" s="22" customFormat="1" ht="34.5">
      <c r="A25" s="19"/>
      <c r="B25" s="9">
        <v>19</v>
      </c>
      <c r="C25" s="14" t="s">
        <v>29</v>
      </c>
      <c r="D25" s="62" t="s">
        <v>50</v>
      </c>
      <c r="E25" s="14" t="s">
        <v>43</v>
      </c>
      <c r="F25" s="71" t="s">
        <v>52</v>
      </c>
      <c r="G25" s="64">
        <v>1</v>
      </c>
      <c r="H25" s="14"/>
      <c r="I25" s="14" t="s">
        <v>53</v>
      </c>
      <c r="J25" s="14"/>
      <c r="K25" s="14"/>
      <c r="L25" s="14"/>
      <c r="M25" s="14"/>
      <c r="N25" s="14"/>
      <c r="O25" s="14"/>
      <c r="P25" s="14" t="s">
        <v>17</v>
      </c>
      <c r="Q25" s="14"/>
      <c r="R25" s="14"/>
      <c r="S25" s="14" t="s">
        <v>17</v>
      </c>
      <c r="T25" s="14"/>
      <c r="U25" s="67"/>
      <c r="V25" s="14"/>
      <c r="W25" s="67"/>
      <c r="X25" s="14"/>
      <c r="Y25" s="14"/>
      <c r="Z25" s="14"/>
      <c r="AA25" s="14"/>
      <c r="AB25" s="13"/>
      <c r="AC25" s="14"/>
      <c r="AD25" s="4"/>
      <c r="AE25" s="13"/>
      <c r="AF25" s="13"/>
      <c r="AG25" s="13"/>
      <c r="AH25" s="30" t="str">
        <f t="shared" si="0"/>
        <v>DESIERTO</v>
      </c>
      <c r="AI25" s="77"/>
      <c r="AJ25" s="30">
        <f t="shared" si="1"/>
        <v>0</v>
      </c>
    </row>
    <row r="26" spans="1:36" s="22" customFormat="1" ht="69.75">
      <c r="A26" s="19"/>
      <c r="B26" s="9">
        <v>20</v>
      </c>
      <c r="C26" s="14" t="s">
        <v>29</v>
      </c>
      <c r="D26" s="62" t="s">
        <v>50</v>
      </c>
      <c r="E26" s="14" t="s">
        <v>43</v>
      </c>
      <c r="F26" s="71" t="s">
        <v>54</v>
      </c>
      <c r="G26" s="64">
        <v>1</v>
      </c>
      <c r="H26" s="14"/>
      <c r="I26" s="14" t="s">
        <v>55</v>
      </c>
      <c r="J26" s="14" t="s">
        <v>56</v>
      </c>
      <c r="K26" s="14"/>
      <c r="L26" s="14"/>
      <c r="M26" s="14"/>
      <c r="N26" s="14"/>
      <c r="O26" s="14" t="s">
        <v>17</v>
      </c>
      <c r="P26" s="14"/>
      <c r="Q26" s="14"/>
      <c r="R26" s="14" t="s">
        <v>57</v>
      </c>
      <c r="S26" s="14" t="s">
        <v>17</v>
      </c>
      <c r="T26" s="14"/>
      <c r="U26" s="14"/>
      <c r="V26" s="14"/>
      <c r="W26" s="14"/>
      <c r="X26" s="14"/>
      <c r="Y26" s="14"/>
      <c r="Z26" s="14"/>
      <c r="AA26" s="14"/>
      <c r="AB26" s="13"/>
      <c r="AC26" s="14"/>
      <c r="AD26" s="4"/>
      <c r="AE26" s="13"/>
      <c r="AF26" s="13"/>
      <c r="AG26" s="13"/>
      <c r="AH26" s="30" t="str">
        <f t="shared" si="0"/>
        <v>DESIERTO</v>
      </c>
      <c r="AI26" s="77"/>
      <c r="AJ26" s="30">
        <f t="shared" si="1"/>
        <v>0</v>
      </c>
    </row>
    <row r="27" spans="1:36" s="22" customFormat="1" ht="34.5">
      <c r="A27" s="19"/>
      <c r="B27" s="9">
        <v>21</v>
      </c>
      <c r="C27" s="14" t="s">
        <v>29</v>
      </c>
      <c r="D27" s="62" t="s">
        <v>50</v>
      </c>
      <c r="E27" s="14" t="s">
        <v>43</v>
      </c>
      <c r="F27" s="71" t="s">
        <v>58</v>
      </c>
      <c r="G27" s="64">
        <v>1</v>
      </c>
      <c r="H27" s="14"/>
      <c r="I27" s="14" t="s">
        <v>17</v>
      </c>
      <c r="J27" s="14"/>
      <c r="K27" s="14" t="s">
        <v>17</v>
      </c>
      <c r="L27" s="14"/>
      <c r="M27" s="14"/>
      <c r="N27" s="14"/>
      <c r="O27" s="14"/>
      <c r="P27" s="14" t="s">
        <v>17</v>
      </c>
      <c r="Q27" s="14" t="s">
        <v>17</v>
      </c>
      <c r="R27" s="14" t="s">
        <v>57</v>
      </c>
      <c r="S27" s="14" t="s">
        <v>17</v>
      </c>
      <c r="T27" s="14"/>
      <c r="U27" s="67"/>
      <c r="V27" s="14"/>
      <c r="W27" s="67"/>
      <c r="X27" s="14"/>
      <c r="Y27" s="14"/>
      <c r="Z27" s="14"/>
      <c r="AA27" s="14"/>
      <c r="AB27" s="13"/>
      <c r="AC27" s="14"/>
      <c r="AD27" s="14"/>
      <c r="AE27" s="13"/>
      <c r="AF27" s="13"/>
      <c r="AG27" s="13"/>
      <c r="AH27" s="30" t="str">
        <f t="shared" si="0"/>
        <v>DESIERTO</v>
      </c>
      <c r="AI27" s="82">
        <v>67830000</v>
      </c>
      <c r="AJ27" s="30">
        <f t="shared" si="1"/>
        <v>0</v>
      </c>
    </row>
    <row r="28" spans="1:36" s="22" customFormat="1" ht="23.25">
      <c r="A28" s="19"/>
      <c r="B28" s="9">
        <v>22</v>
      </c>
      <c r="C28" s="14" t="s">
        <v>59</v>
      </c>
      <c r="D28" s="62" t="s">
        <v>60</v>
      </c>
      <c r="E28" s="14" t="s">
        <v>61</v>
      </c>
      <c r="F28" s="83" t="s">
        <v>62</v>
      </c>
      <c r="G28" s="84">
        <v>6</v>
      </c>
      <c r="H28" s="16"/>
      <c r="I28" s="16"/>
      <c r="J28" s="16"/>
      <c r="K28" s="147" t="s">
        <v>17</v>
      </c>
      <c r="L28" s="14"/>
      <c r="M28" s="14"/>
      <c r="N28" s="14"/>
      <c r="O28" s="14"/>
      <c r="P28" s="14"/>
      <c r="Q28" s="14"/>
      <c r="R28" s="14"/>
      <c r="S28" s="14"/>
      <c r="T28" s="14"/>
      <c r="U28" s="14"/>
      <c r="V28" s="14" t="s">
        <v>17</v>
      </c>
      <c r="W28" s="14"/>
      <c r="X28" s="14"/>
      <c r="Y28" s="14"/>
      <c r="Z28" s="14"/>
      <c r="AA28" s="14"/>
      <c r="AB28" s="13"/>
      <c r="AC28" s="14"/>
      <c r="AD28" s="14"/>
      <c r="AE28" s="13"/>
      <c r="AF28" s="13"/>
      <c r="AG28" s="13"/>
      <c r="AH28" s="30" t="str">
        <f t="shared" si="0"/>
        <v>DESIERTO</v>
      </c>
      <c r="AI28" s="77">
        <v>0</v>
      </c>
      <c r="AJ28" s="30">
        <f t="shared" si="1"/>
        <v>0</v>
      </c>
    </row>
    <row r="29" spans="1:36" s="22" customFormat="1" ht="23.25">
      <c r="A29" s="19"/>
      <c r="B29" s="9">
        <v>23</v>
      </c>
      <c r="C29" s="14" t="s">
        <v>59</v>
      </c>
      <c r="D29" s="62" t="s">
        <v>63</v>
      </c>
      <c r="E29" s="14" t="s">
        <v>64</v>
      </c>
      <c r="F29" s="63" t="s">
        <v>65</v>
      </c>
      <c r="G29" s="64">
        <v>1</v>
      </c>
      <c r="H29" s="14" t="s">
        <v>17</v>
      </c>
      <c r="I29" s="14" t="s">
        <v>17</v>
      </c>
      <c r="J29" s="16"/>
      <c r="K29" s="14" t="s">
        <v>17</v>
      </c>
      <c r="L29" s="14"/>
      <c r="M29" s="14"/>
      <c r="N29" s="14"/>
      <c r="O29" s="14"/>
      <c r="P29" s="14"/>
      <c r="Q29" s="14" t="s">
        <v>17</v>
      </c>
      <c r="R29" s="14"/>
      <c r="S29" s="14" t="s">
        <v>17</v>
      </c>
      <c r="T29" s="14"/>
      <c r="U29" s="14"/>
      <c r="V29" s="14"/>
      <c r="W29" s="14"/>
      <c r="X29" s="14"/>
      <c r="Y29" s="14"/>
      <c r="Z29" s="14"/>
      <c r="AA29" s="14"/>
      <c r="AB29" s="13"/>
      <c r="AC29" s="14"/>
      <c r="AD29" s="14"/>
      <c r="AE29" s="13"/>
      <c r="AF29" s="13"/>
      <c r="AG29" s="13"/>
      <c r="AH29" s="30" t="str">
        <f t="shared" si="0"/>
        <v>DESIERTO</v>
      </c>
      <c r="AI29" s="77">
        <v>0</v>
      </c>
      <c r="AJ29" s="30">
        <f t="shared" si="1"/>
        <v>0</v>
      </c>
    </row>
    <row r="30" spans="1:36" s="22" customFormat="1" ht="23.25">
      <c r="A30" s="19"/>
      <c r="B30" s="9">
        <v>24</v>
      </c>
      <c r="C30" s="14" t="s">
        <v>59</v>
      </c>
      <c r="D30" s="62" t="s">
        <v>63</v>
      </c>
      <c r="E30" s="14" t="s">
        <v>64</v>
      </c>
      <c r="F30" s="63" t="s">
        <v>66</v>
      </c>
      <c r="G30" s="64">
        <v>1</v>
      </c>
      <c r="H30" s="16"/>
      <c r="I30" s="16"/>
      <c r="J30" s="16"/>
      <c r="K30" s="14"/>
      <c r="L30" s="14"/>
      <c r="M30" s="14"/>
      <c r="N30" s="14"/>
      <c r="O30" s="14" t="s">
        <v>17</v>
      </c>
      <c r="P30" s="14"/>
      <c r="Q30" s="14"/>
      <c r="R30" s="14"/>
      <c r="S30" s="14"/>
      <c r="T30" s="14"/>
      <c r="U30" s="14"/>
      <c r="V30" s="14"/>
      <c r="W30" s="14"/>
      <c r="X30" s="14"/>
      <c r="Y30" s="14"/>
      <c r="Z30" s="14"/>
      <c r="AA30" s="14"/>
      <c r="AB30" s="14"/>
      <c r="AC30" s="14"/>
      <c r="AD30" s="4"/>
      <c r="AE30" s="13"/>
      <c r="AF30" s="13"/>
      <c r="AG30" s="13"/>
      <c r="AH30" s="30" t="str">
        <f t="shared" si="0"/>
        <v>DESIERTO</v>
      </c>
      <c r="AI30" s="77"/>
      <c r="AJ30" s="30">
        <f t="shared" si="1"/>
        <v>0</v>
      </c>
    </row>
    <row r="31" spans="1:36" s="22" customFormat="1" ht="23.25">
      <c r="A31" s="19"/>
      <c r="B31" s="9">
        <v>25</v>
      </c>
      <c r="C31" s="14" t="s">
        <v>59</v>
      </c>
      <c r="D31" s="62" t="s">
        <v>63</v>
      </c>
      <c r="E31" s="14" t="s">
        <v>64</v>
      </c>
      <c r="F31" s="63" t="s">
        <v>67</v>
      </c>
      <c r="G31" s="64">
        <v>7</v>
      </c>
      <c r="H31" s="16"/>
      <c r="I31" s="16"/>
      <c r="J31" s="16"/>
      <c r="K31" s="14"/>
      <c r="L31" s="14"/>
      <c r="M31" s="14"/>
      <c r="N31" s="14"/>
      <c r="O31" s="14" t="s">
        <v>17</v>
      </c>
      <c r="P31" s="14"/>
      <c r="Q31" s="14"/>
      <c r="R31" s="14"/>
      <c r="S31" s="14"/>
      <c r="T31" s="14"/>
      <c r="U31" s="14"/>
      <c r="V31" s="14"/>
      <c r="W31" s="14"/>
      <c r="X31" s="14"/>
      <c r="Y31" s="14"/>
      <c r="Z31" s="14"/>
      <c r="AA31" s="14" t="s">
        <v>17</v>
      </c>
      <c r="AB31" s="13"/>
      <c r="AC31" s="14"/>
      <c r="AD31" s="4"/>
      <c r="AE31" s="13"/>
      <c r="AF31" s="13"/>
      <c r="AG31" s="13"/>
      <c r="AH31" s="30" t="str">
        <f t="shared" si="0"/>
        <v>DESIERTO</v>
      </c>
      <c r="AI31" s="82">
        <v>22529477</v>
      </c>
      <c r="AJ31" s="30">
        <f t="shared" si="1"/>
        <v>0</v>
      </c>
    </row>
    <row r="32" spans="1:36" s="23" customFormat="1" ht="23.25">
      <c r="A32" s="19"/>
      <c r="B32" s="9">
        <v>26</v>
      </c>
      <c r="C32" s="14" t="s">
        <v>59</v>
      </c>
      <c r="D32" s="62" t="s">
        <v>63</v>
      </c>
      <c r="E32" s="14" t="s">
        <v>64</v>
      </c>
      <c r="F32" s="63" t="s">
        <v>68</v>
      </c>
      <c r="G32" s="64">
        <v>1</v>
      </c>
      <c r="H32" s="16"/>
      <c r="I32" s="16"/>
      <c r="J32" s="16"/>
      <c r="K32" s="14"/>
      <c r="L32" s="14"/>
      <c r="M32" s="14"/>
      <c r="N32" s="14"/>
      <c r="O32" s="14"/>
      <c r="P32" s="14"/>
      <c r="Q32" s="14"/>
      <c r="R32" s="14"/>
      <c r="S32" s="14"/>
      <c r="T32" s="14"/>
      <c r="U32" s="14"/>
      <c r="V32" s="14"/>
      <c r="W32" s="14"/>
      <c r="X32" s="14"/>
      <c r="Y32" s="14"/>
      <c r="Z32" s="14"/>
      <c r="AA32" s="14"/>
      <c r="AB32" s="13"/>
      <c r="AC32" s="14"/>
      <c r="AD32" s="4"/>
      <c r="AE32" s="14"/>
      <c r="AF32" s="13"/>
      <c r="AG32" s="13"/>
      <c r="AH32" s="30" t="str">
        <f t="shared" si="0"/>
        <v>DESIERTO</v>
      </c>
      <c r="AI32" s="77"/>
      <c r="AJ32" s="30">
        <f t="shared" si="1"/>
        <v>0</v>
      </c>
    </row>
    <row r="33" spans="1:36" s="23" customFormat="1" ht="128.25">
      <c r="A33" s="19"/>
      <c r="B33" s="9">
        <v>27</v>
      </c>
      <c r="C33" s="14" t="s">
        <v>59</v>
      </c>
      <c r="D33" s="62" t="s">
        <v>69</v>
      </c>
      <c r="E33" s="14" t="s">
        <v>70</v>
      </c>
      <c r="F33" s="85" t="s">
        <v>71</v>
      </c>
      <c r="G33" s="84">
        <v>1</v>
      </c>
      <c r="H33" s="5"/>
      <c r="I33" s="86"/>
      <c r="J33" s="86"/>
      <c r="K33" s="14"/>
      <c r="L33" s="14"/>
      <c r="M33" s="14"/>
      <c r="N33" s="4"/>
      <c r="O33" s="14"/>
      <c r="P33" s="14"/>
      <c r="Q33" s="14"/>
      <c r="R33" s="14"/>
      <c r="S33" s="14"/>
      <c r="T33" s="14"/>
      <c r="U33" s="14"/>
      <c r="V33" s="14"/>
      <c r="W33" s="14" t="s">
        <v>17</v>
      </c>
      <c r="X33" s="14"/>
      <c r="Y33" s="14"/>
      <c r="Z33" s="14" t="s">
        <v>72</v>
      </c>
      <c r="AA33" s="14"/>
      <c r="AB33" s="13"/>
      <c r="AC33" s="14"/>
      <c r="AD33" s="4"/>
      <c r="AE33" s="13"/>
      <c r="AF33" s="13"/>
      <c r="AG33" s="13"/>
      <c r="AH33" s="30" t="str">
        <f t="shared" si="0"/>
        <v>DESIERTO</v>
      </c>
      <c r="AI33" s="87"/>
      <c r="AJ33" s="30">
        <f t="shared" si="1"/>
        <v>0</v>
      </c>
    </row>
    <row r="34" spans="1:36" s="23" customFormat="1" ht="128.25">
      <c r="A34" s="19"/>
      <c r="B34" s="9">
        <v>28</v>
      </c>
      <c r="C34" s="14" t="s">
        <v>59</v>
      </c>
      <c r="D34" s="62" t="s">
        <v>69</v>
      </c>
      <c r="E34" s="14" t="s">
        <v>70</v>
      </c>
      <c r="F34" s="88" t="s">
        <v>73</v>
      </c>
      <c r="G34" s="84">
        <v>6</v>
      </c>
      <c r="H34" s="89"/>
      <c r="I34" s="89"/>
      <c r="J34" s="89"/>
      <c r="K34" s="14"/>
      <c r="L34" s="14"/>
      <c r="M34" s="14"/>
      <c r="N34" s="14"/>
      <c r="O34" s="14"/>
      <c r="P34" s="14"/>
      <c r="Q34" s="14"/>
      <c r="R34" s="14"/>
      <c r="S34" s="14"/>
      <c r="T34" s="14"/>
      <c r="U34" s="14"/>
      <c r="V34" s="14"/>
      <c r="W34" s="14" t="s">
        <v>17</v>
      </c>
      <c r="X34" s="14"/>
      <c r="Y34" s="14"/>
      <c r="Z34" s="14" t="s">
        <v>72</v>
      </c>
      <c r="AA34" s="14"/>
      <c r="AB34" s="14"/>
      <c r="AC34" s="14"/>
      <c r="AD34" s="4"/>
      <c r="AE34" s="14"/>
      <c r="AF34" s="14"/>
      <c r="AG34" s="14"/>
      <c r="AH34" s="65" t="str">
        <f t="shared" si="0"/>
        <v>DESIERTO</v>
      </c>
      <c r="AI34" s="14"/>
      <c r="AJ34" s="30">
        <f t="shared" si="1"/>
        <v>0</v>
      </c>
    </row>
    <row r="35" spans="1:36" s="23" customFormat="1" ht="105">
      <c r="A35" s="19"/>
      <c r="B35" s="9">
        <v>29</v>
      </c>
      <c r="C35" s="14" t="s">
        <v>59</v>
      </c>
      <c r="D35" s="62" t="s">
        <v>69</v>
      </c>
      <c r="E35" s="14" t="s">
        <v>70</v>
      </c>
      <c r="F35" s="90" t="s">
        <v>74</v>
      </c>
      <c r="G35" s="84">
        <v>25</v>
      </c>
      <c r="H35" s="89"/>
      <c r="I35" s="14"/>
      <c r="J35" s="86"/>
      <c r="K35" s="14"/>
      <c r="L35" s="14"/>
      <c r="M35" s="14"/>
      <c r="N35" s="14"/>
      <c r="O35" s="14"/>
      <c r="P35" s="14"/>
      <c r="Q35" s="14"/>
      <c r="R35" s="14"/>
      <c r="S35" s="14"/>
      <c r="T35" s="14"/>
      <c r="U35" s="14"/>
      <c r="V35" s="14"/>
      <c r="W35" s="14" t="s">
        <v>17</v>
      </c>
      <c r="X35" s="14"/>
      <c r="Y35" s="14" t="s">
        <v>17</v>
      </c>
      <c r="Z35" s="14" t="s">
        <v>75</v>
      </c>
      <c r="AA35" s="14"/>
      <c r="AB35" s="14"/>
      <c r="AC35" s="14"/>
      <c r="AD35" s="14"/>
      <c r="AE35" s="14"/>
      <c r="AF35" s="13"/>
      <c r="AG35" s="14"/>
      <c r="AH35" s="65" t="str">
        <f t="shared" si="0"/>
        <v>DESIERTO</v>
      </c>
      <c r="AI35" s="14"/>
      <c r="AJ35" s="30">
        <f t="shared" si="1"/>
        <v>0</v>
      </c>
    </row>
    <row r="36" spans="1:36" s="23" customFormat="1" ht="57.75">
      <c r="A36" s="19"/>
      <c r="B36" s="9">
        <v>30</v>
      </c>
      <c r="C36" s="14" t="s">
        <v>59</v>
      </c>
      <c r="D36" s="62" t="s">
        <v>76</v>
      </c>
      <c r="E36" s="14" t="s">
        <v>77</v>
      </c>
      <c r="F36" s="91" t="s">
        <v>78</v>
      </c>
      <c r="G36" s="84">
        <v>1</v>
      </c>
      <c r="H36" s="89"/>
      <c r="I36" s="89"/>
      <c r="J36" s="89"/>
      <c r="K36" s="14"/>
      <c r="L36" s="14"/>
      <c r="M36" s="4"/>
      <c r="N36" s="14"/>
      <c r="O36" s="14"/>
      <c r="P36" s="14"/>
      <c r="Q36" s="14"/>
      <c r="R36" s="14"/>
      <c r="S36" s="14"/>
      <c r="T36" s="14"/>
      <c r="U36" s="14"/>
      <c r="V36" s="14"/>
      <c r="W36" s="14"/>
      <c r="X36" s="14" t="s">
        <v>17</v>
      </c>
      <c r="Y36" s="14"/>
      <c r="Z36" s="14"/>
      <c r="AA36" s="14"/>
      <c r="AB36" s="14"/>
      <c r="AC36" s="14"/>
      <c r="AD36" s="14"/>
      <c r="AE36" s="14"/>
      <c r="AF36" s="13"/>
      <c r="AG36" s="14"/>
      <c r="AH36" s="65" t="str">
        <f t="shared" si="0"/>
        <v>DESIERTO</v>
      </c>
      <c r="AI36" s="14"/>
      <c r="AJ36" s="30">
        <f t="shared" si="1"/>
        <v>0</v>
      </c>
    </row>
    <row r="37" spans="1:36" s="23" customFormat="1" ht="197.25">
      <c r="A37" s="19"/>
      <c r="B37" s="9">
        <v>31</v>
      </c>
      <c r="C37" s="14" t="s">
        <v>59</v>
      </c>
      <c r="D37" s="62" t="s">
        <v>79</v>
      </c>
      <c r="E37" s="14" t="s">
        <v>80</v>
      </c>
      <c r="F37" s="85" t="s">
        <v>81</v>
      </c>
      <c r="G37" s="64">
        <v>6</v>
      </c>
      <c r="H37" s="89"/>
      <c r="I37" s="89"/>
      <c r="J37" s="89"/>
      <c r="K37" s="14"/>
      <c r="L37" s="14"/>
      <c r="M37" s="14" t="s">
        <v>17</v>
      </c>
      <c r="N37" s="14"/>
      <c r="O37" s="14" t="s">
        <v>82</v>
      </c>
      <c r="P37" s="14"/>
      <c r="Q37" s="14"/>
      <c r="R37" s="14"/>
      <c r="S37" s="14"/>
      <c r="T37" s="14"/>
      <c r="U37" s="14" t="s">
        <v>17</v>
      </c>
      <c r="V37" s="14"/>
      <c r="W37" s="14"/>
      <c r="X37" s="14"/>
      <c r="Y37" s="14"/>
      <c r="Z37" s="14"/>
      <c r="AA37" s="14" t="s">
        <v>83</v>
      </c>
      <c r="AB37" s="14"/>
      <c r="AC37" s="14"/>
      <c r="AD37" s="14"/>
      <c r="AE37" s="14"/>
      <c r="AF37" s="13"/>
      <c r="AG37" s="14"/>
      <c r="AH37" s="65" t="str">
        <f t="shared" si="0"/>
        <v>DESIERTO</v>
      </c>
      <c r="AI37" s="92">
        <v>157859254</v>
      </c>
      <c r="AJ37" s="30">
        <f t="shared" si="1"/>
        <v>0</v>
      </c>
    </row>
    <row r="38" spans="1:36" s="23" customFormat="1" ht="23.25">
      <c r="A38" s="19"/>
      <c r="B38" s="9">
        <v>32</v>
      </c>
      <c r="C38" s="14" t="s">
        <v>59</v>
      </c>
      <c r="D38" s="62" t="s">
        <v>79</v>
      </c>
      <c r="E38" s="14" t="s">
        <v>80</v>
      </c>
      <c r="F38" s="90" t="s">
        <v>84</v>
      </c>
      <c r="G38" s="64">
        <v>6</v>
      </c>
      <c r="H38" s="89"/>
      <c r="I38" s="89"/>
      <c r="J38" s="89"/>
      <c r="K38" s="14"/>
      <c r="L38" s="14"/>
      <c r="M38" s="14"/>
      <c r="N38" s="14"/>
      <c r="O38" s="14"/>
      <c r="P38" s="14"/>
      <c r="Q38" s="14"/>
      <c r="R38" s="14"/>
      <c r="S38" s="14"/>
      <c r="T38" s="14" t="s">
        <v>17</v>
      </c>
      <c r="U38" s="14" t="s">
        <v>17</v>
      </c>
      <c r="V38" s="14"/>
      <c r="W38" s="14"/>
      <c r="X38" s="14"/>
      <c r="Y38" s="14"/>
      <c r="Z38" s="14"/>
      <c r="AA38" s="14"/>
      <c r="AB38" s="14"/>
      <c r="AC38" s="14"/>
      <c r="AD38" s="14"/>
      <c r="AE38" s="14"/>
      <c r="AF38" s="13"/>
      <c r="AG38" s="14"/>
      <c r="AH38" s="65" t="str">
        <f t="shared" si="0"/>
        <v>DESIERTO</v>
      </c>
      <c r="AI38" s="92">
        <v>6680517</v>
      </c>
      <c r="AJ38" s="30">
        <f t="shared" si="1"/>
        <v>0</v>
      </c>
    </row>
    <row r="39" spans="1:36" s="23" customFormat="1" ht="23.25">
      <c r="A39" s="19"/>
      <c r="B39" s="9">
        <v>33</v>
      </c>
      <c r="C39" s="14" t="s">
        <v>59</v>
      </c>
      <c r="D39" s="62" t="s">
        <v>85</v>
      </c>
      <c r="E39" s="14" t="s">
        <v>86</v>
      </c>
      <c r="F39" s="71" t="s">
        <v>87</v>
      </c>
      <c r="G39" s="64">
        <v>1</v>
      </c>
      <c r="H39" s="86"/>
      <c r="I39" s="86"/>
      <c r="J39" s="86"/>
      <c r="K39" s="14"/>
      <c r="L39" s="14"/>
      <c r="M39" s="14"/>
      <c r="N39" s="14"/>
      <c r="O39" s="14"/>
      <c r="P39" s="14"/>
      <c r="Q39" s="14"/>
      <c r="R39" s="14"/>
      <c r="S39" s="14"/>
      <c r="T39" s="14" t="s">
        <v>17</v>
      </c>
      <c r="U39" s="14"/>
      <c r="V39" s="14"/>
      <c r="W39" s="14"/>
      <c r="X39" s="14"/>
      <c r="Y39" s="14"/>
      <c r="Z39" s="14"/>
      <c r="AA39" s="14"/>
      <c r="AB39" s="14"/>
      <c r="AC39" s="14"/>
      <c r="AD39" s="14"/>
      <c r="AE39" s="14"/>
      <c r="AF39" s="13"/>
      <c r="AG39" s="13"/>
      <c r="AH39" s="65" t="str">
        <f t="shared" ref="AH39:AH56" si="2">IF(COUNTIF(A39:AG39, "presenta")&gt;0, "PRESENTA", "DESIERTO")</f>
        <v>DESIERTO</v>
      </c>
      <c r="AI39" s="77"/>
      <c r="AJ39" s="30">
        <f t="shared" ref="AJ39:AJ56" si="3">COUNTIF(A39:AG39, "PRESENTA")</f>
        <v>0</v>
      </c>
    </row>
    <row r="40" spans="1:36" s="23" customFormat="1" ht="23.25">
      <c r="A40" s="19"/>
      <c r="B40" s="9">
        <v>34</v>
      </c>
      <c r="C40" s="14" t="s">
        <v>59</v>
      </c>
      <c r="D40" s="62" t="s">
        <v>85</v>
      </c>
      <c r="E40" s="14" t="s">
        <v>86</v>
      </c>
      <c r="F40" s="93" t="s">
        <v>88</v>
      </c>
      <c r="G40" s="84">
        <v>1</v>
      </c>
      <c r="H40" s="86"/>
      <c r="I40" s="86"/>
      <c r="J40" s="86"/>
      <c r="K40" s="14"/>
      <c r="L40" s="14"/>
      <c r="M40" s="14"/>
      <c r="N40" s="14"/>
      <c r="O40" s="14"/>
      <c r="P40" s="14"/>
      <c r="Q40" s="14"/>
      <c r="R40" s="14"/>
      <c r="S40" s="14"/>
      <c r="T40" s="14" t="s">
        <v>17</v>
      </c>
      <c r="U40" s="14"/>
      <c r="V40" s="14"/>
      <c r="W40" s="14"/>
      <c r="X40" s="14"/>
      <c r="Y40" s="14"/>
      <c r="Z40" s="14"/>
      <c r="AA40" s="14"/>
      <c r="AB40" s="14"/>
      <c r="AC40" s="14"/>
      <c r="AD40" s="14"/>
      <c r="AE40" s="14"/>
      <c r="AF40" s="13"/>
      <c r="AG40" s="13"/>
      <c r="AH40" s="65" t="str">
        <f t="shared" si="2"/>
        <v>DESIERTO</v>
      </c>
      <c r="AI40" s="77"/>
      <c r="AJ40" s="30">
        <f t="shared" si="3"/>
        <v>0</v>
      </c>
    </row>
    <row r="41" spans="1:36" s="23" customFormat="1" ht="12.75">
      <c r="A41" s="19"/>
      <c r="B41" s="9">
        <v>35</v>
      </c>
      <c r="C41" s="14" t="s">
        <v>59</v>
      </c>
      <c r="D41" s="62" t="s">
        <v>89</v>
      </c>
      <c r="E41" s="14" t="s">
        <v>90</v>
      </c>
      <c r="F41" s="94" t="s">
        <v>91</v>
      </c>
      <c r="G41" s="73">
        <v>10</v>
      </c>
      <c r="H41" s="89"/>
      <c r="I41" s="89"/>
      <c r="J41" s="89"/>
      <c r="K41" s="14"/>
      <c r="L41" s="14"/>
      <c r="M41" s="14"/>
      <c r="N41" s="14"/>
      <c r="O41" s="14"/>
      <c r="P41" s="14"/>
      <c r="Q41" s="14"/>
      <c r="R41" s="14"/>
      <c r="S41" s="14"/>
      <c r="T41" s="14"/>
      <c r="U41" s="14"/>
      <c r="V41" s="14"/>
      <c r="W41" s="14"/>
      <c r="X41" s="14"/>
      <c r="Y41" s="14"/>
      <c r="Z41" s="14"/>
      <c r="AA41" s="14"/>
      <c r="AB41" s="14"/>
      <c r="AC41" s="14"/>
      <c r="AD41" s="14"/>
      <c r="AE41" s="14"/>
      <c r="AF41" s="13"/>
      <c r="AG41" s="13"/>
      <c r="AH41" s="65" t="str">
        <f t="shared" si="2"/>
        <v>DESIERTO</v>
      </c>
      <c r="AI41" s="77"/>
      <c r="AJ41" s="30">
        <f t="shared" si="3"/>
        <v>0</v>
      </c>
    </row>
    <row r="42" spans="1:36" s="23" customFormat="1" ht="12.75">
      <c r="A42" s="19"/>
      <c r="B42" s="9">
        <v>36</v>
      </c>
      <c r="C42" s="14" t="s">
        <v>59</v>
      </c>
      <c r="D42" s="62" t="s">
        <v>89</v>
      </c>
      <c r="E42" s="14" t="s">
        <v>90</v>
      </c>
      <c r="F42" s="95" t="s">
        <v>92</v>
      </c>
      <c r="G42" s="73">
        <v>1</v>
      </c>
      <c r="H42" s="89"/>
      <c r="I42" s="89"/>
      <c r="J42" s="89"/>
      <c r="K42" s="14"/>
      <c r="L42" s="14"/>
      <c r="M42" s="14"/>
      <c r="N42" s="14"/>
      <c r="O42" s="14"/>
      <c r="P42" s="14"/>
      <c r="Q42" s="14"/>
      <c r="R42" s="14"/>
      <c r="S42" s="14"/>
      <c r="T42" s="14"/>
      <c r="U42" s="14"/>
      <c r="V42" s="14"/>
      <c r="W42" s="14"/>
      <c r="X42" s="14"/>
      <c r="Y42" s="14"/>
      <c r="Z42" s="14"/>
      <c r="AA42" s="14"/>
      <c r="AB42" s="14"/>
      <c r="AC42" s="14"/>
      <c r="AD42" s="14"/>
      <c r="AE42" s="14"/>
      <c r="AF42" s="13"/>
      <c r="AG42" s="13"/>
      <c r="AH42" s="65" t="str">
        <f t="shared" si="2"/>
        <v>DESIERTO</v>
      </c>
      <c r="AI42" s="96"/>
      <c r="AJ42" s="30">
        <f t="shared" si="3"/>
        <v>0</v>
      </c>
    </row>
    <row r="43" spans="1:36" s="23" customFormat="1" ht="12.75">
      <c r="A43" s="19"/>
      <c r="B43" s="9">
        <v>37</v>
      </c>
      <c r="C43" s="14" t="s">
        <v>59</v>
      </c>
      <c r="D43" s="62" t="s">
        <v>89</v>
      </c>
      <c r="E43" s="14" t="s">
        <v>90</v>
      </c>
      <c r="F43" s="95" t="s">
        <v>93</v>
      </c>
      <c r="G43" s="73">
        <v>2</v>
      </c>
      <c r="H43" s="89"/>
      <c r="I43" s="89"/>
      <c r="J43" s="89"/>
      <c r="K43" s="14"/>
      <c r="L43" s="14"/>
      <c r="M43" s="14"/>
      <c r="N43" s="14"/>
      <c r="O43" s="14"/>
      <c r="P43" s="14"/>
      <c r="Q43" s="14"/>
      <c r="R43" s="14"/>
      <c r="S43" s="14"/>
      <c r="T43" s="14"/>
      <c r="U43" s="14"/>
      <c r="V43" s="14"/>
      <c r="W43" s="14"/>
      <c r="X43" s="14"/>
      <c r="Y43" s="14"/>
      <c r="Z43" s="14"/>
      <c r="AA43" s="14"/>
      <c r="AB43" s="14"/>
      <c r="AC43" s="14"/>
      <c r="AD43" s="14"/>
      <c r="AE43" s="14"/>
      <c r="AF43" s="13"/>
      <c r="AG43" s="13"/>
      <c r="AH43" s="65" t="str">
        <f t="shared" si="2"/>
        <v>DESIERTO</v>
      </c>
      <c r="AI43" s="77"/>
      <c r="AJ43" s="30">
        <f t="shared" si="3"/>
        <v>0</v>
      </c>
    </row>
    <row r="44" spans="1:36" s="23" customFormat="1" ht="12.75">
      <c r="A44" s="19"/>
      <c r="B44" s="9">
        <v>38</v>
      </c>
      <c r="C44" s="14" t="s">
        <v>59</v>
      </c>
      <c r="D44" s="62" t="s">
        <v>89</v>
      </c>
      <c r="E44" s="14" t="s">
        <v>90</v>
      </c>
      <c r="F44" s="97" t="s">
        <v>94</v>
      </c>
      <c r="G44" s="73">
        <v>2</v>
      </c>
      <c r="H44" s="89"/>
      <c r="I44" s="89"/>
      <c r="J44" s="89"/>
      <c r="K44" s="14"/>
      <c r="L44" s="14"/>
      <c r="M44" s="14"/>
      <c r="N44" s="14"/>
      <c r="O44" s="14"/>
      <c r="P44" s="14"/>
      <c r="Q44" s="14"/>
      <c r="R44" s="14"/>
      <c r="S44" s="14"/>
      <c r="T44" s="14"/>
      <c r="U44" s="14"/>
      <c r="V44" s="14"/>
      <c r="W44" s="14"/>
      <c r="X44" s="14"/>
      <c r="Y44" s="14"/>
      <c r="Z44" s="14"/>
      <c r="AA44" s="14"/>
      <c r="AB44" s="14"/>
      <c r="AC44" s="14"/>
      <c r="AD44" s="14"/>
      <c r="AE44" s="14"/>
      <c r="AF44" s="13"/>
      <c r="AG44" s="14"/>
      <c r="AH44" s="65" t="str">
        <f t="shared" si="2"/>
        <v>DESIERTO</v>
      </c>
      <c r="AI44" s="77"/>
      <c r="AJ44" s="30">
        <f t="shared" si="3"/>
        <v>0</v>
      </c>
    </row>
    <row r="45" spans="1:36" s="23" customFormat="1" ht="23.25">
      <c r="A45" s="19"/>
      <c r="B45" s="9">
        <v>39</v>
      </c>
      <c r="C45" s="14" t="s">
        <v>59</v>
      </c>
      <c r="D45" s="62" t="s">
        <v>89</v>
      </c>
      <c r="E45" s="14" t="s">
        <v>90</v>
      </c>
      <c r="F45" s="97" t="s">
        <v>95</v>
      </c>
      <c r="G45" s="73">
        <v>1</v>
      </c>
      <c r="H45" s="89"/>
      <c r="I45" s="89"/>
      <c r="J45" s="89"/>
      <c r="K45" s="14"/>
      <c r="L45" s="14"/>
      <c r="M45" s="14"/>
      <c r="N45" s="14"/>
      <c r="O45" s="14"/>
      <c r="P45" s="14"/>
      <c r="Q45" s="14"/>
      <c r="R45" s="14"/>
      <c r="S45" s="14"/>
      <c r="T45" s="14"/>
      <c r="U45" s="14"/>
      <c r="V45" s="14"/>
      <c r="W45" s="14"/>
      <c r="X45" s="14"/>
      <c r="Y45" s="14"/>
      <c r="Z45" s="14"/>
      <c r="AA45" s="14"/>
      <c r="AB45" s="14"/>
      <c r="AC45" s="14"/>
      <c r="AD45" s="14"/>
      <c r="AE45" s="14"/>
      <c r="AF45" s="13"/>
      <c r="AG45" s="13"/>
      <c r="AH45" s="65" t="str">
        <f t="shared" si="2"/>
        <v>DESIERTO</v>
      </c>
      <c r="AI45" s="77"/>
      <c r="AJ45" s="30">
        <f t="shared" si="3"/>
        <v>0</v>
      </c>
    </row>
    <row r="46" spans="1:36" s="99" customFormat="1" ht="162.75">
      <c r="A46" s="98"/>
      <c r="B46" s="9">
        <v>40</v>
      </c>
      <c r="C46" s="14" t="s">
        <v>59</v>
      </c>
      <c r="D46" s="62" t="s">
        <v>89</v>
      </c>
      <c r="E46" s="14" t="s">
        <v>90</v>
      </c>
      <c r="F46" s="94" t="s">
        <v>96</v>
      </c>
      <c r="G46" s="73">
        <v>14</v>
      </c>
      <c r="H46" s="16"/>
      <c r="I46" s="16"/>
      <c r="J46" s="16"/>
      <c r="K46" s="14"/>
      <c r="L46" s="14"/>
      <c r="M46" s="14" t="s">
        <v>97</v>
      </c>
      <c r="N46" s="14"/>
      <c r="O46" s="14"/>
      <c r="P46" s="14"/>
      <c r="Q46" s="14"/>
      <c r="R46" s="14"/>
      <c r="S46" s="14"/>
      <c r="T46" s="14" t="s">
        <v>17</v>
      </c>
      <c r="U46" s="14"/>
      <c r="V46" s="14" t="s">
        <v>98</v>
      </c>
      <c r="W46" s="14"/>
      <c r="X46" s="14"/>
      <c r="Y46" s="14"/>
      <c r="Z46" s="14"/>
      <c r="AA46" s="14"/>
      <c r="AB46" s="14"/>
      <c r="AC46" s="14"/>
      <c r="AD46" s="14"/>
      <c r="AE46" s="14"/>
      <c r="AF46" s="13"/>
      <c r="AG46" s="13"/>
      <c r="AH46" s="65" t="str">
        <f t="shared" si="2"/>
        <v>DESIERTO</v>
      </c>
      <c r="AI46" s="77"/>
      <c r="AJ46" s="30">
        <f t="shared" si="3"/>
        <v>0</v>
      </c>
    </row>
    <row r="47" spans="1:36" s="99" customFormat="1" ht="255">
      <c r="A47" s="98"/>
      <c r="B47" s="9">
        <v>41</v>
      </c>
      <c r="C47" s="14" t="s">
        <v>59</v>
      </c>
      <c r="D47" s="62" t="s">
        <v>89</v>
      </c>
      <c r="E47" s="14" t="s">
        <v>90</v>
      </c>
      <c r="F47" s="94" t="s">
        <v>99</v>
      </c>
      <c r="G47" s="73">
        <v>5</v>
      </c>
      <c r="H47" s="89"/>
      <c r="I47" s="89"/>
      <c r="J47" s="89"/>
      <c r="K47" s="14"/>
      <c r="L47" s="14"/>
      <c r="M47" s="14" t="s">
        <v>100</v>
      </c>
      <c r="N47" s="14"/>
      <c r="O47" s="14"/>
      <c r="P47" s="14"/>
      <c r="Q47" s="14"/>
      <c r="R47" s="14"/>
      <c r="S47" s="14"/>
      <c r="T47" s="14" t="s">
        <v>17</v>
      </c>
      <c r="U47" s="14"/>
      <c r="V47" s="14"/>
      <c r="W47" s="14"/>
      <c r="X47" s="14"/>
      <c r="Y47" s="14"/>
      <c r="Z47" s="14"/>
      <c r="AA47" s="14"/>
      <c r="AB47" s="14"/>
      <c r="AC47" s="14"/>
      <c r="AD47" s="14"/>
      <c r="AE47" s="14"/>
      <c r="AF47" s="13"/>
      <c r="AG47" s="14"/>
      <c r="AH47" s="65" t="str">
        <f t="shared" si="2"/>
        <v>DESIERTO</v>
      </c>
      <c r="AI47" s="96"/>
      <c r="AJ47" s="30">
        <f t="shared" si="3"/>
        <v>0</v>
      </c>
    </row>
    <row r="48" spans="1:36" s="99" customFormat="1" ht="12.75">
      <c r="A48" s="98"/>
      <c r="B48" s="9">
        <v>42</v>
      </c>
      <c r="C48" s="14" t="s">
        <v>59</v>
      </c>
      <c r="D48" s="62" t="s">
        <v>89</v>
      </c>
      <c r="E48" s="14" t="s">
        <v>90</v>
      </c>
      <c r="F48" s="95" t="s">
        <v>101</v>
      </c>
      <c r="G48" s="73">
        <v>1</v>
      </c>
      <c r="H48" s="89"/>
      <c r="I48" s="89"/>
      <c r="J48" s="89"/>
      <c r="K48" s="14"/>
      <c r="L48" s="14"/>
      <c r="M48" s="14" t="s">
        <v>17</v>
      </c>
      <c r="N48" s="14"/>
      <c r="O48" s="14"/>
      <c r="P48" s="14"/>
      <c r="Q48" s="14"/>
      <c r="R48" s="14"/>
      <c r="S48" s="14"/>
      <c r="T48" s="14"/>
      <c r="U48" s="14"/>
      <c r="V48" s="14"/>
      <c r="W48" s="14"/>
      <c r="X48" s="14"/>
      <c r="Y48" s="14"/>
      <c r="Z48" s="14"/>
      <c r="AA48" s="14"/>
      <c r="AB48" s="14"/>
      <c r="AC48" s="14"/>
      <c r="AD48" s="14"/>
      <c r="AE48" s="14"/>
      <c r="AF48" s="13"/>
      <c r="AG48" s="13"/>
      <c r="AH48" s="65" t="str">
        <f t="shared" si="2"/>
        <v>DESIERTO</v>
      </c>
      <c r="AI48" s="77"/>
      <c r="AJ48" s="30">
        <f t="shared" si="3"/>
        <v>0</v>
      </c>
    </row>
    <row r="49" spans="1:36" s="99" customFormat="1" ht="34.5">
      <c r="A49" s="98"/>
      <c r="B49" s="9">
        <v>43</v>
      </c>
      <c r="C49" s="14" t="s">
        <v>102</v>
      </c>
      <c r="D49" s="62" t="s">
        <v>103</v>
      </c>
      <c r="E49" s="14" t="s">
        <v>104</v>
      </c>
      <c r="F49" s="63" t="s">
        <v>105</v>
      </c>
      <c r="G49" s="33">
        <v>1</v>
      </c>
      <c r="H49" s="14"/>
      <c r="I49" s="14"/>
      <c r="J49" s="14"/>
      <c r="K49" s="14"/>
      <c r="L49" s="14"/>
      <c r="M49" s="14" t="s">
        <v>17</v>
      </c>
      <c r="N49" s="14"/>
      <c r="O49" s="14" t="s">
        <v>17</v>
      </c>
      <c r="P49" s="14"/>
      <c r="Q49" s="14"/>
      <c r="R49" s="14"/>
      <c r="S49" s="14"/>
      <c r="T49" s="14" t="s">
        <v>17</v>
      </c>
      <c r="U49" s="14"/>
      <c r="V49" s="14" t="s">
        <v>17</v>
      </c>
      <c r="W49" s="14"/>
      <c r="X49" s="14"/>
      <c r="Y49" s="14"/>
      <c r="Z49" s="14"/>
      <c r="AA49" s="14"/>
      <c r="AB49" s="14"/>
      <c r="AC49" s="14"/>
      <c r="AD49" s="14"/>
      <c r="AE49" s="14"/>
      <c r="AF49" s="13"/>
      <c r="AG49" s="13"/>
      <c r="AH49" s="65" t="str">
        <f t="shared" si="2"/>
        <v>DESIERTO</v>
      </c>
      <c r="AI49" s="77"/>
      <c r="AJ49" s="30">
        <f t="shared" si="3"/>
        <v>0</v>
      </c>
    </row>
    <row r="50" spans="1:36" s="99" customFormat="1" ht="69.75">
      <c r="A50" s="98"/>
      <c r="B50" s="9">
        <v>44</v>
      </c>
      <c r="C50" s="14" t="s">
        <v>102</v>
      </c>
      <c r="D50" s="62" t="s">
        <v>106</v>
      </c>
      <c r="E50" s="14" t="s">
        <v>107</v>
      </c>
      <c r="F50" s="63" t="s">
        <v>108</v>
      </c>
      <c r="G50" s="33">
        <v>18</v>
      </c>
      <c r="H50" s="14"/>
      <c r="I50" s="14"/>
      <c r="J50" s="14"/>
      <c r="K50" s="14"/>
      <c r="L50" s="14"/>
      <c r="M50" s="14"/>
      <c r="N50" s="14"/>
      <c r="O50" s="14"/>
      <c r="P50" s="14"/>
      <c r="Q50" s="14"/>
      <c r="R50" s="14"/>
      <c r="S50" s="14"/>
      <c r="T50" s="14" t="s">
        <v>17</v>
      </c>
      <c r="U50" s="14" t="s">
        <v>109</v>
      </c>
      <c r="V50" s="14" t="s">
        <v>17</v>
      </c>
      <c r="W50" s="14"/>
      <c r="X50" s="14"/>
      <c r="Y50" s="14"/>
      <c r="Z50" s="14"/>
      <c r="AA50" s="14" t="s">
        <v>17</v>
      </c>
      <c r="AB50" s="14"/>
      <c r="AC50" s="14"/>
      <c r="AD50" s="14"/>
      <c r="AE50" s="14"/>
      <c r="AF50" s="13"/>
      <c r="AG50" s="13"/>
      <c r="AH50" s="65" t="str">
        <f t="shared" si="2"/>
        <v>DESIERTO</v>
      </c>
      <c r="AI50" s="77"/>
      <c r="AJ50" s="30">
        <f t="shared" si="3"/>
        <v>0</v>
      </c>
    </row>
    <row r="51" spans="1:36" s="99" customFormat="1" ht="43.5" customHeight="1">
      <c r="A51" s="98"/>
      <c r="B51" s="9">
        <v>45</v>
      </c>
      <c r="C51" s="14" t="s">
        <v>102</v>
      </c>
      <c r="D51" s="62" t="s">
        <v>110</v>
      </c>
      <c r="E51" s="14" t="s">
        <v>111</v>
      </c>
      <c r="F51" s="71" t="s">
        <v>112</v>
      </c>
      <c r="G51" s="64">
        <v>2</v>
      </c>
      <c r="H51" s="14"/>
      <c r="I51" s="14"/>
      <c r="J51" s="14"/>
      <c r="K51" s="14"/>
      <c r="L51" s="14"/>
      <c r="M51" s="14"/>
      <c r="N51" s="14"/>
      <c r="O51" s="14"/>
      <c r="P51" s="14"/>
      <c r="Q51" s="14"/>
      <c r="R51" s="14"/>
      <c r="S51" s="14"/>
      <c r="T51" s="14"/>
      <c r="U51" s="14"/>
      <c r="V51" s="14"/>
      <c r="W51" s="14" t="s">
        <v>113</v>
      </c>
      <c r="X51" s="14"/>
      <c r="Y51" s="160" t="s">
        <v>114</v>
      </c>
      <c r="Z51" s="13" t="s">
        <v>115</v>
      </c>
      <c r="AA51" s="14"/>
      <c r="AB51" s="14"/>
      <c r="AC51" s="14"/>
      <c r="AD51" s="14"/>
      <c r="AE51" s="14"/>
      <c r="AF51" s="13"/>
      <c r="AG51" s="14"/>
      <c r="AH51" s="65" t="str">
        <f t="shared" si="2"/>
        <v>DESIERTO</v>
      </c>
      <c r="AI51" s="77"/>
      <c r="AJ51" s="30">
        <f t="shared" si="3"/>
        <v>0</v>
      </c>
    </row>
    <row r="52" spans="1:36" s="99" customFormat="1" ht="34.5">
      <c r="A52" s="98"/>
      <c r="B52" s="9">
        <v>46</v>
      </c>
      <c r="C52" s="14" t="s">
        <v>102</v>
      </c>
      <c r="D52" s="62" t="s">
        <v>116</v>
      </c>
      <c r="E52" s="14" t="s">
        <v>117</v>
      </c>
      <c r="F52" s="71" t="s">
        <v>118</v>
      </c>
      <c r="G52" s="73">
        <v>1</v>
      </c>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3"/>
      <c r="AG52" s="13"/>
      <c r="AH52" s="65" t="str">
        <f t="shared" si="2"/>
        <v>DESIERTO</v>
      </c>
      <c r="AI52" s="100"/>
      <c r="AJ52" s="30">
        <f t="shared" si="3"/>
        <v>0</v>
      </c>
    </row>
    <row r="53" spans="1:36" s="99" customFormat="1" ht="23.25">
      <c r="A53" s="98"/>
      <c r="B53" s="9">
        <v>47</v>
      </c>
      <c r="C53" s="14" t="s">
        <v>119</v>
      </c>
      <c r="D53" s="62" t="s">
        <v>120</v>
      </c>
      <c r="E53" s="14" t="s">
        <v>121</v>
      </c>
      <c r="F53" s="101" t="s">
        <v>122</v>
      </c>
      <c r="G53" s="64">
        <v>1</v>
      </c>
      <c r="H53" s="89"/>
      <c r="I53" s="89"/>
      <c r="J53" s="89"/>
      <c r="K53" s="14"/>
      <c r="L53" s="14" t="s">
        <v>17</v>
      </c>
      <c r="M53" s="14"/>
      <c r="N53" s="14" t="s">
        <v>17</v>
      </c>
      <c r="O53" s="14" t="s">
        <v>17</v>
      </c>
      <c r="P53" s="14"/>
      <c r="Q53" s="14"/>
      <c r="R53" s="14"/>
      <c r="S53" s="14"/>
      <c r="T53" s="14"/>
      <c r="U53" s="14"/>
      <c r="V53" s="14"/>
      <c r="W53" s="14"/>
      <c r="X53" s="14"/>
      <c r="Y53" s="14"/>
      <c r="Z53" s="14"/>
      <c r="AA53" s="14"/>
      <c r="AB53" s="14"/>
      <c r="AC53" s="14"/>
      <c r="AD53" s="14"/>
      <c r="AE53" s="14"/>
      <c r="AF53" s="13"/>
      <c r="AG53" s="14"/>
      <c r="AH53" s="65" t="str">
        <f t="shared" si="2"/>
        <v>DESIERTO</v>
      </c>
      <c r="AI53" s="100"/>
      <c r="AJ53" s="30">
        <f t="shared" si="3"/>
        <v>0</v>
      </c>
    </row>
    <row r="54" spans="1:36" s="99" customFormat="1" ht="23.25">
      <c r="A54" s="98"/>
      <c r="B54" s="9">
        <v>48</v>
      </c>
      <c r="C54" s="14" t="s">
        <v>119</v>
      </c>
      <c r="D54" s="62" t="s">
        <v>123</v>
      </c>
      <c r="E54" s="14" t="s">
        <v>124</v>
      </c>
      <c r="F54" s="78" t="s">
        <v>125</v>
      </c>
      <c r="G54" s="73">
        <v>1</v>
      </c>
      <c r="H54" s="89"/>
      <c r="I54" s="89"/>
      <c r="J54" s="89"/>
      <c r="K54" s="14"/>
      <c r="L54" s="14"/>
      <c r="M54" s="14"/>
      <c r="N54" s="14"/>
      <c r="O54" s="14"/>
      <c r="P54" s="14"/>
      <c r="Q54" s="14"/>
      <c r="R54" s="14"/>
      <c r="S54" s="14"/>
      <c r="T54" s="14"/>
      <c r="U54" s="14"/>
      <c r="V54" s="14"/>
      <c r="W54" s="14"/>
      <c r="X54" s="14"/>
      <c r="Y54" s="14"/>
      <c r="Z54" s="14"/>
      <c r="AA54" s="14"/>
      <c r="AB54" s="14"/>
      <c r="AC54" s="14"/>
      <c r="AD54" s="14"/>
      <c r="AE54" s="14"/>
      <c r="AF54" s="13"/>
      <c r="AG54" s="13"/>
      <c r="AH54" s="65" t="str">
        <f t="shared" si="2"/>
        <v>DESIERTO</v>
      </c>
      <c r="AI54" s="100"/>
      <c r="AJ54" s="30">
        <f t="shared" si="3"/>
        <v>0</v>
      </c>
    </row>
    <row r="55" spans="1:36" s="23" customFormat="1" ht="23.25">
      <c r="A55" s="19"/>
      <c r="B55" s="9">
        <v>49</v>
      </c>
      <c r="C55" s="14" t="s">
        <v>119</v>
      </c>
      <c r="D55" s="62" t="s">
        <v>126</v>
      </c>
      <c r="E55" s="14" t="s">
        <v>127</v>
      </c>
      <c r="F55" s="78" t="s">
        <v>128</v>
      </c>
      <c r="G55" s="64">
        <v>1</v>
      </c>
      <c r="H55" s="89"/>
      <c r="I55" s="89"/>
      <c r="J55" s="89"/>
      <c r="K55" s="14"/>
      <c r="L55" s="14"/>
      <c r="M55" s="14"/>
      <c r="N55" s="14"/>
      <c r="O55" s="14"/>
      <c r="P55" s="14"/>
      <c r="Q55" s="14"/>
      <c r="R55" s="14"/>
      <c r="S55" s="14"/>
      <c r="T55" s="14"/>
      <c r="U55" s="14"/>
      <c r="V55" s="14"/>
      <c r="W55" s="14"/>
      <c r="X55" s="14"/>
      <c r="Y55" s="14"/>
      <c r="Z55" s="14"/>
      <c r="AA55" s="14"/>
      <c r="AB55" s="14"/>
      <c r="AC55" s="14"/>
      <c r="AD55" s="14"/>
      <c r="AE55" s="14"/>
      <c r="AF55" s="13"/>
      <c r="AG55" s="14"/>
      <c r="AH55" s="65" t="str">
        <f t="shared" si="2"/>
        <v>DESIERTO</v>
      </c>
      <c r="AI55" s="102"/>
      <c r="AJ55" s="30">
        <f t="shared" si="3"/>
        <v>0</v>
      </c>
    </row>
    <row r="56" spans="1:36" s="23" customFormat="1" ht="34.5">
      <c r="A56" s="19"/>
      <c r="B56" s="9">
        <v>50</v>
      </c>
      <c r="C56" s="14" t="s">
        <v>119</v>
      </c>
      <c r="D56" s="62" t="s">
        <v>129</v>
      </c>
      <c r="E56" s="14" t="s">
        <v>124</v>
      </c>
      <c r="F56" s="78" t="s">
        <v>130</v>
      </c>
      <c r="G56" s="64">
        <v>1</v>
      </c>
      <c r="H56" s="89"/>
      <c r="I56" s="89"/>
      <c r="J56" s="89"/>
      <c r="K56" s="14"/>
      <c r="L56" s="14" t="s">
        <v>17</v>
      </c>
      <c r="M56" s="14"/>
      <c r="N56" s="14" t="s">
        <v>131</v>
      </c>
      <c r="O56" s="14"/>
      <c r="P56" s="14"/>
      <c r="Q56" s="14"/>
      <c r="R56" s="14"/>
      <c r="S56" s="14"/>
      <c r="T56" s="14"/>
      <c r="U56" s="14"/>
      <c r="V56" s="14"/>
      <c r="W56" s="14"/>
      <c r="X56" s="14"/>
      <c r="Y56" s="14"/>
      <c r="Z56" s="14"/>
      <c r="AA56" s="14"/>
      <c r="AB56" s="14"/>
      <c r="AC56" s="14"/>
      <c r="AD56" s="14"/>
      <c r="AE56" s="14"/>
      <c r="AF56" s="13"/>
      <c r="AG56" s="13"/>
      <c r="AH56" s="65" t="str">
        <f t="shared" si="2"/>
        <v>DESIERTO</v>
      </c>
      <c r="AI56" s="103"/>
      <c r="AJ56" s="30">
        <f t="shared" si="3"/>
        <v>0</v>
      </c>
    </row>
    <row r="57" spans="1:36" s="7" customFormat="1" ht="25.5">
      <c r="B57" s="154" t="s">
        <v>132</v>
      </c>
      <c r="C57" s="155"/>
      <c r="D57" s="155"/>
      <c r="E57" s="155"/>
      <c r="F57" s="155"/>
      <c r="G57" s="155"/>
      <c r="H57" s="104"/>
      <c r="I57" s="104"/>
      <c r="J57" s="104"/>
      <c r="K57" s="104"/>
      <c r="L57" s="105"/>
      <c r="M57" s="106"/>
      <c r="N57" s="26"/>
      <c r="O57" s="26"/>
      <c r="P57" s="26"/>
      <c r="Q57" s="26"/>
      <c r="R57" s="26"/>
      <c r="S57" s="26"/>
      <c r="T57" s="26"/>
      <c r="U57" s="26"/>
      <c r="V57" s="26"/>
      <c r="W57" s="26"/>
      <c r="X57" s="26"/>
      <c r="Y57" s="26"/>
      <c r="Z57" s="26"/>
      <c r="AA57" s="26"/>
      <c r="AB57" s="26"/>
      <c r="AC57" s="26"/>
      <c r="AD57" s="26"/>
      <c r="AE57" s="26"/>
      <c r="AF57" s="26"/>
      <c r="AG57" s="26"/>
      <c r="AI57" s="2">
        <f>SUM(AI7:AI56)</f>
        <v>278939244</v>
      </c>
    </row>
    <row r="58" spans="1:36" s="7" customFormat="1" ht="12">
      <c r="B58" s="8"/>
      <c r="C58" s="24"/>
      <c r="F58" s="24"/>
      <c r="G58" s="24"/>
      <c r="H58" s="24"/>
      <c r="I58" s="24"/>
      <c r="J58" s="24"/>
      <c r="K58" s="25"/>
      <c r="L58" s="26"/>
      <c r="M58" s="26"/>
      <c r="N58" s="26"/>
      <c r="O58" s="26"/>
      <c r="P58" s="26"/>
      <c r="Q58" s="26"/>
      <c r="R58" s="26"/>
      <c r="S58" s="26"/>
      <c r="T58" s="26"/>
      <c r="U58" s="26"/>
      <c r="V58" s="26"/>
      <c r="W58" s="26"/>
      <c r="X58" s="26"/>
      <c r="Y58" s="26"/>
      <c r="Z58" s="26"/>
      <c r="AA58" s="26"/>
      <c r="AB58" s="26"/>
      <c r="AC58" s="26"/>
      <c r="AD58" s="26"/>
      <c r="AE58" s="26"/>
      <c r="AF58" s="26"/>
      <c r="AG58" s="26"/>
    </row>
    <row r="59" spans="1:36">
      <c r="C59" s="21"/>
      <c r="D59" s="108"/>
      <c r="E59" s="109" t="s">
        <v>133</v>
      </c>
      <c r="F59" s="110" t="s">
        <v>134</v>
      </c>
      <c r="G59" s="109" t="s">
        <v>135</v>
      </c>
      <c r="H59" s="111"/>
      <c r="I59" s="111"/>
      <c r="J59" s="111"/>
      <c r="K59" s="111"/>
    </row>
    <row r="60" spans="1:36">
      <c r="C60" s="21"/>
      <c r="D60" s="113" t="s">
        <v>136</v>
      </c>
      <c r="E60" s="114" t="s">
        <v>137</v>
      </c>
      <c r="F60" s="115" t="s">
        <v>138</v>
      </c>
      <c r="G60" s="113"/>
      <c r="H60" s="111"/>
      <c r="I60" s="116"/>
      <c r="J60" s="111"/>
      <c r="K60" s="111"/>
    </row>
    <row r="61" spans="1:36">
      <c r="C61" s="21"/>
      <c r="D61" s="113" t="s">
        <v>136</v>
      </c>
      <c r="E61" s="117" t="s">
        <v>139</v>
      </c>
      <c r="F61" s="115" t="s">
        <v>140</v>
      </c>
      <c r="G61" s="118"/>
      <c r="H61" s="111"/>
      <c r="I61" s="119"/>
      <c r="J61" s="119"/>
      <c r="K61" s="119"/>
    </row>
    <row r="62" spans="1:36">
      <c r="C62" s="21"/>
      <c r="D62" s="113" t="s">
        <v>136</v>
      </c>
      <c r="E62" s="120" t="s">
        <v>141</v>
      </c>
      <c r="F62" s="121" t="s">
        <v>140</v>
      </c>
      <c r="G62" s="122"/>
      <c r="H62" s="111"/>
      <c r="I62" s="111"/>
      <c r="J62" s="111"/>
      <c r="K62" s="111"/>
    </row>
    <row r="63" spans="1:36" ht="21.75">
      <c r="C63" s="21"/>
      <c r="D63" s="113" t="s">
        <v>136</v>
      </c>
      <c r="E63" s="114" t="s">
        <v>142</v>
      </c>
      <c r="F63" s="115" t="s">
        <v>143</v>
      </c>
      <c r="G63" s="123"/>
      <c r="H63" s="111"/>
      <c r="I63" s="111"/>
      <c r="J63" s="111"/>
      <c r="K63" s="111"/>
    </row>
    <row r="64" spans="1:36" ht="21.75">
      <c r="C64" s="21"/>
      <c r="D64" s="113" t="s">
        <v>136</v>
      </c>
      <c r="E64" s="114" t="s">
        <v>144</v>
      </c>
      <c r="F64" s="115" t="s">
        <v>145</v>
      </c>
      <c r="G64" s="113"/>
      <c r="H64" s="111"/>
      <c r="I64" s="111"/>
      <c r="J64" s="111"/>
      <c r="K64" s="111"/>
    </row>
    <row r="65" spans="1:107">
      <c r="C65" s="21"/>
      <c r="D65" s="113" t="s">
        <v>136</v>
      </c>
      <c r="E65" s="114" t="s">
        <v>146</v>
      </c>
      <c r="F65" s="115" t="s">
        <v>147</v>
      </c>
      <c r="G65" s="113"/>
      <c r="H65" s="111"/>
      <c r="I65" s="111"/>
      <c r="J65" s="111"/>
      <c r="K65" s="111"/>
    </row>
    <row r="66" spans="1:107" ht="21.75">
      <c r="C66" s="21"/>
      <c r="D66" s="113" t="s">
        <v>148</v>
      </c>
      <c r="E66" s="114" t="s">
        <v>149</v>
      </c>
      <c r="F66" s="115" t="s">
        <v>150</v>
      </c>
      <c r="G66" s="113"/>
      <c r="H66" s="111"/>
      <c r="I66" s="111"/>
      <c r="J66" s="111"/>
      <c r="K66" s="111"/>
    </row>
    <row r="67" spans="1:107" ht="21.75">
      <c r="D67" s="113" t="s">
        <v>148</v>
      </c>
      <c r="E67" s="117" t="s">
        <v>151</v>
      </c>
      <c r="F67" s="115" t="s">
        <v>152</v>
      </c>
      <c r="G67" s="113"/>
      <c r="H67" s="111"/>
      <c r="I67" s="111"/>
      <c r="J67" s="111"/>
      <c r="K67" s="111"/>
    </row>
    <row r="68" spans="1:107" ht="21.75">
      <c r="D68" s="113" t="s">
        <v>148</v>
      </c>
      <c r="E68" s="117" t="s">
        <v>153</v>
      </c>
      <c r="F68" s="115" t="s">
        <v>154</v>
      </c>
      <c r="G68" s="113"/>
      <c r="H68" s="111"/>
      <c r="I68" s="111"/>
      <c r="J68" s="111"/>
      <c r="K68" s="111"/>
    </row>
    <row r="69" spans="1:107" ht="21.75">
      <c r="D69" s="113" t="s">
        <v>148</v>
      </c>
      <c r="E69" s="114" t="s">
        <v>155</v>
      </c>
      <c r="F69" s="115" t="s">
        <v>156</v>
      </c>
      <c r="G69" s="113"/>
      <c r="H69" s="111"/>
      <c r="I69" s="111"/>
      <c r="J69" s="111"/>
      <c r="K69" s="111"/>
    </row>
    <row r="70" spans="1:107" ht="21.75">
      <c r="D70" s="113" t="s">
        <v>148</v>
      </c>
      <c r="E70" s="114" t="s">
        <v>157</v>
      </c>
      <c r="F70" s="115" t="s">
        <v>158</v>
      </c>
      <c r="G70" s="113"/>
      <c r="H70" s="111"/>
      <c r="I70" s="111"/>
      <c r="J70" s="111"/>
      <c r="K70" s="111"/>
    </row>
    <row r="71" spans="1:107">
      <c r="D71" s="113" t="s">
        <v>159</v>
      </c>
      <c r="E71" s="114" t="s">
        <v>160</v>
      </c>
      <c r="F71" s="115" t="s">
        <v>161</v>
      </c>
      <c r="G71" s="108"/>
      <c r="H71" s="111"/>
      <c r="I71" s="111"/>
      <c r="J71" s="111"/>
      <c r="K71" s="111"/>
    </row>
    <row r="72" spans="1:107">
      <c r="D72" s="113" t="s">
        <v>159</v>
      </c>
      <c r="E72" s="117" t="s">
        <v>162</v>
      </c>
      <c r="F72" s="115" t="s">
        <v>161</v>
      </c>
      <c r="G72" s="108"/>
      <c r="H72" s="111"/>
      <c r="I72" s="111"/>
      <c r="J72" s="111"/>
      <c r="K72" s="111"/>
    </row>
    <row r="73" spans="1:107">
      <c r="D73" s="113" t="s">
        <v>159</v>
      </c>
      <c r="E73" s="117" t="s">
        <v>163</v>
      </c>
      <c r="F73" s="115" t="s">
        <v>161</v>
      </c>
      <c r="G73" s="108"/>
      <c r="H73" s="111"/>
      <c r="I73" s="111"/>
      <c r="J73" s="111"/>
      <c r="K73" s="111"/>
    </row>
    <row r="74" spans="1:107" ht="21.75">
      <c r="C74" s="111"/>
      <c r="D74" s="113" t="s">
        <v>159</v>
      </c>
      <c r="E74" s="117" t="s">
        <v>164</v>
      </c>
      <c r="F74" s="117" t="s">
        <v>165</v>
      </c>
      <c r="G74" s="108"/>
      <c r="H74" s="111"/>
      <c r="I74" s="111"/>
      <c r="J74" s="111"/>
      <c r="K74" s="111"/>
    </row>
    <row r="75" spans="1:107" s="124" customFormat="1">
      <c r="B75" s="125"/>
      <c r="E75" s="126"/>
      <c r="F75" s="127"/>
      <c r="G75" s="111"/>
      <c r="H75" s="111"/>
      <c r="I75" s="111"/>
      <c r="J75" s="111"/>
      <c r="K75" s="111"/>
      <c r="L75" s="111"/>
      <c r="M75" s="111"/>
      <c r="N75" s="111"/>
      <c r="O75" s="111"/>
      <c r="P75" s="111"/>
      <c r="Q75" s="111"/>
      <c r="R75" s="111"/>
      <c r="S75" s="111"/>
      <c r="T75" s="111"/>
      <c r="U75" s="111"/>
      <c r="V75" s="128"/>
      <c r="W75" s="111"/>
      <c r="X75" s="111"/>
      <c r="Y75" s="111"/>
      <c r="Z75" s="111"/>
      <c r="AE75" s="129"/>
      <c r="AF75" s="130"/>
      <c r="AG75" s="130"/>
      <c r="BZ75" s="131"/>
    </row>
    <row r="76" spans="1:107" s="124" customFormat="1" ht="14.25">
      <c r="B76" s="125"/>
      <c r="C76" s="148" t="s">
        <v>166</v>
      </c>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8"/>
      <c r="BR76" s="148"/>
      <c r="BS76" s="148"/>
      <c r="BT76" s="148"/>
      <c r="BU76" s="148"/>
      <c r="BV76" s="148"/>
      <c r="BW76" s="148"/>
      <c r="BX76" s="148"/>
      <c r="BY76" s="148"/>
      <c r="BZ76" s="148"/>
      <c r="CA76" s="148"/>
      <c r="CB76" s="148"/>
      <c r="CC76" s="148"/>
      <c r="CD76" s="148"/>
      <c r="CE76" s="148"/>
      <c r="CF76" s="148"/>
      <c r="CG76" s="148"/>
      <c r="CH76" s="148"/>
      <c r="CI76" s="148"/>
      <c r="CJ76" s="148"/>
      <c r="CK76" s="148"/>
      <c r="CL76" s="148"/>
      <c r="CM76" s="148"/>
      <c r="CN76" s="148"/>
      <c r="CO76" s="148"/>
      <c r="CP76" s="148"/>
      <c r="CQ76" s="148"/>
      <c r="CR76" s="148"/>
      <c r="CS76" s="148"/>
      <c r="CT76" s="148"/>
      <c r="CU76" s="148"/>
      <c r="CV76" s="148"/>
      <c r="CW76" s="148"/>
      <c r="CX76" s="148"/>
      <c r="CY76" s="148"/>
      <c r="CZ76" s="148"/>
      <c r="DA76" s="148"/>
      <c r="DB76" s="148"/>
      <c r="DC76" s="148"/>
    </row>
    <row r="77" spans="1:107" s="137" customFormat="1">
      <c r="A77" s="132"/>
      <c r="B77" s="133"/>
      <c r="C77" s="134"/>
      <c r="D77" s="134"/>
      <c r="E77" s="135"/>
      <c r="F77" s="136"/>
      <c r="K77" s="138"/>
      <c r="L77" s="138"/>
      <c r="M77" s="138"/>
      <c r="N77" s="138"/>
      <c r="O77" s="138"/>
      <c r="P77" s="138"/>
      <c r="Q77" s="138"/>
      <c r="R77" s="138"/>
      <c r="S77" s="138"/>
      <c r="T77" s="138"/>
      <c r="U77" s="138"/>
      <c r="V77" s="139"/>
      <c r="W77" s="138"/>
      <c r="X77" s="138"/>
      <c r="Y77" s="138"/>
      <c r="Z77" s="138"/>
      <c r="AE77" s="140"/>
      <c r="AF77" s="141"/>
      <c r="AG77" s="141"/>
    </row>
    <row r="78" spans="1:107" s="7" customFormat="1">
      <c r="B78" s="142"/>
      <c r="C78" s="27"/>
      <c r="D78" s="27"/>
      <c r="E78" s="27"/>
      <c r="F78" s="143"/>
      <c r="G78" s="27"/>
      <c r="H78" s="27"/>
      <c r="I78" s="27"/>
      <c r="J78" s="27"/>
      <c r="K78" s="27"/>
      <c r="L78" s="27"/>
      <c r="M78" s="27"/>
      <c r="N78" s="27"/>
      <c r="O78" s="27"/>
      <c r="P78" s="27"/>
      <c r="Q78" s="27"/>
      <c r="R78" s="27"/>
      <c r="S78" s="27"/>
      <c r="T78" s="27"/>
      <c r="U78" s="27"/>
      <c r="V78" s="144"/>
      <c r="W78" s="27"/>
      <c r="X78" s="27"/>
      <c r="Y78" s="27"/>
      <c r="Z78" s="27"/>
      <c r="AA78" s="27"/>
      <c r="AB78" s="27"/>
      <c r="AC78" s="27"/>
      <c r="AD78" s="27"/>
      <c r="AE78" s="27"/>
      <c r="AF78" s="27"/>
      <c r="AG78" s="27"/>
      <c r="AH78" s="21">
        <v>22</v>
      </c>
      <c r="AI78" s="82">
        <v>131812333</v>
      </c>
    </row>
    <row r="79" spans="1:107" s="7" customFormat="1">
      <c r="B79" s="142"/>
      <c r="C79" s="27"/>
      <c r="D79" s="27"/>
      <c r="E79" s="27"/>
      <c r="F79" s="143"/>
      <c r="G79" s="27"/>
      <c r="H79" s="27"/>
      <c r="I79" s="27"/>
      <c r="J79" s="27"/>
      <c r="K79" s="27"/>
      <c r="L79" s="27"/>
      <c r="M79" s="27"/>
      <c r="N79" s="27"/>
      <c r="O79" s="27"/>
      <c r="P79" s="27"/>
      <c r="Q79" s="27"/>
      <c r="R79" s="27"/>
      <c r="S79" s="27"/>
      <c r="T79" s="27"/>
      <c r="U79" s="27"/>
      <c r="V79" s="144"/>
      <c r="W79" s="27"/>
      <c r="X79" s="27"/>
      <c r="Y79" s="27"/>
      <c r="Z79" s="27"/>
      <c r="AA79" s="27"/>
      <c r="AB79" s="27"/>
      <c r="AC79" s="27"/>
      <c r="AD79" s="27"/>
      <c r="AE79" s="27"/>
      <c r="AF79" s="27"/>
      <c r="AG79" s="27"/>
      <c r="AH79" s="21">
        <v>23</v>
      </c>
      <c r="AI79" s="82">
        <v>58963506</v>
      </c>
    </row>
    <row r="80" spans="1:107" s="7" customFormat="1" ht="14.25">
      <c r="B80" s="142"/>
      <c r="C80" s="27"/>
      <c r="D80" s="27"/>
      <c r="E80" s="27"/>
      <c r="F80" s="143"/>
      <c r="G80" s="27"/>
      <c r="H80" s="27"/>
      <c r="I80" s="27"/>
      <c r="J80" s="27"/>
      <c r="K80" s="27"/>
      <c r="L80" s="27"/>
      <c r="M80" s="27"/>
      <c r="N80" s="27"/>
      <c r="O80" s="27"/>
      <c r="P80" s="27"/>
      <c r="Q80" s="27"/>
      <c r="R80" s="27"/>
      <c r="S80" s="27"/>
      <c r="T80" s="27"/>
      <c r="U80" s="27"/>
      <c r="V80" s="144"/>
      <c r="W80" s="27"/>
      <c r="X80" s="27"/>
      <c r="Y80" s="27"/>
      <c r="Z80" s="27"/>
      <c r="AA80" s="27"/>
      <c r="AB80" s="27"/>
      <c r="AC80" s="27"/>
      <c r="AD80" s="27"/>
      <c r="AE80" s="27"/>
      <c r="AF80" s="27"/>
      <c r="AG80" s="27"/>
    </row>
    <row r="81" spans="2:35" s="7" customFormat="1" ht="12">
      <c r="B81" s="8"/>
      <c r="C81" s="24"/>
      <c r="F81" s="24"/>
      <c r="G81" s="24"/>
      <c r="H81" s="24"/>
      <c r="I81" s="24"/>
      <c r="J81" s="24"/>
      <c r="K81" s="25"/>
      <c r="L81" s="26"/>
      <c r="M81" s="26"/>
      <c r="N81" s="26"/>
      <c r="O81" s="26"/>
      <c r="P81" s="26"/>
      <c r="Q81" s="26"/>
      <c r="R81" s="26"/>
      <c r="S81" s="26"/>
      <c r="T81" s="26"/>
      <c r="U81" s="26"/>
      <c r="V81" s="26"/>
      <c r="W81" s="26"/>
      <c r="X81" s="26"/>
      <c r="Y81" s="26"/>
      <c r="Z81" s="26"/>
      <c r="AA81" s="26"/>
      <c r="AB81" s="26"/>
      <c r="AC81" s="26"/>
      <c r="AD81" s="26"/>
      <c r="AE81" s="26"/>
      <c r="AF81" s="26"/>
      <c r="AG81" s="26"/>
      <c r="AH81" s="7" t="s">
        <v>167</v>
      </c>
      <c r="AI81" s="145">
        <f>AI57+AI78+AI79</f>
        <v>469715083</v>
      </c>
    </row>
    <row r="82" spans="2:35" s="7" customFormat="1" ht="12">
      <c r="B82" s="8"/>
      <c r="C82" s="24"/>
      <c r="F82" s="24"/>
      <c r="G82" s="24"/>
      <c r="H82" s="24"/>
      <c r="I82" s="24"/>
      <c r="J82" s="24"/>
      <c r="K82" s="25"/>
      <c r="L82" s="26"/>
      <c r="M82" s="26"/>
      <c r="N82" s="26"/>
      <c r="O82" s="26"/>
      <c r="P82" s="26"/>
      <c r="Q82" s="26"/>
      <c r="R82" s="26"/>
      <c r="S82" s="26"/>
      <c r="T82" s="26"/>
      <c r="U82" s="26"/>
      <c r="V82" s="26"/>
      <c r="W82" s="26"/>
      <c r="X82" s="26"/>
      <c r="Y82" s="26"/>
      <c r="Z82" s="26"/>
      <c r="AA82" s="26"/>
      <c r="AB82" s="26"/>
      <c r="AC82" s="26"/>
      <c r="AD82" s="26"/>
      <c r="AE82" s="26"/>
      <c r="AF82" s="26"/>
      <c r="AG82" s="26"/>
    </row>
  </sheetData>
  <autoFilter ref="A6:AJ57" xr:uid="{2970886C-876C-4570-9419-2C68AA6E02D1}"/>
  <mergeCells count="7">
    <mergeCell ref="C76:DC76"/>
    <mergeCell ref="B2:E4"/>
    <mergeCell ref="F2:AJ2"/>
    <mergeCell ref="F3:AJ3"/>
    <mergeCell ref="F4:AJ4"/>
    <mergeCell ref="F5:AJ5"/>
    <mergeCell ref="B57:G57"/>
  </mergeCells>
  <conditionalFormatting sqref="AH7:AH56">
    <cfRule type="containsText" dxfId="6" priority="9" operator="containsText" text="PRESENTA">
      <formula>NOT(ISERROR(SEARCH("PRESENTA",AH7)))</formula>
    </cfRule>
    <cfRule type="containsText" dxfId="5" priority="10" operator="containsText" text="DESIERTO">
      <formula>NOT(ISERROR(SEARCH("DESIERTO",AH7)))</formula>
    </cfRule>
  </conditionalFormatting>
  <conditionalFormatting sqref="H41:AA45 H37:K37 P37:S37 I11:AA13 H53:J56 H28:J28 L28:S28 H46:L48 N48:AA48 H32:S36 AA33:AA35 W46:AA46 N37 H30:N31 P30:S31 L29:P29 R29 X33:Y34 Z36:AA36 X28:AA30 X37:Z37 H38:S40 X38:AA40 U46 N46:S47 U47:AA47 X32:AA32 X31:Z31 J29 I7:N10 P7:AA10 P53:AA56">
    <cfRule type="expression" dxfId="4" priority="6">
      <formula>INDIRECT("'VALORES'!" &amp; ADDRESS(ROW(), COLUMN())) &lt;&gt; ""</formula>
    </cfRule>
  </conditionalFormatting>
  <conditionalFormatting sqref="S52:AA52 S49:S50 S51:V51 X51 AA51 W49:AA49 W50:Z50 U49">
    <cfRule type="expression" dxfId="3" priority="5">
      <formula>INDIRECT("'VALORES'!" &amp; ADDRESS(ROW(), COLUMN())) &lt;&gt; ""</formula>
    </cfRule>
  </conditionalFormatting>
  <conditionalFormatting sqref="H14:Q14 U14 W14 H15:S15 H22:Q22 T24:AA27 H21 S14 H16:Q16 S16 U20:AA22 U15:W16 W17:AA18 T23:U23 W23:AA23 Y14:AA16 U19:W19 Y19:AA19 H17:K19">
    <cfRule type="expression" dxfId="2" priority="3">
      <formula>INDIRECT("'VALORES'!" &amp; ADDRESS(ROW(), COLUMN())) &lt;&gt; ""</formula>
    </cfRule>
  </conditionalFormatting>
  <printOptions horizontalCentered="1" verticalCentered="1"/>
  <pageMargins left="0.23622047244094491" right="0.23622047244094491" top="0.74803149606299213" bottom="0.74803149606299213" header="0.31496062992125984" footer="0.31496062992125984"/>
  <pageSetup paperSize="3" scale="2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2AF-0120-A24E-B624-7BF6152A4653}">
  <sheetPr>
    <pageSetUpPr fitToPage="1"/>
  </sheetPr>
  <dimension ref="A1:AD77"/>
  <sheetViews>
    <sheetView showGridLines="0" zoomScale="131" zoomScaleNormal="80" zoomScaleSheetLayoutView="40" workbookViewId="0">
      <pane xSplit="7" ySplit="6" topLeftCell="H19" activePane="bottomRight" state="frozen"/>
      <selection pane="bottomRight" activeCell="I11" sqref="I11"/>
      <selection pane="bottomLeft"/>
      <selection pane="topRight"/>
    </sheetView>
  </sheetViews>
  <sheetFormatPr defaultColWidth="11.42578125" defaultRowHeight="15"/>
  <cols>
    <col min="1" max="1" width="2.42578125" style="21" customWidth="1"/>
    <col min="2" max="2" width="7.42578125" style="21" customWidth="1"/>
    <col min="3" max="3" width="15.28515625" style="31" hidden="1" customWidth="1"/>
    <col min="4" max="4" width="19.28515625" style="32" hidden="1" customWidth="1"/>
    <col min="5" max="5" width="22.7109375" style="21" hidden="1" customWidth="1"/>
    <col min="6" max="6" width="47.28515625" style="21" hidden="1" customWidth="1"/>
    <col min="7" max="7" width="15.7109375" style="21" hidden="1" customWidth="1"/>
    <col min="8" max="8" width="17.42578125" style="21" customWidth="1"/>
    <col min="9" max="9" width="13.28515625" style="21" customWidth="1"/>
    <col min="10" max="10" width="12.7109375" style="21" customWidth="1"/>
    <col min="11" max="12" width="11.85546875" style="21" customWidth="1"/>
    <col min="13" max="13" width="12.85546875" style="21" customWidth="1"/>
    <col min="14" max="14" width="12.7109375" style="21" customWidth="1"/>
    <col min="15" max="15" width="13.85546875" style="21" customWidth="1"/>
    <col min="16" max="16" width="12.42578125" style="21" customWidth="1"/>
    <col min="17" max="17" width="11.85546875" style="21" customWidth="1"/>
    <col min="18" max="18" width="12" style="21" customWidth="1"/>
    <col min="19" max="19" width="15.140625" style="21" customWidth="1"/>
    <col min="20" max="20" width="14.42578125" style="21" customWidth="1"/>
    <col min="21" max="21" width="11.28515625" style="21" customWidth="1"/>
    <col min="22" max="22" width="13.42578125" style="21" customWidth="1"/>
    <col min="23" max="23" width="12.140625" style="21" customWidth="1"/>
    <col min="24" max="24" width="12.42578125" style="21" customWidth="1"/>
    <col min="25" max="25" width="11.7109375" style="21" customWidth="1"/>
    <col min="26" max="26" width="12.85546875" style="21" customWidth="1"/>
    <col min="27" max="27" width="13.85546875" style="21" customWidth="1"/>
    <col min="28" max="29" width="27.140625" style="21" customWidth="1"/>
    <col min="30" max="30" width="10.42578125" style="21" customWidth="1"/>
    <col min="31" max="16384" width="11.42578125" style="21"/>
  </cols>
  <sheetData>
    <row r="1" spans="1:30" s="7" customFormat="1" ht="12">
      <c r="K1" s="10"/>
    </row>
    <row r="2" spans="1:30" s="7" customFormat="1" ht="27" customHeight="1">
      <c r="B2" s="156"/>
      <c r="C2" s="156"/>
      <c r="D2" s="156"/>
      <c r="E2" s="156"/>
      <c r="F2" s="157" t="s">
        <v>0</v>
      </c>
      <c r="G2" s="157"/>
      <c r="H2" s="157"/>
      <c r="I2" s="157"/>
      <c r="J2" s="157"/>
      <c r="K2" s="157"/>
      <c r="L2" s="157"/>
      <c r="M2" s="157"/>
      <c r="N2" s="157"/>
      <c r="O2" s="157"/>
      <c r="P2" s="157"/>
      <c r="Q2" s="157"/>
      <c r="R2" s="157"/>
      <c r="S2" s="157"/>
      <c r="T2" s="157"/>
      <c r="U2" s="157"/>
      <c r="V2" s="157"/>
      <c r="W2" s="157"/>
      <c r="X2" s="157"/>
      <c r="Y2" s="157"/>
      <c r="Z2" s="157"/>
      <c r="AA2" s="157"/>
    </row>
    <row r="3" spans="1:30" s="7" customFormat="1" ht="23.25" customHeight="1">
      <c r="B3" s="156"/>
      <c r="C3" s="156"/>
      <c r="D3" s="156"/>
      <c r="E3" s="156"/>
      <c r="F3" s="157" t="s">
        <v>168</v>
      </c>
      <c r="G3" s="157"/>
      <c r="H3" s="157"/>
      <c r="I3" s="157"/>
      <c r="J3" s="157"/>
      <c r="K3" s="157"/>
      <c r="L3" s="157"/>
      <c r="M3" s="157"/>
      <c r="N3" s="157"/>
      <c r="O3" s="157"/>
      <c r="P3" s="157"/>
      <c r="Q3" s="157"/>
      <c r="R3" s="157"/>
      <c r="S3" s="157"/>
      <c r="T3" s="157"/>
      <c r="U3" s="157"/>
      <c r="V3" s="157"/>
      <c r="W3" s="157"/>
      <c r="X3" s="157"/>
      <c r="Y3" s="157"/>
      <c r="Z3" s="157"/>
      <c r="AA3" s="157"/>
    </row>
    <row r="4" spans="1:30" s="7" customFormat="1" ht="81.75" customHeight="1">
      <c r="B4" s="156"/>
      <c r="C4" s="156"/>
      <c r="D4" s="156"/>
      <c r="E4" s="156"/>
      <c r="F4" s="158" t="s">
        <v>169</v>
      </c>
      <c r="G4" s="158"/>
      <c r="H4" s="158"/>
      <c r="I4" s="158"/>
      <c r="J4" s="158"/>
      <c r="K4" s="158"/>
      <c r="L4" s="158"/>
      <c r="M4" s="158"/>
      <c r="N4" s="158"/>
      <c r="O4" s="158"/>
      <c r="P4" s="158"/>
      <c r="Q4" s="158"/>
      <c r="R4" s="158"/>
      <c r="S4" s="158"/>
      <c r="T4" s="158"/>
      <c r="U4" s="158"/>
      <c r="V4" s="158"/>
      <c r="W4" s="158"/>
      <c r="X4" s="158"/>
      <c r="Y4" s="158"/>
      <c r="Z4" s="158"/>
      <c r="AA4" s="158"/>
    </row>
    <row r="5" spans="1:30" s="7" customFormat="1" ht="25.5" customHeight="1">
      <c r="B5" s="8"/>
      <c r="C5" s="8"/>
      <c r="D5" s="8"/>
      <c r="E5" s="8"/>
      <c r="F5" s="159"/>
      <c r="G5" s="159"/>
      <c r="H5" s="159"/>
      <c r="I5" s="159"/>
      <c r="J5" s="159"/>
      <c r="K5" s="159"/>
      <c r="L5" s="159"/>
      <c r="M5" s="159"/>
      <c r="N5" s="159"/>
      <c r="O5" s="159"/>
      <c r="P5" s="159"/>
      <c r="Q5" s="159"/>
      <c r="R5" s="159"/>
      <c r="S5" s="159"/>
      <c r="T5" s="159"/>
      <c r="U5" s="159"/>
      <c r="V5" s="159"/>
      <c r="W5" s="159"/>
      <c r="X5" s="159"/>
      <c r="Y5" s="159"/>
      <c r="Z5" s="159"/>
      <c r="AA5" s="159"/>
    </row>
    <row r="6" spans="1:30" ht="91.5" customHeight="1">
      <c r="A6" s="28"/>
      <c r="B6" s="11" t="s">
        <v>4</v>
      </c>
      <c r="C6" s="11" t="s">
        <v>5</v>
      </c>
      <c r="D6" s="34" t="s">
        <v>6</v>
      </c>
      <c r="E6" s="11" t="s">
        <v>7</v>
      </c>
      <c r="F6" s="11" t="s">
        <v>8</v>
      </c>
      <c r="G6" s="11" t="s">
        <v>9</v>
      </c>
      <c r="H6" s="35" t="s">
        <v>170</v>
      </c>
      <c r="I6" s="35" t="s">
        <v>171</v>
      </c>
      <c r="J6" s="35" t="s">
        <v>172</v>
      </c>
      <c r="K6" s="35" t="s">
        <v>173</v>
      </c>
      <c r="L6" s="35" t="s">
        <v>174</v>
      </c>
      <c r="M6" s="35" t="s">
        <v>175</v>
      </c>
      <c r="N6" s="35" t="s">
        <v>176</v>
      </c>
      <c r="O6" s="35" t="s">
        <v>177</v>
      </c>
      <c r="P6" s="35" t="s">
        <v>178</v>
      </c>
      <c r="Q6" s="35" t="s">
        <v>179</v>
      </c>
      <c r="R6" s="35" t="s">
        <v>180</v>
      </c>
      <c r="S6" s="35" t="s">
        <v>181</v>
      </c>
      <c r="T6" s="35" t="s">
        <v>182</v>
      </c>
      <c r="U6" s="35" t="s">
        <v>183</v>
      </c>
      <c r="V6" s="35" t="s">
        <v>184</v>
      </c>
      <c r="W6" s="35" t="s">
        <v>185</v>
      </c>
      <c r="X6" s="35" t="s">
        <v>186</v>
      </c>
      <c r="Y6" s="35" t="s">
        <v>187</v>
      </c>
      <c r="Z6" s="35" t="s">
        <v>188</v>
      </c>
      <c r="AA6" s="35" t="s">
        <v>189</v>
      </c>
      <c r="AB6" s="9" t="s">
        <v>190</v>
      </c>
      <c r="AC6" s="9" t="s">
        <v>11</v>
      </c>
      <c r="AD6" s="9" t="s">
        <v>12</v>
      </c>
    </row>
    <row r="7" spans="1:30" s="19" customFormat="1" ht="30.75" customHeight="1">
      <c r="A7" s="29"/>
      <c r="B7" s="13">
        <v>1</v>
      </c>
      <c r="C7" s="14"/>
      <c r="D7" s="14"/>
      <c r="E7" s="14"/>
      <c r="F7" s="39" t="s">
        <v>16</v>
      </c>
      <c r="G7" s="12">
        <v>1</v>
      </c>
      <c r="H7" s="52">
        <v>8449000</v>
      </c>
      <c r="I7" s="48"/>
      <c r="J7" s="48"/>
      <c r="K7" s="52"/>
      <c r="L7" s="52"/>
      <c r="M7" s="52"/>
      <c r="N7" s="52"/>
      <c r="O7" s="52">
        <v>8343493.4100000001</v>
      </c>
      <c r="P7" s="52"/>
      <c r="Q7" s="52"/>
      <c r="R7" s="52"/>
      <c r="S7" s="52"/>
      <c r="T7" s="49"/>
      <c r="U7" s="52"/>
      <c r="V7" s="49"/>
      <c r="W7" s="52"/>
      <c r="X7" s="52"/>
      <c r="Y7" s="52"/>
      <c r="Z7" s="52"/>
      <c r="AA7" s="49"/>
      <c r="AB7" s="30" t="str">
        <f>IF(OR(COUNTIF(H7:AA7, "presenta")&gt;0, COUNT(H7:AA7)&gt;0), "PRESENTA", "DESIERTO")</f>
        <v>PRESENTA</v>
      </c>
      <c r="AC7" s="30"/>
      <c r="AD7" s="30">
        <f>COUNTA(H7:AA7)</f>
        <v>2</v>
      </c>
    </row>
    <row r="8" spans="1:30" s="22" customFormat="1" ht="30.75" customHeight="1">
      <c r="A8" s="29"/>
      <c r="B8" s="13">
        <v>2</v>
      </c>
      <c r="C8" s="14"/>
      <c r="D8" s="14"/>
      <c r="E8" s="14"/>
      <c r="F8" s="39" t="s">
        <v>18</v>
      </c>
      <c r="G8" s="15">
        <v>1</v>
      </c>
      <c r="H8" s="52">
        <v>9639000</v>
      </c>
      <c r="I8" s="48"/>
      <c r="J8" s="48"/>
      <c r="K8" s="52"/>
      <c r="L8" s="52"/>
      <c r="M8" s="52"/>
      <c r="N8" s="52"/>
      <c r="O8" s="52">
        <v>9463222.7200000007</v>
      </c>
      <c r="P8" s="52"/>
      <c r="Q8" s="52"/>
      <c r="R8" s="52"/>
      <c r="S8" s="52"/>
      <c r="T8" s="52"/>
      <c r="U8" s="52"/>
      <c r="V8" s="52"/>
      <c r="W8" s="49"/>
      <c r="X8" s="52"/>
      <c r="Y8" s="52"/>
      <c r="Z8" s="52"/>
      <c r="AA8" s="52"/>
      <c r="AB8" s="30" t="str">
        <f>IF(OR(COUNTIF(H8:AA8, "presenta")&gt;0, COUNT(H8:AA8)&gt;0), "PRESENTA", "DESIERTO")</f>
        <v>PRESENTA</v>
      </c>
      <c r="AC8" s="30"/>
      <c r="AD8" s="30">
        <f>COUNTA(H8:AA8)</f>
        <v>2</v>
      </c>
    </row>
    <row r="9" spans="1:30" s="22" customFormat="1" ht="30.75" customHeight="1">
      <c r="A9" s="29"/>
      <c r="B9" s="13">
        <v>3</v>
      </c>
      <c r="C9" s="14"/>
      <c r="D9" s="14"/>
      <c r="E9" s="14"/>
      <c r="F9" s="39" t="s">
        <v>19</v>
      </c>
      <c r="G9" s="14">
        <v>1</v>
      </c>
      <c r="H9" s="52">
        <v>12138000</v>
      </c>
      <c r="I9" s="48"/>
      <c r="J9" s="48"/>
      <c r="K9" s="52"/>
      <c r="L9" s="50"/>
      <c r="M9" s="51"/>
      <c r="N9" s="52"/>
      <c r="O9" s="52">
        <v>11850039.039999999</v>
      </c>
      <c r="P9" s="51"/>
      <c r="Q9" s="52"/>
      <c r="R9" s="51"/>
      <c r="S9" s="51"/>
      <c r="T9" s="52"/>
      <c r="U9" s="52"/>
      <c r="V9" s="52"/>
      <c r="W9" s="52"/>
      <c r="X9" s="52"/>
      <c r="Y9" s="52"/>
      <c r="Z9" s="52"/>
      <c r="AA9" s="52"/>
      <c r="AB9" s="30" t="str">
        <f>IF(OR(COUNTIF(H9:AA9, "presenta")&gt;0, COUNT(H9:AA9)&gt;0), "PRESENTA", "DESIERTO")</f>
        <v>PRESENTA</v>
      </c>
      <c r="AC9" s="30"/>
      <c r="AD9" s="30">
        <f>COUNTA(H9:AA9)</f>
        <v>2</v>
      </c>
    </row>
    <row r="10" spans="1:30" s="22" customFormat="1" ht="30.75" customHeight="1">
      <c r="A10" s="29"/>
      <c r="B10" s="13">
        <v>4</v>
      </c>
      <c r="C10" s="14"/>
      <c r="D10" s="14"/>
      <c r="E10" s="14"/>
      <c r="F10" s="39" t="s">
        <v>20</v>
      </c>
      <c r="G10" s="14">
        <v>1</v>
      </c>
      <c r="H10" s="52">
        <v>6426000</v>
      </c>
      <c r="I10" s="48"/>
      <c r="J10" s="48"/>
      <c r="K10" s="52"/>
      <c r="L10" s="50"/>
      <c r="M10" s="51"/>
      <c r="N10" s="52"/>
      <c r="O10" s="52">
        <v>6323599.3100000005</v>
      </c>
      <c r="P10" s="51"/>
      <c r="Q10" s="52"/>
      <c r="R10" s="52"/>
      <c r="S10" s="52"/>
      <c r="T10" s="52"/>
      <c r="U10" s="52"/>
      <c r="V10" s="52"/>
      <c r="W10" s="52"/>
      <c r="X10" s="52"/>
      <c r="Y10" s="52"/>
      <c r="Z10" s="52"/>
      <c r="AA10" s="52"/>
      <c r="AB10" s="30" t="str">
        <f>IF(OR(COUNTIF(H10:AA10, "presenta")&gt;0, COUNT(H10:AA10)&gt;0), "PRESENTA", "DESIERTO")</f>
        <v>PRESENTA</v>
      </c>
      <c r="AC10" s="30"/>
      <c r="AD10" s="30">
        <f>COUNTA(H10:AA10)</f>
        <v>2</v>
      </c>
    </row>
    <row r="11" spans="1:30" s="22" customFormat="1" ht="30.75" customHeight="1">
      <c r="A11" s="29"/>
      <c r="B11" s="13">
        <v>5</v>
      </c>
      <c r="C11" s="14"/>
      <c r="D11" s="14"/>
      <c r="E11" s="14"/>
      <c r="F11" s="40" t="s">
        <v>22</v>
      </c>
      <c r="G11" s="17">
        <v>1</v>
      </c>
      <c r="H11" s="52">
        <v>19754000</v>
      </c>
      <c r="I11" s="50"/>
      <c r="J11" s="48"/>
      <c r="K11" s="52"/>
      <c r="L11" s="51"/>
      <c r="M11" s="52"/>
      <c r="N11" s="52"/>
      <c r="O11" s="52"/>
      <c r="P11" s="52"/>
      <c r="Q11" s="52"/>
      <c r="R11" s="52"/>
      <c r="S11" s="52"/>
      <c r="T11" s="52"/>
      <c r="U11" s="52"/>
      <c r="V11" s="52"/>
      <c r="W11" s="49"/>
      <c r="X11" s="49"/>
      <c r="Y11" s="52"/>
      <c r="Z11" s="52"/>
      <c r="AA11" s="52"/>
      <c r="AB11" s="30" t="str">
        <f>IF(OR(COUNTIF(H11:AA11, "presenta")&gt;0, COUNT(H11:AA11)&gt;0), "PRESENTA", "DESIERTO")</f>
        <v>PRESENTA</v>
      </c>
      <c r="AC11" s="30"/>
      <c r="AD11" s="30">
        <f>COUNTA(H11:AA11)</f>
        <v>1</v>
      </c>
    </row>
    <row r="12" spans="1:30" s="22" customFormat="1" ht="30.75" customHeight="1">
      <c r="A12" s="29"/>
      <c r="B12" s="13">
        <v>6</v>
      </c>
      <c r="C12" s="14"/>
      <c r="D12" s="14"/>
      <c r="E12" s="14"/>
      <c r="F12" s="39" t="s">
        <v>25</v>
      </c>
      <c r="G12" s="18">
        <v>6</v>
      </c>
      <c r="H12" s="52">
        <v>67830000</v>
      </c>
      <c r="I12" s="48"/>
      <c r="J12" s="48"/>
      <c r="K12" s="48"/>
      <c r="L12" s="48"/>
      <c r="M12" s="51"/>
      <c r="N12" s="48"/>
      <c r="O12" s="48"/>
      <c r="P12" s="48"/>
      <c r="Q12" s="52"/>
      <c r="R12" s="48"/>
      <c r="S12" s="48"/>
      <c r="T12" s="52"/>
      <c r="U12" s="48"/>
      <c r="V12" s="52"/>
      <c r="W12" s="48"/>
      <c r="X12" s="48"/>
      <c r="Y12" s="48"/>
      <c r="Z12" s="48"/>
      <c r="AA12" s="48"/>
      <c r="AB12" s="30" t="str">
        <f>IF(OR(COUNTIF(H12:AA12, "presenta")&gt;0, COUNT(H12:AA12)&gt;0), "PRESENTA", "DESIERTO")</f>
        <v>PRESENTA</v>
      </c>
      <c r="AC12" s="30"/>
      <c r="AD12" s="30">
        <f>COUNTA(H12:AA12)</f>
        <v>1</v>
      </c>
    </row>
    <row r="13" spans="1:30" s="22" customFormat="1" ht="30.75" customHeight="1">
      <c r="A13" s="29"/>
      <c r="B13" s="13">
        <v>7</v>
      </c>
      <c r="C13" s="14"/>
      <c r="D13" s="14"/>
      <c r="E13" s="14"/>
      <c r="F13" s="39" t="s">
        <v>28</v>
      </c>
      <c r="G13" s="18">
        <v>2</v>
      </c>
      <c r="H13" s="52">
        <v>15232000</v>
      </c>
      <c r="I13" s="48"/>
      <c r="J13" s="48"/>
      <c r="K13" s="52"/>
      <c r="L13" s="52"/>
      <c r="M13" s="52"/>
      <c r="N13" s="51"/>
      <c r="O13" s="52"/>
      <c r="P13" s="52"/>
      <c r="Q13" s="52"/>
      <c r="R13" s="52"/>
      <c r="S13" s="52"/>
      <c r="T13" s="52"/>
      <c r="U13" s="52"/>
      <c r="V13" s="52"/>
      <c r="W13" s="52"/>
      <c r="X13" s="52"/>
      <c r="Y13" s="52"/>
      <c r="Z13" s="52"/>
      <c r="AA13" s="52"/>
      <c r="AB13" s="30" t="str">
        <f>IF(OR(COUNTIF(H13:AA13, "presenta")&gt;0, COUNT(H13:AA13)&gt;0), "PRESENTA", "DESIERTO")</f>
        <v>PRESENTA</v>
      </c>
      <c r="AC13" s="30"/>
      <c r="AD13" s="30">
        <f>COUNTA(H13:AA13)</f>
        <v>1</v>
      </c>
    </row>
    <row r="14" spans="1:30" s="22" customFormat="1" ht="30.75" customHeight="1">
      <c r="A14" s="29"/>
      <c r="B14" s="13">
        <v>8</v>
      </c>
      <c r="C14" s="14"/>
      <c r="D14" s="14"/>
      <c r="E14" s="14"/>
      <c r="F14" s="39" t="s">
        <v>32</v>
      </c>
      <c r="G14" s="18">
        <v>1</v>
      </c>
      <c r="H14" s="48"/>
      <c r="I14" s="50"/>
      <c r="J14" s="48"/>
      <c r="K14" s="52"/>
      <c r="L14" s="52"/>
      <c r="M14" s="50"/>
      <c r="N14" s="52"/>
      <c r="O14" s="52"/>
      <c r="P14" s="52"/>
      <c r="Q14" s="52"/>
      <c r="R14" s="52">
        <v>15799630</v>
      </c>
      <c r="S14" s="52"/>
      <c r="T14" s="52">
        <v>16164484</v>
      </c>
      <c r="U14" s="52"/>
      <c r="V14" s="52">
        <v>14349999.370000001</v>
      </c>
      <c r="W14" s="52"/>
      <c r="X14" s="52">
        <v>16335844</v>
      </c>
      <c r="Y14" s="52"/>
      <c r="Z14" s="52"/>
      <c r="AA14" s="52"/>
      <c r="AB14" s="30" t="str">
        <f>IF(OR(COUNTIF(H14:AA14, "presenta")&gt;0, COUNT(H14:AA14)&gt;0), "PRESENTA", "DESIERTO")</f>
        <v>PRESENTA</v>
      </c>
      <c r="AC14" s="30"/>
      <c r="AD14" s="30">
        <f>COUNTA(H14:AA14)</f>
        <v>4</v>
      </c>
    </row>
    <row r="15" spans="1:30" s="19" customFormat="1" ht="30.75" customHeight="1">
      <c r="A15" s="29"/>
      <c r="B15" s="13">
        <v>9</v>
      </c>
      <c r="C15" s="14"/>
      <c r="D15" s="14"/>
      <c r="E15" s="14"/>
      <c r="F15" s="41" t="s">
        <v>35</v>
      </c>
      <c r="G15" s="18">
        <v>2</v>
      </c>
      <c r="H15" s="48"/>
      <c r="I15" s="50"/>
      <c r="J15" s="48"/>
      <c r="K15" s="52"/>
      <c r="L15" s="52"/>
      <c r="M15" s="50"/>
      <c r="N15" s="50"/>
      <c r="O15" s="50"/>
      <c r="P15" s="52"/>
      <c r="Q15" s="52"/>
      <c r="R15" s="52"/>
      <c r="S15" s="52"/>
      <c r="T15" s="52">
        <v>31076612</v>
      </c>
      <c r="U15" s="52"/>
      <c r="V15" s="52"/>
      <c r="W15" s="49"/>
      <c r="X15" s="52">
        <v>31173954</v>
      </c>
      <c r="Y15" s="52"/>
      <c r="Z15" s="52"/>
      <c r="AA15" s="52"/>
      <c r="AB15" s="30" t="str">
        <f>IF(OR(COUNTIF(H15:AA15, "presenta")&gt;0, COUNT(H15:AA15)&gt;0), "PRESENTA", "DESIERTO")</f>
        <v>PRESENTA</v>
      </c>
      <c r="AC15" s="30"/>
      <c r="AD15" s="30">
        <f>COUNTA(H15:AA15)</f>
        <v>2</v>
      </c>
    </row>
    <row r="16" spans="1:30" s="19" customFormat="1" ht="30.75" customHeight="1">
      <c r="A16" s="29"/>
      <c r="B16" s="13">
        <v>10</v>
      </c>
      <c r="C16" s="14"/>
      <c r="D16" s="14"/>
      <c r="E16" s="14"/>
      <c r="F16" s="39" t="s">
        <v>36</v>
      </c>
      <c r="G16" s="18">
        <v>1</v>
      </c>
      <c r="H16" s="48"/>
      <c r="I16" s="50"/>
      <c r="J16" s="48"/>
      <c r="K16" s="52"/>
      <c r="L16" s="52"/>
      <c r="M16" s="50"/>
      <c r="N16" s="50"/>
      <c r="O16" s="50"/>
      <c r="P16" s="52"/>
      <c r="Q16" s="52"/>
      <c r="R16" s="52">
        <v>42007000</v>
      </c>
      <c r="S16" s="52"/>
      <c r="T16" s="52">
        <v>41480782</v>
      </c>
      <c r="U16" s="52"/>
      <c r="V16" s="49"/>
      <c r="W16" s="52"/>
      <c r="X16" s="52">
        <v>41826001</v>
      </c>
      <c r="Y16" s="52"/>
      <c r="Z16" s="52"/>
      <c r="AA16" s="52"/>
      <c r="AB16" s="30" t="str">
        <f>IF(OR(COUNTIF(H16:AA16, "presenta")&gt;0, COUNT(H16:AA16)&gt;0), "PRESENTA", "DESIERTO")</f>
        <v>PRESENTA</v>
      </c>
      <c r="AC16" s="30"/>
      <c r="AD16" s="30">
        <f>COUNTA(H16:AA16)</f>
        <v>3</v>
      </c>
    </row>
    <row r="17" spans="1:30" s="19" customFormat="1" ht="30.75" customHeight="1">
      <c r="A17" s="29"/>
      <c r="B17" s="13">
        <v>11</v>
      </c>
      <c r="C17" s="14"/>
      <c r="D17" s="14"/>
      <c r="E17" s="14"/>
      <c r="F17" s="39" t="s">
        <v>38</v>
      </c>
      <c r="G17" s="18">
        <v>2</v>
      </c>
      <c r="H17" s="48"/>
      <c r="I17" s="48"/>
      <c r="J17" s="48"/>
      <c r="K17" s="52"/>
      <c r="L17" s="52"/>
      <c r="M17" s="52"/>
      <c r="N17" s="51"/>
      <c r="O17" s="52"/>
      <c r="P17" s="52"/>
      <c r="Q17" s="52"/>
      <c r="R17" s="52"/>
      <c r="S17" s="52"/>
      <c r="T17" s="52">
        <v>3582138</v>
      </c>
      <c r="U17" s="52"/>
      <c r="V17" s="52">
        <v>2979998</v>
      </c>
      <c r="W17" s="52"/>
      <c r="X17" s="52"/>
      <c r="Y17" s="52"/>
      <c r="Z17" s="52"/>
      <c r="AA17" s="52"/>
      <c r="AB17" s="30" t="str">
        <f>IF(OR(COUNTIF(H17:AA17, "presenta")&gt;0, COUNT(H17:AA17)&gt;0), "PRESENTA", "DESIERTO")</f>
        <v>PRESENTA</v>
      </c>
      <c r="AC17" s="30"/>
      <c r="AD17" s="30">
        <f>COUNTA(H17:AA17)</f>
        <v>2</v>
      </c>
    </row>
    <row r="18" spans="1:30" s="22" customFormat="1" ht="30.75" customHeight="1">
      <c r="A18" s="19"/>
      <c r="B18" s="13">
        <v>12</v>
      </c>
      <c r="C18" s="14"/>
      <c r="D18" s="14"/>
      <c r="E18" s="14"/>
      <c r="F18" s="39" t="s">
        <v>39</v>
      </c>
      <c r="G18" s="18">
        <v>1</v>
      </c>
      <c r="H18" s="50"/>
      <c r="I18" s="48"/>
      <c r="J18" s="50"/>
      <c r="K18" s="52"/>
      <c r="L18" s="52"/>
      <c r="M18" s="51">
        <v>14660383.5</v>
      </c>
      <c r="N18" s="52"/>
      <c r="O18" s="52"/>
      <c r="P18" s="52"/>
      <c r="Q18" s="52"/>
      <c r="R18" s="52"/>
      <c r="S18" s="52"/>
      <c r="T18" s="52">
        <v>17739211</v>
      </c>
      <c r="U18" s="52">
        <v>6902000</v>
      </c>
      <c r="V18" s="52"/>
      <c r="W18" s="52"/>
      <c r="X18" s="52"/>
      <c r="Y18" s="52"/>
      <c r="Z18" s="52"/>
      <c r="AA18" s="52"/>
      <c r="AB18" s="30" t="str">
        <f>IF(OR(COUNTIF(H18:AA18, "presenta")&gt;0, COUNT(H18:AA18)&gt;0), "PRESENTA", "DESIERTO")</f>
        <v>PRESENTA</v>
      </c>
      <c r="AC18" s="30"/>
      <c r="AD18" s="30">
        <f>COUNTA(H18:AA18)</f>
        <v>3</v>
      </c>
    </row>
    <row r="19" spans="1:30" s="22" customFormat="1" ht="30.75" customHeight="1">
      <c r="A19" s="19"/>
      <c r="B19" s="13">
        <v>13</v>
      </c>
      <c r="C19" s="14"/>
      <c r="D19" s="14"/>
      <c r="E19" s="14"/>
      <c r="F19" s="42" t="s">
        <v>40</v>
      </c>
      <c r="G19" s="14">
        <v>1</v>
      </c>
      <c r="H19" s="50"/>
      <c r="I19" s="50"/>
      <c r="J19" s="50"/>
      <c r="K19" s="52"/>
      <c r="L19" s="52"/>
      <c r="M19" s="50"/>
      <c r="N19" s="52"/>
      <c r="O19" s="52"/>
      <c r="P19" s="52"/>
      <c r="Q19" s="52"/>
      <c r="R19" s="52">
        <v>49304318</v>
      </c>
      <c r="S19" s="52"/>
      <c r="T19" s="52">
        <v>49650489</v>
      </c>
      <c r="U19" s="49"/>
      <c r="V19" s="49"/>
      <c r="W19" s="49"/>
      <c r="X19" s="52">
        <v>50282141</v>
      </c>
      <c r="Y19" s="52"/>
      <c r="Z19" s="49"/>
      <c r="AA19" s="52"/>
      <c r="AB19" s="30" t="str">
        <f>IF(OR(COUNTIF(H19:AA19, "presenta")&gt;0, COUNT(H19:AA19)&gt;0), "PRESENTA", "DESIERTO")</f>
        <v>PRESENTA</v>
      </c>
      <c r="AC19" s="30"/>
      <c r="AD19" s="30">
        <f>COUNTA(H19:AA19)</f>
        <v>3</v>
      </c>
    </row>
    <row r="20" spans="1:30" s="22" customFormat="1" ht="30.75" customHeight="1">
      <c r="A20" s="19"/>
      <c r="B20" s="13">
        <v>14</v>
      </c>
      <c r="C20" s="14"/>
      <c r="D20" s="14"/>
      <c r="E20" s="14"/>
      <c r="F20" s="39" t="s">
        <v>44</v>
      </c>
      <c r="G20" s="14">
        <v>1</v>
      </c>
      <c r="H20" s="50">
        <v>11662000</v>
      </c>
      <c r="I20" s="50">
        <v>10710000</v>
      </c>
      <c r="J20" s="50">
        <v>5831000</v>
      </c>
      <c r="K20" s="52">
        <v>6406960</v>
      </c>
      <c r="L20" s="52"/>
      <c r="M20" s="51"/>
      <c r="N20" s="52"/>
      <c r="O20" s="52">
        <v>12254660.460000001</v>
      </c>
      <c r="P20" s="52">
        <v>12078500</v>
      </c>
      <c r="Q20" s="52">
        <v>5573592</v>
      </c>
      <c r="R20" s="52">
        <v>12078500</v>
      </c>
      <c r="S20" s="52">
        <v>9793700</v>
      </c>
      <c r="T20" s="52"/>
      <c r="U20" s="52"/>
      <c r="V20" s="52"/>
      <c r="W20" s="52"/>
      <c r="X20" s="52"/>
      <c r="Y20" s="52"/>
      <c r="Z20" s="52"/>
      <c r="AA20" s="52"/>
      <c r="AB20" s="30" t="str">
        <f>IF(OR(COUNTIF(H20:AA20, "presenta")&gt;0, COUNT(H20:AA20)&gt;0), "PRESENTA", "DESIERTO")</f>
        <v>PRESENTA</v>
      </c>
      <c r="AC20" s="30"/>
      <c r="AD20" s="30">
        <f>COUNTA(H20:AA20)</f>
        <v>9</v>
      </c>
    </row>
    <row r="21" spans="1:30" s="22" customFormat="1" ht="30.75" customHeight="1">
      <c r="A21" s="19"/>
      <c r="B21" s="13">
        <v>15</v>
      </c>
      <c r="C21" s="14"/>
      <c r="D21" s="14"/>
      <c r="E21" s="14"/>
      <c r="F21" s="39" t="s">
        <v>45</v>
      </c>
      <c r="G21" s="14">
        <v>1</v>
      </c>
      <c r="H21" s="50"/>
      <c r="I21" s="50">
        <v>11376400</v>
      </c>
      <c r="J21" s="50">
        <v>12852000</v>
      </c>
      <c r="K21" s="52">
        <v>10517220</v>
      </c>
      <c r="L21" s="52"/>
      <c r="M21" s="51"/>
      <c r="N21" s="52"/>
      <c r="O21" s="52">
        <v>12254660.460000001</v>
      </c>
      <c r="P21" s="52">
        <v>10710000</v>
      </c>
      <c r="Q21" s="52">
        <v>11542003</v>
      </c>
      <c r="R21" s="52">
        <v>12792500</v>
      </c>
      <c r="S21" s="52">
        <v>10162600</v>
      </c>
      <c r="T21" s="49"/>
      <c r="U21" s="52"/>
      <c r="V21" s="49"/>
      <c r="W21" s="52"/>
      <c r="X21" s="52"/>
      <c r="Y21" s="52"/>
      <c r="Z21" s="52"/>
      <c r="AA21" s="52"/>
      <c r="AB21" s="30" t="str">
        <f>IF(OR(COUNTIF(H21:AA21, "presenta")&gt;0, COUNT(H21:AA21)&gt;0), "PRESENTA", "DESIERTO")</f>
        <v>PRESENTA</v>
      </c>
      <c r="AC21" s="30"/>
      <c r="AD21" s="30">
        <f>COUNTA(H21:AA21)</f>
        <v>8</v>
      </c>
    </row>
    <row r="22" spans="1:30" s="22" customFormat="1" ht="30.75" customHeight="1">
      <c r="A22" s="19"/>
      <c r="B22" s="13">
        <v>16</v>
      </c>
      <c r="C22" s="14"/>
      <c r="D22" s="14"/>
      <c r="E22" s="14"/>
      <c r="F22" s="39" t="s">
        <v>46</v>
      </c>
      <c r="G22" s="14">
        <v>1</v>
      </c>
      <c r="H22" s="50"/>
      <c r="I22" s="50"/>
      <c r="J22" s="50"/>
      <c r="K22" s="52"/>
      <c r="L22" s="52"/>
      <c r="M22" s="51"/>
      <c r="N22" s="52"/>
      <c r="O22" s="52"/>
      <c r="P22" s="52"/>
      <c r="Q22" s="52"/>
      <c r="R22" s="52"/>
      <c r="S22" s="52">
        <v>13054300</v>
      </c>
      <c r="T22" s="52"/>
      <c r="U22" s="52"/>
      <c r="V22" s="52"/>
      <c r="W22" s="52"/>
      <c r="X22" s="52"/>
      <c r="Y22" s="52"/>
      <c r="Z22" s="52"/>
      <c r="AA22" s="52"/>
      <c r="AB22" s="30" t="str">
        <f>IF(OR(COUNTIF(H22:AA22, "presenta")&gt;0, COUNT(H22:AA22)&gt;0), "PRESENTA", "DESIERTO")</f>
        <v>PRESENTA</v>
      </c>
      <c r="AC22" s="30"/>
      <c r="AD22" s="30">
        <f>COUNTA(H22:AA22)</f>
        <v>1</v>
      </c>
    </row>
    <row r="23" spans="1:30" s="22" customFormat="1" ht="30.75" customHeight="1">
      <c r="A23" s="19"/>
      <c r="B23" s="13">
        <v>17</v>
      </c>
      <c r="C23" s="14"/>
      <c r="D23" s="14"/>
      <c r="E23" s="14"/>
      <c r="F23" s="42" t="s">
        <v>47</v>
      </c>
      <c r="G23" s="16">
        <v>2</v>
      </c>
      <c r="H23" s="50">
        <v>39032000</v>
      </c>
      <c r="I23" s="50">
        <v>40460000</v>
      </c>
      <c r="J23" s="50"/>
      <c r="K23" s="52"/>
      <c r="L23" s="52"/>
      <c r="M23" s="51"/>
      <c r="N23" s="52"/>
      <c r="O23" s="52">
        <v>39608912</v>
      </c>
      <c r="P23" s="52"/>
      <c r="Q23" s="52"/>
      <c r="R23" s="52"/>
      <c r="S23" s="52">
        <v>34962200</v>
      </c>
      <c r="T23" s="52"/>
      <c r="U23" s="49"/>
      <c r="V23" s="52">
        <v>33899998.859999999</v>
      </c>
      <c r="W23" s="52"/>
      <c r="X23" s="52"/>
      <c r="Y23" s="52"/>
      <c r="Z23" s="49"/>
      <c r="AA23" s="52"/>
      <c r="AB23" s="30" t="str">
        <f>IF(OR(COUNTIF(H23:AA23, "presenta")&gt;0, COUNT(H23:AA23)&gt;0), "PRESENTA", "DESIERTO")</f>
        <v>PRESENTA</v>
      </c>
      <c r="AC23" s="30"/>
      <c r="AD23" s="30">
        <f>COUNTA(H23:AA23)</f>
        <v>5</v>
      </c>
    </row>
    <row r="24" spans="1:30" s="22" customFormat="1" ht="30.75" customHeight="1">
      <c r="A24" s="19"/>
      <c r="B24" s="13">
        <v>18</v>
      </c>
      <c r="C24" s="14"/>
      <c r="D24" s="14"/>
      <c r="E24" s="14"/>
      <c r="F24" s="38" t="s">
        <v>51</v>
      </c>
      <c r="G24" s="20">
        <v>1</v>
      </c>
      <c r="H24" s="50">
        <v>29155000</v>
      </c>
      <c r="I24" s="50">
        <v>25585000</v>
      </c>
      <c r="J24" s="50"/>
      <c r="K24" s="50">
        <v>29988000</v>
      </c>
      <c r="L24" s="52"/>
      <c r="M24" s="51"/>
      <c r="N24" s="52"/>
      <c r="O24" s="52">
        <v>29639232.420000002</v>
      </c>
      <c r="P24" s="52"/>
      <c r="Q24" s="52">
        <v>17319475</v>
      </c>
      <c r="R24" s="52"/>
      <c r="S24" s="52">
        <v>24537800</v>
      </c>
      <c r="T24" s="52"/>
      <c r="U24" s="49"/>
      <c r="V24" s="52"/>
      <c r="W24" s="52"/>
      <c r="X24" s="52"/>
      <c r="Y24" s="49"/>
      <c r="Z24" s="52"/>
      <c r="AA24" s="52"/>
      <c r="AB24" s="30" t="str">
        <f>IF(OR(COUNTIF(H24:AA24, "presenta")&gt;0, COUNT(H24:AA24)&gt;0), "PRESENTA", "DESIERTO")</f>
        <v>PRESENTA</v>
      </c>
      <c r="AC24" s="30"/>
      <c r="AD24" s="30">
        <f>COUNTA(H24:AA24)</f>
        <v>6</v>
      </c>
    </row>
    <row r="25" spans="1:30" s="22" customFormat="1" ht="30.75" customHeight="1">
      <c r="A25" s="19"/>
      <c r="B25" s="13">
        <v>19</v>
      </c>
      <c r="C25" s="14"/>
      <c r="D25" s="14"/>
      <c r="E25" s="16"/>
      <c r="F25" s="39" t="s">
        <v>52</v>
      </c>
      <c r="G25" s="15">
        <v>1</v>
      </c>
      <c r="H25" s="50"/>
      <c r="I25" s="50">
        <v>27255760</v>
      </c>
      <c r="J25" s="50"/>
      <c r="K25" s="52"/>
      <c r="L25" s="52"/>
      <c r="M25" s="51"/>
      <c r="N25" s="52"/>
      <c r="O25" s="52"/>
      <c r="P25" s="52">
        <v>27072500</v>
      </c>
      <c r="Q25" s="52"/>
      <c r="R25" s="51"/>
      <c r="S25" s="51">
        <v>24835300</v>
      </c>
      <c r="T25" s="52"/>
      <c r="U25" s="52"/>
      <c r="V25" s="52"/>
      <c r="W25" s="49"/>
      <c r="X25" s="52"/>
      <c r="Y25" s="52"/>
      <c r="Z25" s="52"/>
      <c r="AA25" s="52"/>
      <c r="AB25" s="30" t="str">
        <f>IF(OR(COUNTIF(H25:AA25, "presenta")&gt;0, COUNT(H25:AA25)&gt;0), "PRESENTA", "DESIERTO")</f>
        <v>PRESENTA</v>
      </c>
      <c r="AC25" s="30"/>
      <c r="AD25" s="30">
        <f>COUNTA(H25:AA25)</f>
        <v>3</v>
      </c>
    </row>
    <row r="26" spans="1:30" s="22" customFormat="1" ht="30.75" customHeight="1">
      <c r="A26" s="19"/>
      <c r="B26" s="13">
        <v>20</v>
      </c>
      <c r="C26" s="14"/>
      <c r="D26" s="14"/>
      <c r="E26" s="16"/>
      <c r="F26" s="39" t="s">
        <v>54</v>
      </c>
      <c r="G26" s="15">
        <v>1</v>
      </c>
      <c r="H26" s="50"/>
      <c r="I26" s="50">
        <v>27331206</v>
      </c>
      <c r="J26" s="50">
        <v>26869843</v>
      </c>
      <c r="K26" s="52"/>
      <c r="L26" s="52"/>
      <c r="M26" s="52"/>
      <c r="N26" s="52"/>
      <c r="O26" s="52">
        <v>26563441.800000001</v>
      </c>
      <c r="P26" s="52"/>
      <c r="Q26" s="52"/>
      <c r="R26" s="52">
        <v>27429500</v>
      </c>
      <c r="S26" s="52">
        <v>21396200</v>
      </c>
      <c r="T26" s="52"/>
      <c r="U26" s="52"/>
      <c r="V26" s="52"/>
      <c r="W26" s="52"/>
      <c r="X26" s="52"/>
      <c r="Y26" s="52"/>
      <c r="Z26" s="52"/>
      <c r="AA26" s="52"/>
      <c r="AB26" s="30" t="str">
        <f>IF(OR(COUNTIF(H26:AA26, "presenta")&gt;0, COUNT(H26:AA26)&gt;0), "PRESENTA", "DESIERTO")</f>
        <v>PRESENTA</v>
      </c>
      <c r="AC26" s="30"/>
      <c r="AD26" s="30">
        <f>COUNTA(H26:AA26)</f>
        <v>5</v>
      </c>
    </row>
    <row r="27" spans="1:30" s="22" customFormat="1" ht="30.75" customHeight="1">
      <c r="A27" s="19"/>
      <c r="B27" s="9">
        <v>21</v>
      </c>
      <c r="C27" s="9" t="s">
        <v>191</v>
      </c>
      <c r="D27" s="9" t="s">
        <v>191</v>
      </c>
      <c r="E27" s="9" t="s">
        <v>191</v>
      </c>
      <c r="F27" s="39" t="s">
        <v>58</v>
      </c>
      <c r="G27" s="15">
        <v>1</v>
      </c>
      <c r="H27" s="50"/>
      <c r="I27" s="50">
        <v>7497000</v>
      </c>
      <c r="J27" s="50"/>
      <c r="K27" s="52">
        <v>7618380</v>
      </c>
      <c r="L27" s="50"/>
      <c r="M27" s="51"/>
      <c r="N27" s="52"/>
      <c r="O27" s="52"/>
      <c r="P27" s="52">
        <v>8092000</v>
      </c>
      <c r="Q27" s="52">
        <v>6607113</v>
      </c>
      <c r="R27" s="52">
        <v>8080100</v>
      </c>
      <c r="S27" s="52">
        <v>7137620</v>
      </c>
      <c r="T27" s="52"/>
      <c r="U27" s="49"/>
      <c r="V27" s="52"/>
      <c r="W27" s="49"/>
      <c r="X27" s="52"/>
      <c r="Y27" s="52"/>
      <c r="Z27" s="52"/>
      <c r="AA27" s="52"/>
      <c r="AB27" s="30" t="str">
        <f>IF(OR(COUNTIF(H27:AA27, "presenta")&gt;0, COUNT(H27:AA27)&gt;0), "PRESENTA", "DESIERTO")</f>
        <v>PRESENTA</v>
      </c>
      <c r="AC27" s="30"/>
      <c r="AD27" s="30">
        <f>COUNTA(H27:AA27)</f>
        <v>6</v>
      </c>
    </row>
    <row r="28" spans="1:30" s="22" customFormat="1" ht="30.75" customHeight="1">
      <c r="A28" s="19"/>
      <c r="B28" s="13">
        <v>22</v>
      </c>
      <c r="C28" s="9" t="s">
        <v>192</v>
      </c>
      <c r="D28" s="9" t="s">
        <v>192</v>
      </c>
      <c r="E28" s="9" t="s">
        <v>192</v>
      </c>
      <c r="F28" s="39" t="s">
        <v>62</v>
      </c>
      <c r="G28" s="14">
        <v>6</v>
      </c>
      <c r="H28" s="50"/>
      <c r="I28" s="50"/>
      <c r="J28" s="50"/>
      <c r="K28" s="52">
        <v>36749580</v>
      </c>
      <c r="L28" s="52"/>
      <c r="M28" s="52"/>
      <c r="N28" s="52"/>
      <c r="O28" s="52"/>
      <c r="P28" s="52"/>
      <c r="Q28" s="52"/>
      <c r="R28" s="52"/>
      <c r="S28" s="52"/>
      <c r="T28" s="52"/>
      <c r="U28" s="52"/>
      <c r="V28" s="52">
        <v>45699998.400000006</v>
      </c>
      <c r="W28" s="52"/>
      <c r="X28" s="52"/>
      <c r="Y28" s="52"/>
      <c r="Z28" s="52"/>
      <c r="AA28" s="52"/>
      <c r="AB28" s="30" t="str">
        <f>IF(OR(COUNTIF(H28:AA28, "presenta")&gt;0, COUNT(H28:AA28)&gt;0), "PRESENTA", "DESIERTO")</f>
        <v>PRESENTA</v>
      </c>
      <c r="AC28" s="30"/>
      <c r="AD28" s="30">
        <f>COUNTA(H28:AA28)</f>
        <v>2</v>
      </c>
    </row>
    <row r="29" spans="1:30" s="22" customFormat="1" ht="30.75" customHeight="1">
      <c r="A29" s="19"/>
      <c r="B29" s="9">
        <v>23</v>
      </c>
      <c r="C29" s="9" t="s">
        <v>193</v>
      </c>
      <c r="D29" s="9" t="s">
        <v>193</v>
      </c>
      <c r="E29" s="9" t="s">
        <v>193</v>
      </c>
      <c r="F29" s="39" t="s">
        <v>65</v>
      </c>
      <c r="G29" s="12">
        <v>1</v>
      </c>
      <c r="H29" s="50">
        <v>7378000</v>
      </c>
      <c r="I29" s="50">
        <v>7556500</v>
      </c>
      <c r="J29" s="50"/>
      <c r="K29" s="52">
        <v>7533890</v>
      </c>
      <c r="L29" s="52"/>
      <c r="M29" s="52"/>
      <c r="N29" s="52"/>
      <c r="O29" s="52"/>
      <c r="P29" s="52"/>
      <c r="Q29" s="52">
        <v>6609625</v>
      </c>
      <c r="R29" s="52"/>
      <c r="S29" s="52">
        <v>7383950</v>
      </c>
      <c r="T29" s="52"/>
      <c r="U29" s="52"/>
      <c r="V29" s="52"/>
      <c r="W29" s="52"/>
      <c r="X29" s="52"/>
      <c r="Y29" s="52"/>
      <c r="Z29" s="52"/>
      <c r="AA29" s="52"/>
      <c r="AB29" s="30" t="str">
        <f>IF(OR(COUNTIF(H29:AA29, "presenta")&gt;0, COUNT(H29:AA29)&gt;0), "PRESENTA", "DESIERTO")</f>
        <v>PRESENTA</v>
      </c>
      <c r="AC29" s="30"/>
      <c r="AD29" s="30">
        <f>COUNTA(H29:AA29)</f>
        <v>5</v>
      </c>
    </row>
    <row r="30" spans="1:30" s="22" customFormat="1" ht="30.75" customHeight="1">
      <c r="A30" s="19"/>
      <c r="B30" s="13">
        <v>24</v>
      </c>
      <c r="C30" s="14"/>
      <c r="D30" s="14"/>
      <c r="E30" s="14"/>
      <c r="F30" s="39" t="s">
        <v>66</v>
      </c>
      <c r="G30" s="12">
        <v>1</v>
      </c>
      <c r="H30" s="50"/>
      <c r="I30" s="50"/>
      <c r="J30" s="50"/>
      <c r="K30" s="52"/>
      <c r="L30" s="52"/>
      <c r="M30" s="52"/>
      <c r="N30" s="52"/>
      <c r="O30" s="52">
        <v>10674695.08</v>
      </c>
      <c r="P30" s="52"/>
      <c r="Q30" s="52"/>
      <c r="R30" s="52"/>
      <c r="S30" s="49"/>
      <c r="T30" s="52"/>
      <c r="U30" s="52"/>
      <c r="V30" s="52"/>
      <c r="W30" s="52"/>
      <c r="X30" s="52"/>
      <c r="Y30" s="52"/>
      <c r="Z30" s="52"/>
      <c r="AA30" s="52"/>
      <c r="AB30" s="30" t="str">
        <f>IF(OR(COUNTIF(H30:AA30, "presenta")&gt;0, COUNT(H30:AA30)&gt;0), "PRESENTA", "DESIERTO")</f>
        <v>PRESENTA</v>
      </c>
      <c r="AC30" s="30"/>
      <c r="AD30" s="30">
        <f>COUNTA(H30:AA30)</f>
        <v>1</v>
      </c>
    </row>
    <row r="31" spans="1:30" s="22" customFormat="1" ht="30.75" customHeight="1">
      <c r="A31" s="19"/>
      <c r="B31" s="9">
        <v>25</v>
      </c>
      <c r="C31" s="14"/>
      <c r="D31" s="14"/>
      <c r="E31" s="14"/>
      <c r="F31" s="39" t="s">
        <v>67</v>
      </c>
      <c r="G31" s="12">
        <v>7</v>
      </c>
      <c r="H31" s="50"/>
      <c r="I31" s="50"/>
      <c r="J31" s="50"/>
      <c r="K31" s="52"/>
      <c r="L31" s="52"/>
      <c r="M31" s="52"/>
      <c r="N31" s="52"/>
      <c r="O31" s="52">
        <v>40286254.050000004</v>
      </c>
      <c r="P31" s="52"/>
      <c r="Q31" s="52"/>
      <c r="R31" s="52"/>
      <c r="S31" s="49"/>
      <c r="T31" s="52"/>
      <c r="U31" s="52"/>
      <c r="V31" s="52"/>
      <c r="W31" s="52"/>
      <c r="X31" s="52"/>
      <c r="Y31" s="52"/>
      <c r="Z31" s="52"/>
      <c r="AA31" s="52">
        <v>33219207</v>
      </c>
      <c r="AB31" s="30" t="str">
        <f>IF(OR(COUNTIF(H31:AA31, "presenta")&gt;0, COUNT(H31:AA31)&gt;0), "PRESENTA", "DESIERTO")</f>
        <v>PRESENTA</v>
      </c>
      <c r="AC31" s="30"/>
      <c r="AD31" s="30">
        <f>COUNTA(H31:AA31)</f>
        <v>2</v>
      </c>
    </row>
    <row r="32" spans="1:30" s="23" customFormat="1" ht="30.75" customHeight="1">
      <c r="A32" s="19"/>
      <c r="B32" s="13">
        <v>26</v>
      </c>
      <c r="C32" s="14"/>
      <c r="D32" s="14"/>
      <c r="E32" s="16"/>
      <c r="F32" s="39" t="s">
        <v>68</v>
      </c>
      <c r="G32" s="12">
        <v>1</v>
      </c>
      <c r="H32" s="50"/>
      <c r="I32" s="50"/>
      <c r="J32" s="50"/>
      <c r="K32" s="52"/>
      <c r="L32" s="52"/>
      <c r="M32" s="52"/>
      <c r="N32" s="52"/>
      <c r="O32" s="52"/>
      <c r="P32" s="52"/>
      <c r="Q32" s="52"/>
      <c r="R32" s="52"/>
      <c r="S32" s="52"/>
      <c r="T32" s="52"/>
      <c r="U32" s="52"/>
      <c r="V32" s="52"/>
      <c r="W32" s="52"/>
      <c r="X32" s="52"/>
      <c r="Y32" s="52"/>
      <c r="Z32" s="52"/>
      <c r="AA32" s="52"/>
      <c r="AB32" s="30" t="str">
        <f>IF(OR(COUNTIF(H32:AA32, "presenta")&gt;0, COUNT(H32:AA32)&gt;0), "PRESENTA", "DESIERTO")</f>
        <v>DESIERTO</v>
      </c>
      <c r="AC32" s="30"/>
      <c r="AD32" s="30">
        <f>COUNTA(H32:AA32)</f>
        <v>0</v>
      </c>
    </row>
    <row r="33" spans="1:30" s="23" customFormat="1" ht="30.75" customHeight="1">
      <c r="A33" s="19"/>
      <c r="B33" s="13">
        <v>27</v>
      </c>
      <c r="C33" s="14"/>
      <c r="D33" s="14"/>
      <c r="E33" s="14"/>
      <c r="F33" s="43" t="s">
        <v>71</v>
      </c>
      <c r="G33" s="12">
        <v>1</v>
      </c>
      <c r="H33" s="53"/>
      <c r="I33" s="54"/>
      <c r="J33" s="54"/>
      <c r="K33" s="52"/>
      <c r="L33" s="52"/>
      <c r="M33" s="52"/>
      <c r="N33" s="51"/>
      <c r="O33" s="52"/>
      <c r="P33" s="52"/>
      <c r="Q33" s="52"/>
      <c r="R33" s="52"/>
      <c r="S33" s="52"/>
      <c r="T33" s="52"/>
      <c r="U33" s="52"/>
      <c r="V33" s="52"/>
      <c r="W33" s="52">
        <v>22391635</v>
      </c>
      <c r="X33" s="52"/>
      <c r="Y33" s="52"/>
      <c r="Z33" s="52">
        <v>16211050</v>
      </c>
      <c r="AA33" s="52"/>
      <c r="AB33" s="30" t="str">
        <f>IF(OR(COUNTIF(H33:AA33, "presenta")&gt;0, COUNT(H33:AA33)&gt;0), "PRESENTA", "DESIERTO")</f>
        <v>PRESENTA</v>
      </c>
      <c r="AC33" s="30"/>
      <c r="AD33" s="30">
        <f>COUNTA(H33:AA33)</f>
        <v>2</v>
      </c>
    </row>
    <row r="34" spans="1:30" s="23" customFormat="1" ht="39.75" customHeight="1">
      <c r="A34" s="19"/>
      <c r="B34" s="13">
        <v>28</v>
      </c>
      <c r="C34" s="14"/>
      <c r="D34" s="14"/>
      <c r="E34" s="14"/>
      <c r="F34" s="44" t="s">
        <v>73</v>
      </c>
      <c r="G34" s="12">
        <v>6</v>
      </c>
      <c r="H34" s="55"/>
      <c r="I34" s="55"/>
      <c r="J34" s="55"/>
      <c r="K34" s="52"/>
      <c r="L34" s="52"/>
      <c r="M34" s="52"/>
      <c r="N34" s="52"/>
      <c r="O34" s="52"/>
      <c r="P34" s="52"/>
      <c r="Q34" s="52"/>
      <c r="R34" s="52"/>
      <c r="S34" s="52"/>
      <c r="T34" s="52"/>
      <c r="U34" s="52"/>
      <c r="V34" s="52"/>
      <c r="W34" s="52">
        <v>70686000</v>
      </c>
      <c r="X34" s="52"/>
      <c r="Y34" s="52"/>
      <c r="Z34" s="52">
        <v>72207000</v>
      </c>
      <c r="AA34" s="52"/>
      <c r="AB34" s="30" t="str">
        <f>IF(OR(COUNTIF(H34:AA34, "presenta")&gt;0, COUNT(H34:AA34)&gt;0), "PRESENTA", "DESIERTO")</f>
        <v>PRESENTA</v>
      </c>
      <c r="AC34" s="30"/>
      <c r="AD34" s="30">
        <f>COUNTA(H34:AA34)</f>
        <v>2</v>
      </c>
    </row>
    <row r="35" spans="1:30" s="23" customFormat="1" ht="30.75" customHeight="1">
      <c r="A35" s="19"/>
      <c r="B35" s="13">
        <v>29</v>
      </c>
      <c r="C35" s="14"/>
      <c r="D35" s="14"/>
      <c r="E35" s="14"/>
      <c r="F35" s="39" t="s">
        <v>74</v>
      </c>
      <c r="G35" s="12">
        <v>25</v>
      </c>
      <c r="H35" s="55"/>
      <c r="I35" s="50"/>
      <c r="J35" s="55"/>
      <c r="K35" s="52"/>
      <c r="L35" s="52"/>
      <c r="M35" s="52"/>
      <c r="N35" s="52"/>
      <c r="O35" s="52"/>
      <c r="P35" s="52"/>
      <c r="Q35" s="52"/>
      <c r="R35" s="52"/>
      <c r="S35" s="49"/>
      <c r="T35" s="49"/>
      <c r="U35" s="52"/>
      <c r="V35" s="49"/>
      <c r="W35" s="52">
        <v>7452375</v>
      </c>
      <c r="X35" s="52"/>
      <c r="Y35" s="52">
        <v>8925000</v>
      </c>
      <c r="Z35" s="52">
        <v>10000000</v>
      </c>
      <c r="AA35" s="52"/>
      <c r="AB35" s="30" t="str">
        <f>IF(OR(COUNTIF(H35:AA35, "presenta")&gt;0, COUNT(H35:AA35)&gt;0), "PRESENTA", "DESIERTO")</f>
        <v>PRESENTA</v>
      </c>
      <c r="AC35" s="30"/>
      <c r="AD35" s="30">
        <f>COUNTA(H35:AA35)</f>
        <v>3</v>
      </c>
    </row>
    <row r="36" spans="1:30" s="23" customFormat="1" ht="30.75" customHeight="1">
      <c r="A36" s="19"/>
      <c r="B36" s="13">
        <v>30</v>
      </c>
      <c r="C36" s="14"/>
      <c r="D36" s="14"/>
      <c r="E36" s="14"/>
      <c r="F36" s="44" t="s">
        <v>78</v>
      </c>
      <c r="G36" s="12">
        <v>1</v>
      </c>
      <c r="H36" s="55"/>
      <c r="I36" s="55"/>
      <c r="J36" s="55"/>
      <c r="K36" s="52"/>
      <c r="L36" s="52"/>
      <c r="M36" s="51"/>
      <c r="N36" s="52"/>
      <c r="O36" s="52"/>
      <c r="P36" s="52"/>
      <c r="Q36" s="52"/>
      <c r="R36" s="52"/>
      <c r="S36" s="49"/>
      <c r="T36" s="49"/>
      <c r="U36" s="52"/>
      <c r="V36" s="49"/>
      <c r="W36" s="52"/>
      <c r="X36" s="52">
        <v>26443585</v>
      </c>
      <c r="Y36" s="52"/>
      <c r="Z36" s="52"/>
      <c r="AA36" s="52"/>
      <c r="AB36" s="30" t="str">
        <f>IF(OR(COUNTIF(H36:AA36, "presenta")&gt;0, COUNT(H36:AA36)&gt;0), "PRESENTA", "DESIERTO")</f>
        <v>PRESENTA</v>
      </c>
      <c r="AC36" s="30"/>
      <c r="AD36" s="30">
        <f>COUNTA(H36:AA36)</f>
        <v>1</v>
      </c>
    </row>
    <row r="37" spans="1:30" s="23" customFormat="1" ht="30.75" customHeight="1">
      <c r="A37" s="19"/>
      <c r="B37" s="9">
        <v>31</v>
      </c>
      <c r="C37" s="14"/>
      <c r="D37" s="14"/>
      <c r="E37" s="14"/>
      <c r="F37" s="39" t="s">
        <v>81</v>
      </c>
      <c r="G37" s="12">
        <v>6</v>
      </c>
      <c r="H37" s="55"/>
      <c r="I37" s="55"/>
      <c r="J37" s="55"/>
      <c r="K37" s="52"/>
      <c r="L37" s="52"/>
      <c r="M37" s="52">
        <v>21349314</v>
      </c>
      <c r="N37" s="52"/>
      <c r="O37" s="52">
        <v>22449395.219999999</v>
      </c>
      <c r="P37" s="52"/>
      <c r="Q37" s="52"/>
      <c r="R37" s="52"/>
      <c r="S37" s="49"/>
      <c r="T37" s="49"/>
      <c r="U37" s="52">
        <v>23562000</v>
      </c>
      <c r="V37" s="49"/>
      <c r="W37" s="52"/>
      <c r="X37" s="52"/>
      <c r="Y37" s="52"/>
      <c r="Z37" s="52"/>
      <c r="AA37" s="52">
        <v>22175412</v>
      </c>
      <c r="AB37" s="30" t="str">
        <f>IF(OR(COUNTIF(H37:AA37, "presenta")&gt;0, COUNT(H37:AA37)&gt;0), "PRESENTA", "DESIERTO")</f>
        <v>PRESENTA</v>
      </c>
      <c r="AC37" s="30"/>
      <c r="AD37" s="30">
        <f>COUNTA(H37:AA37)</f>
        <v>4</v>
      </c>
    </row>
    <row r="38" spans="1:30" s="23" customFormat="1" ht="30.75" customHeight="1">
      <c r="A38" s="19"/>
      <c r="B38" s="9">
        <v>32</v>
      </c>
      <c r="C38" s="14"/>
      <c r="D38" s="14"/>
      <c r="E38" s="14"/>
      <c r="F38" s="43" t="s">
        <v>84</v>
      </c>
      <c r="G38" s="12">
        <v>6</v>
      </c>
      <c r="H38" s="55"/>
      <c r="I38" s="55"/>
      <c r="J38" s="55"/>
      <c r="K38" s="52"/>
      <c r="L38" s="52"/>
      <c r="M38" s="52"/>
      <c r="N38" s="52"/>
      <c r="O38" s="52"/>
      <c r="P38" s="52"/>
      <c r="Q38" s="52"/>
      <c r="R38" s="52"/>
      <c r="S38" s="49"/>
      <c r="T38" s="52">
        <v>8540868</v>
      </c>
      <c r="U38" s="52">
        <v>8639400</v>
      </c>
      <c r="V38" s="52"/>
      <c r="W38" s="52"/>
      <c r="X38" s="52"/>
      <c r="Y38" s="52"/>
      <c r="Z38" s="52"/>
      <c r="AA38" s="52"/>
      <c r="AB38" s="30" t="str">
        <f>IF(OR(COUNTIF(H38:AA38, "presenta")&gt;0, COUNT(H38:AA38)&gt;0), "PRESENTA", "DESIERTO")</f>
        <v>PRESENTA</v>
      </c>
      <c r="AC38" s="30"/>
      <c r="AD38" s="30">
        <f>COUNTA(H38:AA38)</f>
        <v>2</v>
      </c>
    </row>
    <row r="39" spans="1:30" s="23" customFormat="1" ht="30.75" customHeight="1">
      <c r="A39" s="19"/>
      <c r="B39" s="13">
        <v>33</v>
      </c>
      <c r="C39" s="14"/>
      <c r="D39" s="14"/>
      <c r="E39" s="14"/>
      <c r="F39" s="45" t="s">
        <v>87</v>
      </c>
      <c r="G39" s="12">
        <v>1</v>
      </c>
      <c r="H39" s="54"/>
      <c r="I39" s="54"/>
      <c r="J39" s="54"/>
      <c r="K39" s="52"/>
      <c r="L39" s="52"/>
      <c r="M39" s="52"/>
      <c r="N39" s="52"/>
      <c r="O39" s="52"/>
      <c r="P39" s="52"/>
      <c r="Q39" s="52"/>
      <c r="R39" s="52"/>
      <c r="S39" s="49"/>
      <c r="T39" s="52">
        <v>37844380</v>
      </c>
      <c r="U39" s="52"/>
      <c r="V39" s="52"/>
      <c r="W39" s="52"/>
      <c r="X39" s="52"/>
      <c r="Y39" s="52"/>
      <c r="Z39" s="52"/>
      <c r="AA39" s="52"/>
      <c r="AB39" s="30" t="str">
        <f>IF(OR(COUNTIF(H39:AA39, "presenta")&gt;0, COUNT(H39:AA39)&gt;0), "PRESENTA", "DESIERTO")</f>
        <v>PRESENTA</v>
      </c>
      <c r="AC39" s="30"/>
      <c r="AD39" s="30">
        <f>COUNTA(H39:AA39)</f>
        <v>1</v>
      </c>
    </row>
    <row r="40" spans="1:30" s="23" customFormat="1" ht="30.75" customHeight="1">
      <c r="A40" s="19"/>
      <c r="B40" s="13">
        <v>34</v>
      </c>
      <c r="C40" s="14"/>
      <c r="D40" s="14"/>
      <c r="E40" s="14"/>
      <c r="F40" s="39" t="s">
        <v>88</v>
      </c>
      <c r="G40" s="12">
        <v>1</v>
      </c>
      <c r="H40" s="54"/>
      <c r="I40" s="54"/>
      <c r="J40" s="54"/>
      <c r="K40" s="52"/>
      <c r="L40" s="52"/>
      <c r="M40" s="52"/>
      <c r="N40" s="52"/>
      <c r="O40" s="52"/>
      <c r="P40" s="52"/>
      <c r="Q40" s="52"/>
      <c r="R40" s="52"/>
      <c r="S40" s="49"/>
      <c r="T40" s="52">
        <v>26040413</v>
      </c>
      <c r="U40" s="52"/>
      <c r="V40" s="52"/>
      <c r="W40" s="52"/>
      <c r="X40" s="52"/>
      <c r="Y40" s="52"/>
      <c r="Z40" s="52"/>
      <c r="AA40" s="52"/>
      <c r="AB40" s="30" t="str">
        <f>IF(OR(COUNTIF(H40:AA40, "presenta")&gt;0, COUNT(H40:AA40)&gt;0), "PRESENTA", "DESIERTO")</f>
        <v>PRESENTA</v>
      </c>
      <c r="AC40" s="30"/>
      <c r="AD40" s="30">
        <f>COUNTA(H40:AA40)</f>
        <v>1</v>
      </c>
    </row>
    <row r="41" spans="1:30" s="23" customFormat="1" ht="30.75" customHeight="1">
      <c r="A41" s="19"/>
      <c r="B41" s="13">
        <v>35</v>
      </c>
      <c r="C41" s="14"/>
      <c r="D41" s="14"/>
      <c r="E41" s="14"/>
      <c r="F41" s="39" t="s">
        <v>91</v>
      </c>
      <c r="G41" s="12">
        <v>10</v>
      </c>
      <c r="H41" s="55"/>
      <c r="I41" s="55"/>
      <c r="J41" s="55"/>
      <c r="K41" s="52"/>
      <c r="L41" s="52"/>
      <c r="M41" s="52"/>
      <c r="N41" s="52"/>
      <c r="O41" s="52"/>
      <c r="P41" s="52"/>
      <c r="Q41" s="52"/>
      <c r="R41" s="52"/>
      <c r="S41" s="49"/>
      <c r="T41" s="49"/>
      <c r="U41" s="52"/>
      <c r="V41" s="49"/>
      <c r="W41" s="52"/>
      <c r="X41" s="52"/>
      <c r="Y41" s="52"/>
      <c r="Z41" s="52"/>
      <c r="AA41" s="52"/>
      <c r="AB41" s="30" t="str">
        <f>IF(OR(COUNTIF(H41:AA41, "presenta")&gt;0, COUNT(H41:AA41)&gt;0), "PRESENTA", "DESIERTO")</f>
        <v>DESIERTO</v>
      </c>
      <c r="AC41" s="30"/>
      <c r="AD41" s="30">
        <f>COUNTA(H41:AA41)</f>
        <v>0</v>
      </c>
    </row>
    <row r="42" spans="1:30" s="23" customFormat="1" ht="30.75" customHeight="1">
      <c r="A42" s="19"/>
      <c r="B42" s="13">
        <v>36</v>
      </c>
      <c r="C42" s="14"/>
      <c r="D42" s="14"/>
      <c r="E42" s="14"/>
      <c r="F42" s="39" t="s">
        <v>92</v>
      </c>
      <c r="G42" s="12">
        <v>1</v>
      </c>
      <c r="H42" s="55"/>
      <c r="I42" s="55"/>
      <c r="J42" s="55"/>
      <c r="K42" s="52"/>
      <c r="L42" s="52"/>
      <c r="M42" s="52"/>
      <c r="N42" s="52"/>
      <c r="O42" s="52"/>
      <c r="P42" s="52"/>
      <c r="Q42" s="52"/>
      <c r="R42" s="52"/>
      <c r="S42" s="49"/>
      <c r="T42" s="49"/>
      <c r="U42" s="52"/>
      <c r="V42" s="49"/>
      <c r="W42" s="52"/>
      <c r="X42" s="52"/>
      <c r="Y42" s="52"/>
      <c r="Z42" s="52"/>
      <c r="AA42" s="52"/>
      <c r="AB42" s="30" t="str">
        <f>IF(OR(COUNTIF(H42:AA42, "presenta")&gt;0, COUNT(H42:AA42)&gt;0), "PRESENTA", "DESIERTO")</f>
        <v>DESIERTO</v>
      </c>
      <c r="AC42" s="30"/>
      <c r="AD42" s="30">
        <f>COUNTA(H42:AA42)</f>
        <v>0</v>
      </c>
    </row>
    <row r="43" spans="1:30" s="23" customFormat="1" ht="30.75" customHeight="1">
      <c r="A43" s="19"/>
      <c r="B43" s="13">
        <v>37</v>
      </c>
      <c r="C43" s="14"/>
      <c r="D43" s="14"/>
      <c r="E43" s="14"/>
      <c r="F43" s="39" t="s">
        <v>93</v>
      </c>
      <c r="G43" s="12">
        <v>2</v>
      </c>
      <c r="H43" s="55"/>
      <c r="I43" s="55"/>
      <c r="J43" s="55"/>
      <c r="K43" s="52"/>
      <c r="L43" s="52"/>
      <c r="M43" s="52"/>
      <c r="N43" s="52"/>
      <c r="O43" s="52"/>
      <c r="P43" s="52"/>
      <c r="Q43" s="52"/>
      <c r="R43" s="52"/>
      <c r="S43" s="49"/>
      <c r="T43" s="49"/>
      <c r="U43" s="52"/>
      <c r="V43" s="49"/>
      <c r="W43" s="52"/>
      <c r="X43" s="52"/>
      <c r="Y43" s="52"/>
      <c r="Z43" s="52"/>
      <c r="AA43" s="52"/>
      <c r="AB43" s="30" t="str">
        <f>IF(OR(COUNTIF(H43:AA43, "presenta")&gt;0, COUNT(H43:AA43)&gt;0), "PRESENTA", "DESIERTO")</f>
        <v>DESIERTO</v>
      </c>
      <c r="AC43" s="30"/>
      <c r="AD43" s="30">
        <f>COUNTA(H43:AA43)</f>
        <v>0</v>
      </c>
    </row>
    <row r="44" spans="1:30" s="23" customFormat="1" ht="30.75" customHeight="1">
      <c r="A44" s="19"/>
      <c r="B44" s="13">
        <v>38</v>
      </c>
      <c r="C44" s="14"/>
      <c r="D44" s="14"/>
      <c r="E44" s="14"/>
      <c r="F44" s="39" t="s">
        <v>94</v>
      </c>
      <c r="G44" s="12">
        <v>2</v>
      </c>
      <c r="H44" s="55"/>
      <c r="I44" s="55"/>
      <c r="J44" s="55"/>
      <c r="K44" s="52"/>
      <c r="L44" s="52"/>
      <c r="M44" s="52"/>
      <c r="N44" s="52"/>
      <c r="O44" s="52"/>
      <c r="P44" s="52"/>
      <c r="Q44" s="52"/>
      <c r="R44" s="52"/>
      <c r="S44" s="49"/>
      <c r="T44" s="52"/>
      <c r="U44" s="52"/>
      <c r="V44" s="52"/>
      <c r="W44" s="52"/>
      <c r="X44" s="52"/>
      <c r="Y44" s="52"/>
      <c r="Z44" s="52"/>
      <c r="AA44" s="52"/>
      <c r="AB44" s="30" t="str">
        <f>IF(OR(COUNTIF(H44:AA44, "presenta")&gt;0, COUNT(H44:AA44)&gt;0), "PRESENTA", "DESIERTO")</f>
        <v>DESIERTO</v>
      </c>
      <c r="AC44" s="30"/>
      <c r="AD44" s="30">
        <f>COUNTA(H44:AA44)</f>
        <v>0</v>
      </c>
    </row>
    <row r="45" spans="1:30" s="23" customFormat="1" ht="30.75" customHeight="1">
      <c r="A45" s="19"/>
      <c r="B45" s="13">
        <v>39</v>
      </c>
      <c r="C45" s="14"/>
      <c r="D45" s="14"/>
      <c r="E45" s="14"/>
      <c r="F45" s="39" t="s">
        <v>95</v>
      </c>
      <c r="G45" s="12">
        <v>1</v>
      </c>
      <c r="H45" s="55"/>
      <c r="I45" s="55"/>
      <c r="J45" s="55"/>
      <c r="K45" s="52"/>
      <c r="L45" s="52"/>
      <c r="M45" s="52"/>
      <c r="N45" s="52"/>
      <c r="O45" s="52"/>
      <c r="P45" s="52"/>
      <c r="Q45" s="52"/>
      <c r="R45" s="52"/>
      <c r="S45" s="49"/>
      <c r="T45" s="49"/>
      <c r="U45" s="52"/>
      <c r="V45" s="49"/>
      <c r="W45" s="52"/>
      <c r="X45" s="52"/>
      <c r="Y45" s="52"/>
      <c r="Z45" s="52"/>
      <c r="AA45" s="52"/>
      <c r="AB45" s="30" t="str">
        <f>IF(OR(COUNTIF(H45:AA45, "presenta")&gt;0, COUNT(H45:AA45)&gt;0), "PRESENTA", "DESIERTO")</f>
        <v>DESIERTO</v>
      </c>
      <c r="AC45" s="30"/>
      <c r="AD45" s="30">
        <f>COUNTA(H45:AA45)</f>
        <v>0</v>
      </c>
    </row>
    <row r="46" spans="1:30" s="23" customFormat="1" ht="30.75" customHeight="1">
      <c r="A46" s="19"/>
      <c r="B46" s="13">
        <v>40</v>
      </c>
      <c r="C46" s="14"/>
      <c r="D46" s="14"/>
      <c r="E46" s="16"/>
      <c r="F46" s="39" t="s">
        <v>96</v>
      </c>
      <c r="G46" s="12">
        <v>14</v>
      </c>
      <c r="H46" s="50"/>
      <c r="I46" s="50"/>
      <c r="J46" s="50"/>
      <c r="K46" s="52"/>
      <c r="L46" s="52"/>
      <c r="M46" s="52">
        <v>21691320</v>
      </c>
      <c r="N46" s="52"/>
      <c r="O46" s="52"/>
      <c r="P46" s="52"/>
      <c r="Q46" s="52"/>
      <c r="R46" s="52"/>
      <c r="S46" s="49"/>
      <c r="T46" s="52">
        <v>22707580</v>
      </c>
      <c r="U46" s="52"/>
      <c r="V46" s="52">
        <v>20949999.98</v>
      </c>
      <c r="W46" s="52"/>
      <c r="X46" s="52"/>
      <c r="Y46" s="52"/>
      <c r="Z46" s="52"/>
      <c r="AA46" s="52"/>
      <c r="AB46" s="30" t="str">
        <f>IF(OR(COUNTIF(H46:AA46, "presenta")&gt;0, COUNT(H46:AA46)&gt;0), "PRESENTA", "DESIERTO")</f>
        <v>PRESENTA</v>
      </c>
      <c r="AC46" s="30"/>
      <c r="AD46" s="30">
        <f>COUNTA(H46:AA46)</f>
        <v>3</v>
      </c>
    </row>
    <row r="47" spans="1:30" s="23" customFormat="1" ht="30.75" customHeight="1">
      <c r="A47" s="19"/>
      <c r="B47" s="13">
        <v>41</v>
      </c>
      <c r="C47" s="14"/>
      <c r="D47" s="14"/>
      <c r="E47" s="14"/>
      <c r="F47" s="39" t="s">
        <v>99</v>
      </c>
      <c r="G47" s="12">
        <v>5</v>
      </c>
      <c r="H47" s="55"/>
      <c r="I47" s="55"/>
      <c r="J47" s="55"/>
      <c r="K47" s="52"/>
      <c r="L47" s="52"/>
      <c r="M47" s="52">
        <v>7152495</v>
      </c>
      <c r="N47" s="52"/>
      <c r="O47" s="52"/>
      <c r="P47" s="52"/>
      <c r="Q47" s="52"/>
      <c r="R47" s="52"/>
      <c r="S47" s="49"/>
      <c r="T47" s="52">
        <v>9085055</v>
      </c>
      <c r="U47" s="52"/>
      <c r="V47" s="49"/>
      <c r="W47" s="52"/>
      <c r="X47" s="52"/>
      <c r="Y47" s="52"/>
      <c r="Z47" s="52"/>
      <c r="AA47" s="52"/>
      <c r="AB47" s="30" t="str">
        <f>IF(OR(COUNTIF(H47:AA47, "presenta")&gt;0, COUNT(H47:AA47)&gt;0), "PRESENTA", "DESIERTO")</f>
        <v>PRESENTA</v>
      </c>
      <c r="AC47" s="30"/>
      <c r="AD47" s="30">
        <f>COUNTA(H47:AA47)</f>
        <v>2</v>
      </c>
    </row>
    <row r="48" spans="1:30" s="23" customFormat="1" ht="30.75" customHeight="1">
      <c r="A48" s="19"/>
      <c r="B48" s="13">
        <v>42</v>
      </c>
      <c r="C48" s="14"/>
      <c r="D48" s="14"/>
      <c r="E48" s="14"/>
      <c r="F48" s="39" t="s">
        <v>101</v>
      </c>
      <c r="G48" s="12">
        <v>1</v>
      </c>
      <c r="H48" s="55"/>
      <c r="I48" s="55"/>
      <c r="J48" s="55"/>
      <c r="K48" s="52"/>
      <c r="L48" s="52"/>
      <c r="M48" s="52">
        <v>3255840</v>
      </c>
      <c r="N48" s="52"/>
      <c r="O48" s="52"/>
      <c r="P48" s="52"/>
      <c r="Q48" s="52"/>
      <c r="R48" s="52"/>
      <c r="S48" s="49"/>
      <c r="T48" s="52"/>
      <c r="U48" s="52"/>
      <c r="V48" s="52"/>
      <c r="W48" s="52"/>
      <c r="X48" s="52"/>
      <c r="Y48" s="52"/>
      <c r="Z48" s="52"/>
      <c r="AA48" s="52"/>
      <c r="AB48" s="30" t="str">
        <f>IF(OR(COUNTIF(H48:AA48, "presenta")&gt;0, COUNT(H48:AA48)&gt;0), "PRESENTA", "DESIERTO")</f>
        <v>PRESENTA</v>
      </c>
      <c r="AC48" s="30"/>
      <c r="AD48" s="30">
        <f>COUNTA(H48:AA48)</f>
        <v>1</v>
      </c>
    </row>
    <row r="49" spans="1:30" s="23" customFormat="1" ht="30.75" customHeight="1">
      <c r="A49" s="19"/>
      <c r="B49" s="13">
        <v>43</v>
      </c>
      <c r="C49" s="14"/>
      <c r="D49" s="14"/>
      <c r="E49" s="14"/>
      <c r="F49" s="39" t="s">
        <v>105</v>
      </c>
      <c r="G49" s="12">
        <v>1</v>
      </c>
      <c r="H49" s="55"/>
      <c r="I49" s="55"/>
      <c r="J49" s="55"/>
      <c r="K49" s="52"/>
      <c r="L49" s="52"/>
      <c r="M49" s="52">
        <v>73903213.790000007</v>
      </c>
      <c r="N49" s="52"/>
      <c r="O49" s="52">
        <v>72176654.689999998</v>
      </c>
      <c r="P49" s="52"/>
      <c r="Q49" s="52"/>
      <c r="R49" s="51"/>
      <c r="S49" s="49"/>
      <c r="T49" s="52">
        <v>73117527</v>
      </c>
      <c r="U49" s="52"/>
      <c r="V49" s="52">
        <v>69799999.780000001</v>
      </c>
      <c r="W49" s="52"/>
      <c r="X49" s="52"/>
      <c r="Y49" s="52"/>
      <c r="Z49" s="52"/>
      <c r="AA49" s="52"/>
      <c r="AB49" s="30" t="str">
        <f>IF(OR(COUNTIF(H49:AA49, "presenta")&gt;0, COUNT(H49:AA49)&gt;0), "PRESENTA", "DESIERTO")</f>
        <v>PRESENTA</v>
      </c>
      <c r="AC49" s="30"/>
      <c r="AD49" s="30">
        <f>COUNTA(H49:AA49)</f>
        <v>4</v>
      </c>
    </row>
    <row r="50" spans="1:30" s="23" customFormat="1" ht="30.75" customHeight="1">
      <c r="A50" s="19"/>
      <c r="B50" s="13">
        <v>44</v>
      </c>
      <c r="C50" s="14"/>
      <c r="D50" s="14"/>
      <c r="E50" s="14"/>
      <c r="F50" s="39" t="s">
        <v>108</v>
      </c>
      <c r="G50" s="12">
        <v>18</v>
      </c>
      <c r="H50" s="55"/>
      <c r="I50" s="55"/>
      <c r="J50" s="55"/>
      <c r="K50" s="52"/>
      <c r="L50" s="52"/>
      <c r="M50" s="52"/>
      <c r="N50" s="52"/>
      <c r="O50" s="52"/>
      <c r="P50" s="52"/>
      <c r="Q50" s="52"/>
      <c r="R50" s="52"/>
      <c r="S50" s="49"/>
      <c r="T50" s="52">
        <v>103728492</v>
      </c>
      <c r="U50" s="52">
        <v>104958000</v>
      </c>
      <c r="V50" s="52">
        <v>91499985.359999985</v>
      </c>
      <c r="W50" s="52"/>
      <c r="X50" s="52"/>
      <c r="Y50" s="52"/>
      <c r="Z50" s="52"/>
      <c r="AA50" s="52">
        <v>101730006</v>
      </c>
      <c r="AB50" s="30" t="str">
        <f>IF(OR(COUNTIF(H50:AA50, "presenta")&gt;0, COUNT(H50:AA50)&gt;0), "PRESENTA", "DESIERTO")</f>
        <v>PRESENTA</v>
      </c>
      <c r="AC50" s="30"/>
      <c r="AD50" s="30">
        <f>COUNTA(H50:AA50)</f>
        <v>4</v>
      </c>
    </row>
    <row r="51" spans="1:30" s="23" customFormat="1" ht="30.75" customHeight="1">
      <c r="A51" s="19"/>
      <c r="B51" s="13">
        <v>45</v>
      </c>
      <c r="C51" s="14"/>
      <c r="D51" s="14"/>
      <c r="E51" s="14"/>
      <c r="F51" s="39" t="s">
        <v>112</v>
      </c>
      <c r="G51" s="12">
        <v>2</v>
      </c>
      <c r="H51" s="55"/>
      <c r="I51" s="55"/>
      <c r="J51" s="55"/>
      <c r="K51" s="52"/>
      <c r="L51" s="52"/>
      <c r="M51" s="52"/>
      <c r="N51" s="52"/>
      <c r="O51" s="52"/>
      <c r="P51" s="52"/>
      <c r="Q51" s="52"/>
      <c r="R51" s="52"/>
      <c r="S51" s="49"/>
      <c r="T51" s="49"/>
      <c r="U51" s="52"/>
      <c r="V51" s="49"/>
      <c r="W51" s="52">
        <v>53788000</v>
      </c>
      <c r="X51" s="52"/>
      <c r="Y51" s="52">
        <v>66402000</v>
      </c>
      <c r="Z51" s="52">
        <v>15624700</v>
      </c>
      <c r="AA51" s="52"/>
      <c r="AB51" s="30" t="str">
        <f>IF(OR(COUNTIF(H51:AA51, "presenta")&gt;0, COUNT(H51:AA51)&gt;0), "PRESENTA", "DESIERTO")</f>
        <v>PRESENTA</v>
      </c>
      <c r="AC51" s="30"/>
      <c r="AD51" s="30">
        <f>COUNTA(H51:AA51)</f>
        <v>3</v>
      </c>
    </row>
    <row r="52" spans="1:30" s="23" customFormat="1" ht="30.75" customHeight="1">
      <c r="A52" s="19"/>
      <c r="B52" s="13">
        <v>46</v>
      </c>
      <c r="C52" s="14"/>
      <c r="D52" s="14"/>
      <c r="E52" s="14"/>
      <c r="F52" s="39" t="s">
        <v>118</v>
      </c>
      <c r="G52" s="12">
        <v>1</v>
      </c>
      <c r="H52" s="55"/>
      <c r="I52" s="55"/>
      <c r="J52" s="55"/>
      <c r="K52" s="52"/>
      <c r="L52" s="52"/>
      <c r="M52" s="52"/>
      <c r="N52" s="52"/>
      <c r="O52" s="52"/>
      <c r="P52" s="52"/>
      <c r="Q52" s="52"/>
      <c r="R52" s="52"/>
      <c r="S52" s="49"/>
      <c r="T52" s="52"/>
      <c r="U52" s="52"/>
      <c r="V52" s="52"/>
      <c r="W52" s="52"/>
      <c r="X52" s="52"/>
      <c r="Y52" s="52"/>
      <c r="Z52" s="52"/>
      <c r="AA52" s="52"/>
      <c r="AB52" s="30" t="str">
        <f>IF(OR(COUNTIF(H52:AA52, "presenta")&gt;0, COUNT(H52:AA52)&gt;0), "PRESENTA", "DESIERTO")</f>
        <v>DESIERTO</v>
      </c>
      <c r="AC52" s="30"/>
      <c r="AD52" s="30">
        <f>COUNTA(H52:AA52)</f>
        <v>0</v>
      </c>
    </row>
    <row r="53" spans="1:30" s="23" customFormat="1" ht="30.75" customHeight="1">
      <c r="A53" s="19"/>
      <c r="B53" s="13">
        <v>47</v>
      </c>
      <c r="C53" s="14"/>
      <c r="D53" s="14"/>
      <c r="E53" s="14"/>
      <c r="F53" s="39" t="s">
        <v>122</v>
      </c>
      <c r="G53" s="12">
        <v>1</v>
      </c>
      <c r="H53" s="55"/>
      <c r="I53" s="55"/>
      <c r="J53" s="55"/>
      <c r="K53" s="52"/>
      <c r="L53" s="52">
        <v>120190000</v>
      </c>
      <c r="M53" s="52"/>
      <c r="N53" s="52">
        <v>114995650</v>
      </c>
      <c r="O53" s="52">
        <v>117702243.12</v>
      </c>
      <c r="P53" s="52"/>
      <c r="Q53" s="52"/>
      <c r="R53" s="52"/>
      <c r="S53" s="49"/>
      <c r="T53" s="52"/>
      <c r="U53" s="52"/>
      <c r="V53" s="52"/>
      <c r="W53" s="52"/>
      <c r="X53" s="52"/>
      <c r="Y53" s="52"/>
      <c r="Z53" s="52"/>
      <c r="AA53" s="52"/>
      <c r="AB53" s="30" t="str">
        <f>IF(OR(COUNTIF(H53:AA53, "presenta")&gt;0, COUNT(H53:AA53)&gt;0), "PRESENTA", "DESIERTO")</f>
        <v>PRESENTA</v>
      </c>
      <c r="AC53" s="30"/>
      <c r="AD53" s="30">
        <f>COUNTA(H53:AA53)</f>
        <v>3</v>
      </c>
    </row>
    <row r="54" spans="1:30" s="23" customFormat="1" ht="30.75" customHeight="1">
      <c r="A54" s="19"/>
      <c r="B54" s="13">
        <v>48</v>
      </c>
      <c r="C54" s="14"/>
      <c r="D54" s="14"/>
      <c r="E54" s="14"/>
      <c r="F54" s="39" t="s">
        <v>125</v>
      </c>
      <c r="G54" s="12">
        <v>1</v>
      </c>
      <c r="H54" s="55"/>
      <c r="I54" s="55"/>
      <c r="J54" s="55"/>
      <c r="K54" s="52"/>
      <c r="L54" s="52"/>
      <c r="M54" s="52"/>
      <c r="N54" s="52"/>
      <c r="O54" s="52"/>
      <c r="P54" s="52"/>
      <c r="Q54" s="52"/>
      <c r="R54" s="52"/>
      <c r="S54" s="49"/>
      <c r="T54" s="52"/>
      <c r="U54" s="52"/>
      <c r="V54" s="52"/>
      <c r="W54" s="52"/>
      <c r="X54" s="52"/>
      <c r="Y54" s="52"/>
      <c r="Z54" s="52"/>
      <c r="AA54" s="52"/>
      <c r="AB54" s="30" t="str">
        <f>IF(OR(COUNTIF(H54:AA54, "presenta")&gt;0, COUNT(H54:AA54)&gt;0), "PRESENTA", "DESIERTO")</f>
        <v>DESIERTO</v>
      </c>
      <c r="AC54" s="30"/>
      <c r="AD54" s="30">
        <f>COUNTA(H54:AA54)</f>
        <v>0</v>
      </c>
    </row>
    <row r="55" spans="1:30" s="23" customFormat="1" ht="30.75" customHeight="1">
      <c r="A55" s="19"/>
      <c r="B55" s="13">
        <v>49</v>
      </c>
      <c r="C55" s="14"/>
      <c r="D55" s="14"/>
      <c r="E55" s="14"/>
      <c r="F55" s="46" t="s">
        <v>128</v>
      </c>
      <c r="G55" s="12">
        <v>1</v>
      </c>
      <c r="H55" s="55"/>
      <c r="I55" s="55"/>
      <c r="J55" s="55"/>
      <c r="K55" s="52"/>
      <c r="L55" s="52"/>
      <c r="M55" s="52"/>
      <c r="N55" s="52"/>
      <c r="O55" s="52"/>
      <c r="P55" s="52"/>
      <c r="Q55" s="52"/>
      <c r="R55" s="52"/>
      <c r="S55" s="49"/>
      <c r="T55" s="49"/>
      <c r="U55" s="52"/>
      <c r="V55" s="49"/>
      <c r="W55" s="52"/>
      <c r="X55" s="52"/>
      <c r="Y55" s="52"/>
      <c r="Z55" s="52"/>
      <c r="AA55" s="52"/>
      <c r="AB55" s="30" t="str">
        <f>IF(OR(COUNTIF(H55:AA55, "presenta")&gt;0, COUNT(H55:AA55)&gt;0), "PRESENTA", "DESIERTO")</f>
        <v>DESIERTO</v>
      </c>
      <c r="AC55" s="30"/>
      <c r="AD55" s="30">
        <f>COUNTA(H55:AA55)</f>
        <v>0</v>
      </c>
    </row>
    <row r="56" spans="1:30" s="23" customFormat="1" ht="30.75" customHeight="1">
      <c r="A56" s="19"/>
      <c r="B56" s="13">
        <v>50</v>
      </c>
      <c r="C56" s="14"/>
      <c r="D56" s="14"/>
      <c r="E56" s="14"/>
      <c r="F56" s="47" t="s">
        <v>130</v>
      </c>
      <c r="G56" s="12">
        <v>1</v>
      </c>
      <c r="H56" s="55"/>
      <c r="I56" s="55"/>
      <c r="J56" s="55"/>
      <c r="K56" s="52"/>
      <c r="L56" s="52">
        <v>71995000</v>
      </c>
      <c r="M56" s="52"/>
      <c r="N56" s="52">
        <v>71757000</v>
      </c>
      <c r="O56" s="52"/>
      <c r="P56" s="52"/>
      <c r="Q56" s="52"/>
      <c r="R56" s="52"/>
      <c r="S56" s="49"/>
      <c r="T56" s="52"/>
      <c r="U56" s="52"/>
      <c r="V56" s="52"/>
      <c r="W56" s="52"/>
      <c r="X56" s="52"/>
      <c r="Y56" s="52"/>
      <c r="Z56" s="52"/>
      <c r="AA56" s="52"/>
      <c r="AB56" s="30" t="str">
        <f>IF(OR(COUNTIF(H56:AA56, "presenta")&gt;0, COUNT(H56:AA56)&gt;0), "PRESENTA", "DESIERTO")</f>
        <v>PRESENTA</v>
      </c>
      <c r="AC56" s="30"/>
      <c r="AD56" s="30">
        <f>COUNTA(H56:AA56)</f>
        <v>2</v>
      </c>
    </row>
    <row r="57" spans="1:30" s="7" customFormat="1" ht="25.5">
      <c r="B57" s="154" t="s">
        <v>132</v>
      </c>
      <c r="C57" s="155"/>
      <c r="D57" s="155"/>
      <c r="E57" s="155"/>
      <c r="F57" s="155"/>
      <c r="G57" s="155"/>
      <c r="H57" s="36">
        <f>SUM(H7:H56)</f>
        <v>226695000</v>
      </c>
      <c r="I57" s="36">
        <f>SUM(I7:I56)</f>
        <v>157771866</v>
      </c>
      <c r="J57" s="36">
        <f>SUM(J7:J56)</f>
        <v>45552843</v>
      </c>
      <c r="K57" s="36">
        <f>SUM(K7:K56)</f>
        <v>98814030</v>
      </c>
      <c r="L57" s="36">
        <f>SUM(L7:L56)</f>
        <v>192185000</v>
      </c>
      <c r="M57" s="36">
        <f>SUM(M7:M56)</f>
        <v>142012566.29000002</v>
      </c>
      <c r="N57" s="36">
        <f>SUM(N7:N56)</f>
        <v>186752650</v>
      </c>
      <c r="O57" s="36">
        <f>SUM(O7:O56)</f>
        <v>419590503.78000003</v>
      </c>
      <c r="P57" s="36">
        <f>SUM(P7:P56)</f>
        <v>57953000</v>
      </c>
      <c r="Q57" s="36">
        <f>SUM(Q7:Q56)</f>
        <v>47651808</v>
      </c>
      <c r="R57" s="36">
        <f>SUM(R7:R56)</f>
        <v>167491548</v>
      </c>
      <c r="S57" s="36">
        <f>SUM(S7:S56)</f>
        <v>153263670</v>
      </c>
      <c r="T57" s="36">
        <f>SUM(T7:T56)</f>
        <v>440758031</v>
      </c>
      <c r="U57" s="36">
        <f>SUM(U7:U56)</f>
        <v>144061400</v>
      </c>
      <c r="V57" s="36">
        <f>SUM(V7:V56)</f>
        <v>279179979.75</v>
      </c>
      <c r="W57" s="36">
        <f>SUM(W7:W56)</f>
        <v>154318010</v>
      </c>
      <c r="X57" s="36">
        <f>SUM(X7:X56)</f>
        <v>166061525</v>
      </c>
      <c r="Y57" s="36">
        <f>SUM(Y7:Y56)</f>
        <v>75327000</v>
      </c>
      <c r="Z57" s="36">
        <f>SUM(Z7:Z56)</f>
        <v>114042750</v>
      </c>
      <c r="AA57" s="36">
        <f>SUM(AA7:AA56)</f>
        <v>157124625</v>
      </c>
      <c r="AB57" s="37"/>
      <c r="AC57" s="2">
        <f>SUM(AC7:AC56)</f>
        <v>0</v>
      </c>
    </row>
    <row r="58" spans="1:30" s="7" customFormat="1" ht="17.100000000000001" customHeight="1">
      <c r="B58" s="8"/>
      <c r="C58" s="24"/>
      <c r="F58" s="24"/>
      <c r="G58" s="24"/>
      <c r="H58" s="24"/>
      <c r="I58" s="24"/>
      <c r="J58" s="24"/>
      <c r="K58" s="25"/>
      <c r="L58" s="26"/>
      <c r="M58" s="26"/>
      <c r="N58" s="26"/>
      <c r="O58" s="26"/>
      <c r="P58" s="26"/>
      <c r="Q58" s="26"/>
      <c r="R58" s="26"/>
      <c r="S58" s="26"/>
      <c r="T58" s="26"/>
      <c r="U58" s="26"/>
      <c r="V58" s="26"/>
      <c r="W58" s="26"/>
      <c r="X58" s="26"/>
      <c r="Y58" s="26"/>
      <c r="Z58" s="26"/>
      <c r="AA58" s="26"/>
    </row>
    <row r="59" spans="1:30" s="7" customFormat="1" ht="17.100000000000001" customHeight="1">
      <c r="B59" s="8"/>
      <c r="C59" s="24"/>
      <c r="F59" s="24"/>
      <c r="G59" s="24"/>
      <c r="H59" s="24"/>
      <c r="I59" s="24"/>
      <c r="J59" s="24"/>
      <c r="K59" s="25"/>
      <c r="L59" s="26"/>
      <c r="M59" s="21"/>
      <c r="N59" s="26"/>
      <c r="O59" s="26"/>
      <c r="P59" s="27"/>
      <c r="Q59" s="27"/>
      <c r="R59" s="26"/>
      <c r="S59" s="26"/>
      <c r="T59" s="26"/>
      <c r="U59" s="26"/>
      <c r="V59" s="26"/>
      <c r="W59" s="26"/>
      <c r="X59" s="26"/>
      <c r="Y59" s="26"/>
      <c r="Z59" s="26"/>
      <c r="AA59" s="26"/>
    </row>
    <row r="60" spans="1:30">
      <c r="P60" s="27"/>
      <c r="Q60" s="27"/>
    </row>
    <row r="61" spans="1:30">
      <c r="P61" s="27"/>
      <c r="Q61" s="27"/>
    </row>
    <row r="62" spans="1:30">
      <c r="P62" s="27"/>
      <c r="Q62" s="27"/>
    </row>
    <row r="63" spans="1:30">
      <c r="P63" s="27"/>
      <c r="Q63" s="27"/>
    </row>
    <row r="64" spans="1:30">
      <c r="P64" s="27"/>
      <c r="Q64" s="27"/>
    </row>
    <row r="65" spans="16:17">
      <c r="P65" s="27"/>
      <c r="Q65" s="27"/>
    </row>
    <row r="66" spans="16:17">
      <c r="P66" s="27"/>
      <c r="Q66" s="27"/>
    </row>
    <row r="67" spans="16:17">
      <c r="P67" s="27"/>
      <c r="Q67" s="27"/>
    </row>
    <row r="68" spans="16:17">
      <c r="P68" s="27"/>
      <c r="Q68" s="27"/>
    </row>
    <row r="69" spans="16:17">
      <c r="P69" s="27"/>
      <c r="Q69" s="27"/>
    </row>
    <row r="70" spans="16:17">
      <c r="P70" s="27"/>
      <c r="Q70" s="27"/>
    </row>
    <row r="71" spans="16:17">
      <c r="P71" s="27"/>
      <c r="Q71" s="27"/>
    </row>
    <row r="72" spans="16:17">
      <c r="P72" s="27"/>
      <c r="Q72" s="27"/>
    </row>
    <row r="73" spans="16:17">
      <c r="P73" s="27"/>
      <c r="Q73" s="27"/>
    </row>
    <row r="74" spans="16:17">
      <c r="P74" s="27"/>
      <c r="Q74" s="27"/>
    </row>
    <row r="75" spans="16:17">
      <c r="P75" s="27"/>
      <c r="Q75" s="27"/>
    </row>
    <row r="76" spans="16:17">
      <c r="P76" s="27"/>
      <c r="Q76" s="27"/>
    </row>
    <row r="77" spans="16:17">
      <c r="P77" s="27"/>
    </row>
  </sheetData>
  <autoFilter ref="B6:AC57" xr:uid="{1ACB794C-05D3-4FC3-94E7-E7C431AF2AD1}"/>
  <mergeCells count="6">
    <mergeCell ref="B57:G57"/>
    <mergeCell ref="B2:E4"/>
    <mergeCell ref="F2:AA2"/>
    <mergeCell ref="F3:AA3"/>
    <mergeCell ref="F4:AA4"/>
    <mergeCell ref="F5:AA5"/>
  </mergeCells>
  <conditionalFormatting sqref="AB7:AB56">
    <cfRule type="containsText" dxfId="1" priority="1" operator="containsText" text="PRESENTA">
      <formula>NOT(ISERROR(SEARCH("PRESENTA",AB7)))</formula>
    </cfRule>
    <cfRule type="containsText" dxfId="0" priority="2" operator="containsText" text="DESIERTO">
      <formula>NOT(ISERROR(SEARCH("DESIERTO",AB7)))</formula>
    </cfRule>
  </conditionalFormatting>
  <printOptions horizontalCentered="1" verticalCentered="1"/>
  <pageMargins left="0.23622047244094491" right="0.23622047244094491" top="0.74803149606299213" bottom="0.74803149606299213" header="0.31496062992125984" footer="0.31496062992125984"/>
  <pageSetup paperSize="3" scale="3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BAA4-6146-4F74-80DE-5A87E82A9F45}">
  <dimension ref="A1:C21"/>
  <sheetViews>
    <sheetView zoomScale="144" zoomScaleNormal="144" workbookViewId="0">
      <selection activeCell="A15" sqref="A15:C15"/>
    </sheetView>
  </sheetViews>
  <sheetFormatPr defaultColWidth="11.42578125" defaultRowHeight="15"/>
  <cols>
    <col min="1" max="1" width="47.140625" customWidth="1"/>
    <col min="2" max="2" width="27.140625" customWidth="1"/>
    <col min="3" max="3" width="66.28515625" customWidth="1"/>
  </cols>
  <sheetData>
    <row r="1" spans="1:3">
      <c r="A1" s="6" t="s">
        <v>194</v>
      </c>
      <c r="B1" s="3" t="s">
        <v>195</v>
      </c>
      <c r="C1" s="6" t="s">
        <v>196</v>
      </c>
    </row>
    <row r="2" spans="1:3">
      <c r="A2" s="56" t="s">
        <v>170</v>
      </c>
      <c r="B2" s="58" t="s">
        <v>197</v>
      </c>
      <c r="C2" s="57" t="s">
        <v>198</v>
      </c>
    </row>
    <row r="3" spans="1:3">
      <c r="A3" s="56" t="s">
        <v>199</v>
      </c>
      <c r="B3" s="58" t="s">
        <v>200</v>
      </c>
      <c r="C3" s="57" t="s">
        <v>201</v>
      </c>
    </row>
    <row r="4" spans="1:3">
      <c r="A4" s="56" t="s">
        <v>202</v>
      </c>
      <c r="B4" s="58" t="s">
        <v>203</v>
      </c>
      <c r="C4" s="57" t="s">
        <v>204</v>
      </c>
    </row>
    <row r="5" spans="1:3">
      <c r="A5" s="56" t="s">
        <v>205</v>
      </c>
      <c r="B5" s="58" t="s">
        <v>197</v>
      </c>
      <c r="C5" s="57" t="s">
        <v>206</v>
      </c>
    </row>
    <row r="6" spans="1:3">
      <c r="A6" s="56" t="s">
        <v>207</v>
      </c>
      <c r="B6" s="58" t="s">
        <v>200</v>
      </c>
      <c r="C6" s="57"/>
    </row>
    <row r="7" spans="1:3">
      <c r="A7" s="56" t="s">
        <v>208</v>
      </c>
      <c r="B7" s="58" t="s">
        <v>203</v>
      </c>
      <c r="C7" s="57"/>
    </row>
    <row r="8" spans="1:3">
      <c r="A8" s="56" t="s">
        <v>209</v>
      </c>
      <c r="B8" s="58" t="s">
        <v>197</v>
      </c>
      <c r="C8" s="57" t="s">
        <v>210</v>
      </c>
    </row>
    <row r="9" spans="1:3">
      <c r="A9" s="56" t="s">
        <v>177</v>
      </c>
      <c r="B9" s="58" t="s">
        <v>200</v>
      </c>
      <c r="C9" s="57" t="s">
        <v>211</v>
      </c>
    </row>
    <row r="10" spans="1:3">
      <c r="A10" s="56" t="s">
        <v>212</v>
      </c>
      <c r="B10" s="58" t="s">
        <v>203</v>
      </c>
      <c r="C10" s="57" t="s">
        <v>213</v>
      </c>
    </row>
    <row r="11" spans="1:3">
      <c r="A11" s="56" t="s">
        <v>179</v>
      </c>
      <c r="B11" s="58" t="s">
        <v>197</v>
      </c>
      <c r="C11" s="57" t="s">
        <v>214</v>
      </c>
    </row>
    <row r="12" spans="1:3">
      <c r="A12" s="56" t="s">
        <v>180</v>
      </c>
      <c r="B12" s="58" t="s">
        <v>200</v>
      </c>
      <c r="C12" s="57"/>
    </row>
    <row r="13" spans="1:3">
      <c r="A13" s="56" t="s">
        <v>215</v>
      </c>
      <c r="B13" s="58" t="s">
        <v>203</v>
      </c>
      <c r="C13" s="57" t="s">
        <v>216</v>
      </c>
    </row>
    <row r="14" spans="1:3">
      <c r="A14" s="56" t="s">
        <v>217</v>
      </c>
      <c r="B14" s="58" t="s">
        <v>197</v>
      </c>
      <c r="C14" s="57" t="s">
        <v>218</v>
      </c>
    </row>
    <row r="15" spans="1:3">
      <c r="A15" s="56" t="s">
        <v>219</v>
      </c>
      <c r="B15" s="58" t="s">
        <v>200</v>
      </c>
      <c r="C15" s="57"/>
    </row>
    <row r="16" spans="1:3" ht="24.75">
      <c r="A16" s="56" t="s">
        <v>184</v>
      </c>
      <c r="B16" s="58" t="s">
        <v>203</v>
      </c>
      <c r="C16" s="57" t="s">
        <v>220</v>
      </c>
    </row>
    <row r="17" spans="1:3" ht="38.25" customHeight="1">
      <c r="A17" s="56" t="s">
        <v>221</v>
      </c>
      <c r="B17" s="58" t="s">
        <v>197</v>
      </c>
      <c r="C17" s="57" t="s">
        <v>222</v>
      </c>
    </row>
    <row r="18" spans="1:3">
      <c r="A18" s="56" t="s">
        <v>223</v>
      </c>
      <c r="B18" s="58" t="s">
        <v>200</v>
      </c>
      <c r="C18" s="57"/>
    </row>
    <row r="19" spans="1:3">
      <c r="A19" s="56" t="s">
        <v>224</v>
      </c>
      <c r="B19" s="58" t="s">
        <v>203</v>
      </c>
      <c r="C19" s="57" t="s">
        <v>225</v>
      </c>
    </row>
    <row r="20" spans="1:3">
      <c r="A20" s="56" t="s">
        <v>226</v>
      </c>
      <c r="B20" s="58" t="s">
        <v>197</v>
      </c>
      <c r="C20" s="57" t="s">
        <v>227</v>
      </c>
    </row>
    <row r="21" spans="1:3">
      <c r="A21" s="56" t="s">
        <v>228</v>
      </c>
      <c r="B21" s="58" t="s">
        <v>200</v>
      </c>
      <c r="C21" s="57"/>
    </row>
  </sheetData>
  <autoFilter ref="A1:B21" xr:uid="{3669DB0A-A01E-41DF-BB3B-2475D10873F5}"/>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defaultColWidth="11.42578125" defaultRowHeight="15"/>
  <cols>
    <col min="1" max="1" width="18.140625" customWidth="1"/>
  </cols>
  <sheetData>
    <row r="1" spans="1:1">
      <c r="A1" s="1"/>
    </row>
    <row r="2" spans="1:1">
      <c r="A2" s="1" t="s">
        <v>229</v>
      </c>
    </row>
    <row r="3" spans="1:1">
      <c r="A3" s="1" t="s">
        <v>230</v>
      </c>
    </row>
    <row r="4" spans="1:1">
      <c r="A4" s="1" t="s">
        <v>231</v>
      </c>
    </row>
    <row r="5" spans="1:1">
      <c r="A5" s="1" t="s">
        <v>232</v>
      </c>
    </row>
    <row r="6" spans="1:1">
      <c r="A6" s="1"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dcterms:created xsi:type="dcterms:W3CDTF">2019-02-01T15:48:18Z</dcterms:created>
  <dcterms:modified xsi:type="dcterms:W3CDTF">2026-06-03T21:51:27Z</dcterms:modified>
  <cp:category/>
  <cp:contentStatus/>
</cp:coreProperties>
</file>