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mc:AlternateContent xmlns:mc="http://schemas.openxmlformats.org/markup-compatibility/2006">
    <mc:Choice Requires="x15">
      <x15ac:absPath xmlns:x15ac="http://schemas.microsoft.com/office/spreadsheetml/2010/11/ac" url="https://udistritaleduco-my.sharepoint.com/personal/gestorpi8217_udistrital_edu_co/Documents/PI 8217/2026/1.11.Robustos/Robustos II/7. RESPUESTA SUBSANES Y OBSERVACIONES 1/"/>
    </mc:Choice>
  </mc:AlternateContent>
  <xr:revisionPtr revIDLastSave="7" documentId="13_ncr:1_{F62A2879-D6BA-4958-8FF1-00C844713B07}" xr6:coauthVersionLast="47" xr6:coauthVersionMax="47" xr10:uidLastSave="{631C11DF-9D37-47CE-8A7E-21B5ABD45351}"/>
  <bookViews>
    <workbookView xWindow="-108" yWindow="-108" windowWidth="23256" windowHeight="13896" tabRatio="912" xr2:uid="{00000000-000D-0000-FFFF-FFFF00000000}"/>
  </bookViews>
  <sheets>
    <sheet name="ítem a ítem inicial CP 010-26" sheetId="5" r:id="rId1"/>
    <sheet name="VALORES" sheetId="24" state="hidden" r:id="rId2"/>
    <sheet name="EQUIPO" sheetId="25" state="hidden" r:id="rId3"/>
    <sheet name="Hoja1" sheetId="23" state="hidden" r:id="rId4"/>
  </sheets>
  <definedNames>
    <definedName name="_xlnm._FilterDatabase" localSheetId="2" hidden="1">EQUIPO!$A$1:$B$21</definedName>
    <definedName name="_xlnm._FilterDatabase" localSheetId="0" hidden="1">'ítem a ítem inicial CP 010-26'!$A$6:$W$55</definedName>
    <definedName name="_xlnm._FilterDatabase" localSheetId="1" hidden="1">VALORES!$B$6:$P$55</definedName>
    <definedName name="_xlnm.Print_Area" localSheetId="0">'ítem a ítem inicial CP 010-26'!$B$1:$W$78</definedName>
    <definedName name="_xlnm.Print_Area" localSheetId="1">VALORES!$A$6:$O$56</definedName>
    <definedName name="_xlnm.Print_Titles" localSheetId="0">'ítem a ítem inicial CP 010-26'!$1:$6</definedName>
    <definedName name="_xlnm.Print_Titles" localSheetId="1">VALORES!$6:$6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5" l="1"/>
  <c r="H6" i="24"/>
  <c r="I6" i="24"/>
  <c r="J6" i="24"/>
  <c r="K6" i="24"/>
  <c r="L6" i="24"/>
  <c r="M6" i="24"/>
  <c r="N6" i="24" l="1"/>
  <c r="Q8" i="24"/>
  <c r="Q9"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Q38" i="24"/>
  <c r="Q39" i="24"/>
  <c r="Q40" i="24"/>
  <c r="Q41" i="24"/>
  <c r="Q42" i="24"/>
  <c r="Q43" i="24"/>
  <c r="Q44" i="24"/>
  <c r="Q45" i="24"/>
  <c r="Q46" i="24"/>
  <c r="Q47" i="24"/>
  <c r="Q48" i="24"/>
  <c r="Q49" i="24"/>
  <c r="Q50" i="24"/>
  <c r="Q51" i="24"/>
  <c r="Q52" i="24"/>
  <c r="Q53" i="24"/>
  <c r="Q54" i="24"/>
  <c r="Q7" i="24"/>
  <c r="M55" i="24"/>
  <c r="I55" i="24" l="1"/>
  <c r="J55" i="24"/>
  <c r="K55" i="24"/>
  <c r="L55" i="24"/>
  <c r="N55" i="24"/>
  <c r="H55" i="24"/>
  <c r="O8" i="24"/>
  <c r="O9" i="24"/>
  <c r="O10" i="24"/>
  <c r="O11" i="24"/>
  <c r="O12" i="24"/>
  <c r="O13" i="24"/>
  <c r="O14" i="24"/>
  <c r="O15" i="24"/>
  <c r="O16" i="24"/>
  <c r="O17" i="24"/>
  <c r="O18" i="24"/>
  <c r="O19" i="24"/>
  <c r="O20" i="24"/>
  <c r="O21" i="24"/>
  <c r="O22" i="24"/>
  <c r="O23" i="24"/>
  <c r="O24" i="24"/>
  <c r="O25" i="24"/>
  <c r="O26" i="24"/>
  <c r="O27" i="24"/>
  <c r="O28" i="24"/>
  <c r="O29" i="24"/>
  <c r="O30" i="24"/>
  <c r="O31" i="24"/>
  <c r="O32" i="24"/>
  <c r="O33" i="24"/>
  <c r="O34" i="24"/>
  <c r="O35" i="24"/>
  <c r="O36" i="24"/>
  <c r="O37" i="24"/>
  <c r="O38" i="24"/>
  <c r="O39" i="24"/>
  <c r="O40" i="24"/>
  <c r="O41" i="24"/>
  <c r="O42" i="24"/>
  <c r="O43" i="24"/>
  <c r="O44" i="24"/>
  <c r="O45" i="24"/>
  <c r="O46" i="24"/>
  <c r="O47" i="24"/>
  <c r="O48" i="24"/>
  <c r="O49" i="24"/>
  <c r="O50" i="24"/>
  <c r="O51" i="24"/>
  <c r="O52" i="24"/>
  <c r="O53" i="24"/>
  <c r="O54" i="24"/>
  <c r="O7" i="24"/>
  <c r="P55" i="24" l="1"/>
  <c r="V55" i="5" l="1"/>
  <c r="V78" i="5" s="1"/>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7" i="5"/>
  <c r="U51" i="5" l="1"/>
  <c r="U52" i="5"/>
  <c r="U53" i="5"/>
  <c r="U54" i="5"/>
  <c r="U45" i="5"/>
  <c r="U46" i="5"/>
  <c r="U47" i="5"/>
  <c r="U48" i="5"/>
  <c r="U49" i="5"/>
  <c r="U50" i="5"/>
  <c r="U40" i="5"/>
  <c r="U41" i="5"/>
  <c r="U42" i="5"/>
  <c r="U43" i="5"/>
  <c r="U44" i="5"/>
  <c r="U36" i="5"/>
  <c r="U37" i="5"/>
  <c r="U38" i="5"/>
  <c r="U39" i="5"/>
  <c r="U35" i="5"/>
  <c r="U34" i="5"/>
  <c r="U26" i="5"/>
  <c r="U27" i="5"/>
  <c r="U28" i="5"/>
  <c r="U29" i="5"/>
  <c r="U30" i="5"/>
  <c r="U31" i="5"/>
  <c r="U32" i="5"/>
  <c r="U33" i="5"/>
  <c r="U21" i="5"/>
  <c r="U22" i="5"/>
  <c r="U23" i="5"/>
  <c r="U24" i="5"/>
  <c r="U25" i="5"/>
  <c r="U16" i="5"/>
  <c r="U17" i="5"/>
  <c r="U18" i="5"/>
  <c r="U19" i="5"/>
  <c r="U20" i="5"/>
  <c r="U15" i="5"/>
  <c r="U14" i="5"/>
  <c r="U13" i="5"/>
  <c r="U12" i="5"/>
  <c r="U8" i="5"/>
  <c r="U9" i="5"/>
  <c r="U10" i="5"/>
  <c r="U11" i="5"/>
  <c r="U7" i="5"/>
  <c r="H6" i="5"/>
  <c r="K6" i="5"/>
  <c r="M6" i="5"/>
  <c r="J6" i="5"/>
  <c r="I6" i="5"/>
  <c r="L6" i="5"/>
</calcChain>
</file>

<file path=xl/sharedStrings.xml><?xml version="1.0" encoding="utf-8"?>
<sst xmlns="http://schemas.openxmlformats.org/spreadsheetml/2006/main" count="502" uniqueCount="145">
  <si>
    <t>UNIVERSIDAD DISTRITAL FRANCISCO JOSE DE CALDAS</t>
  </si>
  <si>
    <t>CONVOCATORIA PÚBLICA No. 010 DE 2026</t>
  </si>
  <si>
    <t>CONTRATAR LA ADQUISICIÓN, INSTALACIÓN Y CONFIGURACIÓN DE EQUIPOS ROBUSTOS Y MENORES, DESTINADOS A LAS UNIDADES ACADÉMICAS DE LABORATORIOS DE LAS FACULTADES DE INGENIERÍA, TECNOLÓGICA, CIENCIAS Y EDUCACIÓN, ARTES –ASAB Y CIENCIAS DE LA SALUD, DE LA UNIVERSIDAD DISTRITAL FRANCISCO JOSÉ DE CALDAS, DE ACUERDO CON LAS CONDICIONES Y ESPECIFICACIONES TÉCNICAS ESTABLECIDAS.</t>
  </si>
  <si>
    <t>EVALUACIÓN TÉCNICA ÍTEM A ÍTEM</t>
  </si>
  <si>
    <t xml:space="preserve">ITEM </t>
  </si>
  <si>
    <t>FACULTAD</t>
  </si>
  <si>
    <t>LABORATORIO DE DESTINO</t>
  </si>
  <si>
    <t>UBICACIÓN DEL LABORATORIO</t>
  </si>
  <si>
    <t>NOMBRE EQUIPO</t>
  </si>
  <si>
    <t>CANTIDAD</t>
  </si>
  <si>
    <t>PRESENTA O DESIERTO</t>
  </si>
  <si>
    <t>VALORES DESIERTOS</t>
  </si>
  <si>
    <t>CANTIDAD OFERTAS</t>
  </si>
  <si>
    <t>TECNOLÓGICA</t>
  </si>
  <si>
    <t>LABORATORIO DE ELECTRÓNICA</t>
  </si>
  <si>
    <t>EDIFICIO TECHNÉ, PISO 6</t>
  </si>
  <si>
    <t>CALIBRADOR DE PROCESOS  PORTATIL</t>
  </si>
  <si>
    <t>CUMPLE</t>
  </si>
  <si>
    <t xml:space="preserve">EMPALMADORA POR FUSIÓN DE NÚCLEO PARA FIBRA ÓPTICA </t>
  </si>
  <si>
    <t>LABORATORIO GESTIÓN DE LA PRODUCCIÓN INDUSTRIAL</t>
  </si>
  <si>
    <t>EDIFICIO TECHNE 3ER PISO, Diseño de Producto</t>
  </si>
  <si>
    <t>IMPRESORA 3D FILAMENTO</t>
  </si>
  <si>
    <t>LABORATORIOS DE ELÉCTRICA - LABORATORIO APLICADO DE MÁQUINAS ELÉCTRICAS
LABORATORIOS DE ELÉCTRICA - LABORATORIO APLICADO DE CIRCUITOS, ELECTRÓNICA Y CONTROL
LABORATORIOS DE ELÉCTRICA - LABORATORIO ESPECIALIZADO DE SISTEMAS ELÉCTRICOS</t>
  </si>
  <si>
    <t>EDIFICIO TECHNÉ, PISO 3</t>
  </si>
  <si>
    <t>SONDAS DE OSCILOSCOPIO</t>
  </si>
  <si>
    <t>LABORATORIOS DE ELÉCTRICA - LABORATORIO ESPECIALIZADO DE SISTEMAS ELÉCTRICOS
LABORATORIOS DE ELÉCTRICA - LABORATORIO ESPECIALIZADO DE SISTEMAS DE POTENCIA Y SMART GRID</t>
  </si>
  <si>
    <t>MULTÍMETRO DIGITAL TRUE RMS</t>
  </si>
  <si>
    <t>CIENCIA Y EDUCACION</t>
  </si>
  <si>
    <t>FOTOGRAFÍA Y VIDEO</t>
  </si>
  <si>
    <t>SEDE PORVENIR</t>
  </si>
  <si>
    <t xml:space="preserve">KIT CÁMARA FOTOGRÁFICA Y LENTE </t>
  </si>
  <si>
    <t>COMUNICACIÓN SOCIAL Y PERIODISMO</t>
  </si>
  <si>
    <t>TARJETA DE MEMORIA SD</t>
  </si>
  <si>
    <t xml:space="preserve">AULA 3EXPERIMETAL ASISTDA </t>
  </si>
  <si>
    <t>SALÓN 606</t>
  </si>
  <si>
    <t xml:space="preserve">TRIPODE </t>
  </si>
  <si>
    <t>LICENCIATURA EN EDUACIÓN ARTÍSTICA</t>
  </si>
  <si>
    <t>MACARENA A 705 - 706</t>
  </si>
  <si>
    <t>PRENSA MANUAL PARA LITOGRAFÍA Y GRABADO DE FORMATO PEQUEÑO</t>
  </si>
  <si>
    <t>PRENSA MANUAL DE SERIGRAFÍA DE MESA CON BISAGRAS</t>
  </si>
  <si>
    <t>PLANCHA TÉRMICA PARA SUBLIMACIÓN Y TRANSFERENCIA</t>
  </si>
  <si>
    <t>aunq</t>
  </si>
  <si>
    <t>BASTIDORES DE SERIGRAFÍA CON MALLA PARA REVELADO Y ESTAMPACIÓN</t>
  </si>
  <si>
    <t>KIT EDUCATIVO COMPLETO PARA PROCESOS DE SERIGRAFÍA ARTÍSTICA</t>
  </si>
  <si>
    <t>LABORATORIO DE ARCHIVISTICA Y HUMANIDADES DIGITALES</t>
  </si>
  <si>
    <t>BOSA PORVENIR</t>
  </si>
  <si>
    <t>SCANNER DEPARTAMENTAL</t>
  </si>
  <si>
    <t>SCANNER DE LIBROS</t>
  </si>
  <si>
    <t>LECTORES DE CD Y DVD</t>
  </si>
  <si>
    <t>DESHUMIDIFICADOR</t>
  </si>
  <si>
    <t>CENTRO AUDIOVISUALES  Y AUDITORIOS</t>
  </si>
  <si>
    <t>MACARENA A OFICIAN 340</t>
  </si>
  <si>
    <t>DMX INALÁMBRICO DE 8 PIEZAS</t>
  </si>
  <si>
    <t xml:space="preserve">INTERFAZ  SISTEMA DE CONTROLADOR DMX </t>
  </si>
  <si>
    <t>PAR LED PROFESIONAL</t>
  </si>
  <si>
    <t xml:space="preserve"> BARRA LED PROFESIONAL HEX (RGBWA+UV)</t>
  </si>
  <si>
    <t>MOVING HEAD PROFESIONAL LED 200W CON ZOOM MOTORIZADO</t>
  </si>
  <si>
    <t>INTIMIDATOR SPOT 160 ILS – MOVING HEAD LED PROFESIONAL 160W</t>
  </si>
  <si>
    <t>CONTROLADOR DE ACCIONES PROGRAMABLES</t>
  </si>
  <si>
    <t>ESCÁNER DIGITAL MULTIFORMATO PARA LECTURA DE CÓDIGOS DE BARRAS, QR Y DOCUMENTOS DE IDENTIFICACIÓN INALAMBRICO</t>
  </si>
  <si>
    <t>FACULTAD DE CIENCIAS DE LA SALUD</t>
  </si>
  <si>
    <t xml:space="preserve">LABORATORIO DE SIMULACION </t>
  </si>
  <si>
    <t>CALLE 52 SUR # 93D - 97 (BOSA EL PORVENIR, BOGOTÁ). 4TO PISO - BLOQUE 3</t>
  </si>
  <si>
    <t>BRAZO PARA VENOPULSION (BRAZO ADULTO)</t>
  </si>
  <si>
    <t xml:space="preserve">	
BRAZO DE ENTRENAMIENTO PEDIÁTRICO</t>
  </si>
  <si>
    <t xml:space="preserve">	
MONITOR DE PACIENTE SIMULADO</t>
  </si>
  <si>
    <t>CARRO DE PARO Y EMERGENCIAS</t>
  </si>
  <si>
    <t>BOMBA DE INFUSIÓN</t>
  </si>
  <si>
    <t xml:space="preserve">	
SUCCIONADOR PORTÁTIL</t>
  </si>
  <si>
    <t>KIT DE SIMULACIÓN DE HERIDAS</t>
  </si>
  <si>
    <t xml:space="preserve">       ELECTROCARDIÓGRAFO</t>
  </si>
  <si>
    <t xml:space="preserve">	
RESUCITADOR MANUAL (BVM) PEDIATRICO</t>
  </si>
  <si>
    <t xml:space="preserve">	
RESUCITADOR MANUAL (BVM)</t>
  </si>
  <si>
    <t xml:space="preserve">	
ENTRENADOR DE VÍA AÉREA</t>
  </si>
  <si>
    <t xml:space="preserve">	
SIMULADOR SONDA NG Y TRAQUEOSTOMÍA</t>
  </si>
  <si>
    <t xml:space="preserve">	
CAMA ELÉCTRICA HOSPITALARIA</t>
  </si>
  <si>
    <t xml:space="preserve"> SIMULADOR CATETERISMO</t>
  </si>
  <si>
    <t>TENSIOMETRO</t>
  </si>
  <si>
    <t>GLUCOMETRO</t>
  </si>
  <si>
    <t>KIT EVALUACION FISICA</t>
  </si>
  <si>
    <t>FONENDOSCOPIO</t>
  </si>
  <si>
    <t xml:space="preserve">SIMULADOR CUIDADOS BASICOS </t>
  </si>
  <si>
    <t>ANEXO 3 NO MENCIONA TIEMPO DE GARANTIA NO EVALUABLE TECNICAMENTE </t>
  </si>
  <si>
    <t>SIMULADOR ENEMA</t>
  </si>
  <si>
    <t>ARTES ASAB</t>
  </si>
  <si>
    <t>CORPOREIDAD</t>
  </si>
  <si>
    <t>SEDES DE ARTE DANZARIO</t>
  </si>
  <si>
    <t>CINTA ADHESIVA DE GRADO PROFESIONAL (TIPO GAFFER´S) NEGRA</t>
  </si>
  <si>
    <t>FACULTAD DE INGENIERÍA</t>
  </si>
  <si>
    <t>GEODESIA Y TOPOGRAFÍA</t>
  </si>
  <si>
    <t>SEDE MACARENA
ESPACIO 520</t>
  </si>
  <si>
    <t>SISTEMA ANTENAS GNSS BASE/ROVER</t>
  </si>
  <si>
    <t>NO CUMPLE 
Activación corr. Satelitales, estuche rígido, no claridad licencia software controlador, no análisis de canteras, no trabajo en túneles, no asocia funciones COGO, no soporte idioma español, catálogos accesorios no pueden ser verificados</t>
  </si>
  <si>
    <t>VALOR TOTAL DE LA PROPUESTA</t>
  </si>
  <si>
    <t>NOMBRE</t>
  </si>
  <si>
    <t>CARGO</t>
  </si>
  <si>
    <t>FIRMA</t>
  </si>
  <si>
    <t>Revisó</t>
  </si>
  <si>
    <t>LILIANA ANDREA RODRÍGUEZ</t>
  </si>
  <si>
    <t>CPS Comité de Laboratorios Facultad Tecnológica</t>
  </si>
  <si>
    <t>LAURA PRIETO FERREIRA</t>
  </si>
  <si>
    <t>CPS Comité de Laboratorios Facultad Ingeniería</t>
  </si>
  <si>
    <t>CARLOS ANDRES PEREA MENESES</t>
  </si>
  <si>
    <t>CPS Comité de Laboratorios Facultad Ciencias de la Salud</t>
  </si>
  <si>
    <t>MARGI NICOL LÓPEZ RAVELO</t>
  </si>
  <si>
    <t>CPS Comité de Laboratorios Facultad Ciencias y Educación</t>
  </si>
  <si>
    <t>JUAN PABLO CASTRO</t>
  </si>
  <si>
    <t>CPS Comité de Laboratorios Facultad de Artes -ASAB</t>
  </si>
  <si>
    <t>Aprobó</t>
  </si>
  <si>
    <t>JOSÉ DAVID CELY CALLEJAS</t>
  </si>
  <si>
    <t>Coordinador Representante Comité de Laboratorios Facultad Tecnológica</t>
  </si>
  <si>
    <t>MIGUEL ANTONIO ÁVILA ANGULO</t>
  </si>
  <si>
    <t>Coordinador Representante Comité de Laboratorios Facultad Ingeniería</t>
  </si>
  <si>
    <t>NANCY GOMEZ BONILLA</t>
  </si>
  <si>
    <t>Coordinador Representante Comité de Laboratorios Facultad Ciencias y Educación</t>
  </si>
  <si>
    <t>JOSE IGNACIO PALACIOS OSMA</t>
  </si>
  <si>
    <t>Decano Facultad Ciencias de la Salud</t>
  </si>
  <si>
    <t>WILLIAM RICARDO BARRERA TACHA</t>
  </si>
  <si>
    <t>Coordinador Representante Comité de Laboratorios Facultad de Artes -ASAB</t>
  </si>
  <si>
    <t>Consolidó</t>
  </si>
  <si>
    <t>GABRIELA LIZARAZO GARZÓN</t>
  </si>
  <si>
    <t>CPS equipo gestor proyecto inversión 8217</t>
  </si>
  <si>
    <t>JORGE PATIÑO</t>
  </si>
  <si>
    <t xml:space="preserve">BIBIANA FARLLEY MEJIA ALVAREZ </t>
  </si>
  <si>
    <t>RODRIGO ELIAS ESQUIVEL RAMÍREZ</t>
  </si>
  <si>
    <t>Gestor proyecto de inversión 8217 y Coordinador General Unidades Académicas de Laborataorios</t>
  </si>
  <si>
    <t>NOTA: Evaluación técnica ítem a ítem fue realizada por el equipo de trabajo de las Unidades Académicas de Laboratorios de las Facultad Tecnológica, Ingeniería, Ciencias y Educación, Artes-ASAB y Salud</t>
  </si>
  <si>
    <t>TOTAL</t>
  </si>
  <si>
    <t>CONVOCATORIA PÚBLICA No. 010 DE 2025</t>
  </si>
  <si>
    <t xml:space="preserve">CONTRATAR LA ADQUISICIÓN, INSTALACIÓN DE EQUIPOS ROBUSTOS Y MENORES, DESTINADOS A LAS UNIDADES ACADÉMICAS DE LABORATORIOS DE LAS DIFERENTES FACULTADES DE LA UNIVERSIDAD DISTRITAL FRANCISCO JOSÉ DE CALDAS, DE ACUERDO CON LAS CONDICIONES Y ESPECIFICACIONES TÉCNICAS ESTABLECIDAS									</t>
  </si>
  <si>
    <t>PRESENTA O DESIERTA</t>
  </si>
  <si>
    <t>PROPONENTE</t>
  </si>
  <si>
    <t>EQUIPO EVALUADOR</t>
  </si>
  <si>
    <t>1. SUCONEL NIT: 890.943.055-0</t>
  </si>
  <si>
    <t>2. C.I. GLOBAL SCIENTIFIC S.A.S NIT.: 830.067.880 - 4</t>
  </si>
  <si>
    <t>3.  GALILEO INSTRUMENTS S.A.S NIT : 900393949-4</t>
  </si>
  <si>
    <t>4. CASA HERMES LTDA NIT: 890.204.286-5</t>
  </si>
  <si>
    <t>5. GEOINSTRUMENTOS TOPOGRAFICOS SAS NIT: 900.410.611-4</t>
  </si>
  <si>
    <t>6.DIDACTICOS Y LIBROS DIDACLIBROS LTDA NIT: 800.036.678-0</t>
  </si>
  <si>
    <t>7. INSTRUMENTACIÓN Y SERVICIOS S.A.S. - NIT.: 830505910-7</t>
  </si>
  <si>
    <t>ROBUSTOS</t>
  </si>
  <si>
    <t>AUDIOVISUALES</t>
  </si>
  <si>
    <t>MÚSICA Y SONIDO</t>
  </si>
  <si>
    <t>COMPUTADORES</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</si>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</sst>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quot;$&quot;\ #,##0;[Red]\-&quot;$&quot;\ #,##0"/>
    <numFmt numFmtId="165" formatCode="_-&quot;$&quot;\ * #,##0.00_-;\-&quot;$&quot;\ * #,##0.00_-;_-&quot;$&quot;\ * &quot;-&quot;??_-;_-@_-"/>
    <numFmt numFmtId="166" formatCode="_(&quot;$&quot;\ * #,##0_);_(&quot;$&quot;\ * \(#,##0\);_(&quot;$&quot;\ * &quot;-&quot;_);_(@_)"/>
    <numFmt numFmtId="167" formatCode="_(&quot;$&quot;\ * #,##0.00_);_(&quot;$&quot;\ * \(#,##0.00\);_(&quot;$&quot;\ * &quot;-&quot;??_);_(@_)"/>
    <numFmt numFmtId="168" formatCode="_ &quot;$&quot;\ * #,##0.00_ ;_ &quot;$&quot;\ * \-#,##0.00_ ;_ &quot;$&quot;\ * &quot;-&quot;??_ ;_ @_ "/>
    <numFmt numFmtId="169" formatCode="_-[$$-240A]\ * #,##0_-;\-[$$-240A]\ * #,##0_-;_-[$$-240A]\ * &quot;-&quot;??_-;_-@_-"/>
    <numFmt numFmtId="170" formatCode="_(&quot;$&quot;\ * #,##0_);_(&quot;$&quot;\ * \(#,##0\);_(&quot;$&quot;\ * &quot;-&quot;??_);_(@_)"/>
    <numFmt numFmtId="171" formatCode="&quot;$&quot;\ #,##0.00"/>
    <numFmt numFmtId="172" formatCode="_-&quot;$&quot;\ * #,##0.00_-;\-&quot;$&quot;\ * #,##0.00_-;_-&quot;$&quot;\ * &quot;-&quot;_-;_-@"/>
    <numFmt numFmtId="173" formatCode="[$$-240A]\ #,##0"/>
  </numFmts>
  <fonts count="42">
    <font>
      <sz val="11"/>
      <color theme="1"/>
      <name val="Calibri"/>
      <family val="2"/>
      <scheme val="minor"/>
    </font>
    <font>
      <sz val="11"/>
      <color theme="1"/>
      <name val="Calibri"/>
      <family val="2"/>
      <scheme val="minor"/>
    </font>
    <font>
      <sz val="10"/>
      <name val="Arial"/>
      <family val="2"/>
    </font>
    <font>
      <sz val="10"/>
      <name val="Arial"/>
      <family val="2"/>
      <charset val="204"/>
    </font>
    <font>
      <b/>
      <sz val="11"/>
      <color rgb="FF000000"/>
      <name val="Calibri"/>
      <family val="2"/>
      <scheme val="minor"/>
    </font>
    <font>
      <sz val="11"/>
      <name val="Calibri"/>
      <family val="2"/>
      <scheme val="minor"/>
    </font>
    <font>
      <sz val="8"/>
      <name val="Calibri"/>
      <family val="2"/>
      <scheme val="minor"/>
    </font>
    <font>
      <b/>
      <sz val="8"/>
      <name val="Calibri"/>
      <family val="2"/>
      <scheme val="minor"/>
    </font>
    <font>
      <sz val="8"/>
      <name val="Calibri"/>
      <family val="2"/>
    </font>
    <font>
      <sz val="11"/>
      <name val="Tahoma"/>
      <family val="2"/>
    </font>
    <font>
      <b/>
      <sz val="10"/>
      <name val="Tahoma"/>
      <family val="2"/>
    </font>
    <font>
      <sz val="10"/>
      <name val="Tahoma"/>
      <family val="2"/>
    </font>
    <font>
      <b/>
      <sz val="9"/>
      <name val="Calibri"/>
      <family val="2"/>
      <scheme val="minor"/>
    </font>
    <font>
      <sz val="9"/>
      <name val="Calibri"/>
      <family val="2"/>
      <scheme val="minor"/>
    </font>
    <font>
      <b/>
      <sz val="20"/>
      <name val="Tahoma"/>
      <family val="2"/>
    </font>
    <font>
      <sz val="8"/>
      <name val="Arial"/>
      <family val="2"/>
    </font>
    <font>
      <b/>
      <sz val="16"/>
      <name val="Tahoma"/>
      <family val="2"/>
    </font>
    <font>
      <sz val="8"/>
      <name val="Tahoma"/>
      <family val="2"/>
    </font>
    <font>
      <b/>
      <sz val="14"/>
      <name val="Tahoma"/>
      <family val="2"/>
    </font>
    <font>
      <b/>
      <sz val="8"/>
      <name val="Tahoma"/>
      <family val="2"/>
    </font>
    <font>
      <sz val="11"/>
      <name val="Arial"/>
      <family val="2"/>
    </font>
    <font>
      <sz val="10"/>
      <name val="Calibri"/>
      <family val="2"/>
    </font>
    <font>
      <sz val="11"/>
      <name val="Calibri"/>
      <family val="2"/>
    </font>
    <font>
      <b/>
      <sz val="11"/>
      <color rgb="FF000000"/>
      <name val="Arial"/>
      <family val="2"/>
    </font>
    <font>
      <sz val="11"/>
      <color rgb="FF000000"/>
      <name val="Arial"/>
      <family val="2"/>
    </font>
    <font>
      <sz val="8"/>
      <color rgb="FF000000"/>
      <name val="Tahoma"/>
      <family val="2"/>
    </font>
    <font>
      <sz val="10"/>
      <color rgb="FF000000"/>
      <name val="Calibri"/>
      <family val="2"/>
    </font>
    <font>
      <sz val="11"/>
      <color rgb="FF000000"/>
      <name val="Calibri"/>
      <family val="2"/>
    </font>
    <font>
      <sz val="9"/>
      <name val="Tahoma"/>
      <family val="2"/>
    </font>
    <font>
      <b/>
      <sz val="9"/>
      <name val="Tahoma"/>
      <family val="2"/>
    </font>
    <font>
      <sz val="9"/>
      <name val="Arial"/>
      <family val="2"/>
    </font>
    <font>
      <sz val="9"/>
      <color rgb="FF000000"/>
      <name val="Arial"/>
      <family val="2"/>
    </font>
    <font>
      <sz val="8"/>
      <color rgb="FF000000"/>
      <name val="Calibri"/>
      <family val="2"/>
      <scheme val="minor"/>
    </font>
    <font>
      <sz val="9"/>
      <color rgb="FF000000"/>
      <name val="Calibri"/>
      <family val="2"/>
    </font>
    <font>
      <sz val="9"/>
      <color rgb="FF000000"/>
      <name val="Calibri"/>
      <family val="2"/>
      <scheme val="minor"/>
    </font>
    <font>
      <sz val="8"/>
      <color theme="1"/>
      <name val="Calibri"/>
      <family val="2"/>
      <scheme val="minor"/>
    </font>
    <font>
      <sz val="8"/>
      <color rgb="FF000000"/>
      <name val="Aptos Narrow"/>
    </font>
    <font>
      <sz val="8"/>
      <color rgb="FF000000"/>
      <name val="Aptos Narrow"/>
      <family val="2"/>
    </font>
    <font>
      <sz val="8"/>
      <name val="Tahoma"/>
      <family val="2"/>
      <charset val="1"/>
    </font>
    <font>
      <sz val="10"/>
      <color rgb="FF006100"/>
      <name val="Tahoma"/>
      <family val="2"/>
      <charset val="1"/>
    </font>
    <font>
      <sz val="8"/>
      <color rgb="FF006100"/>
      <name val="Calibri"/>
      <family val="2"/>
      <charset val="1"/>
    </font>
    <font>
      <sz val="8"/>
      <color rgb="FFFF0000"/>
      <name val="Calibri"/>
      <family val="2"/>
      <charset val="1"/>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rgb="FFFFFFFF"/>
      </patternFill>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rgb="FF000000"/>
      </top>
      <bottom style="thin">
        <color rgb="FF000000"/>
      </bottom>
      <diagonal/>
    </border>
  </borders>
  <cellStyleXfs count="14">
    <xf numFmtId="0" fontId="0" fillId="0" borderId="0"/>
    <xf numFmtId="167" fontId="1" fillId="0" borderId="0" applyFont="0" applyFill="0" applyBorder="0" applyAlignment="0" applyProtection="0"/>
    <xf numFmtId="166" fontId="1"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0" fontId="2" fillId="0" borderId="0"/>
    <xf numFmtId="167" fontId="1" fillId="0" borderId="0" applyFont="0" applyFill="0" applyBorder="0" applyAlignment="0" applyProtection="0"/>
    <xf numFmtId="0" fontId="1" fillId="0" borderId="0"/>
    <xf numFmtId="166" fontId="1" fillId="0" borderId="0" applyFont="0" applyFill="0" applyBorder="0" applyAlignment="0" applyProtection="0"/>
    <xf numFmtId="0" fontId="2" fillId="0" borderId="0"/>
    <xf numFmtId="168" fontId="2" fillId="0" borderId="0" applyFont="0" applyFill="0" applyBorder="0" applyAlignment="0" applyProtection="0"/>
    <xf numFmtId="0" fontId="3" fillId="0" borderId="0"/>
    <xf numFmtId="165" fontId="1" fillId="0" borderId="0" applyFont="0" applyFill="0" applyBorder="0" applyAlignment="0" applyProtection="0"/>
  </cellStyleXfs>
  <cellXfs count="148">
    <xf numFmtId="0" fontId="0" fillId="0" borderId="0" xfId="0"/>
    <xf numFmtId="0" fontId="4" fillId="0" borderId="0" xfId="0" applyFont="1" applyAlignment="1">
      <alignment vertical="center"/>
    </xf>
    <xf numFmtId="165" fontId="12" fillId="0" borderId="1" xfId="13" applyFont="1" applyFill="1" applyBorder="1" applyAlignment="1">
      <alignment horizontal="center" wrapText="1"/>
    </xf>
    <xf numFmtId="171" fontId="12" fillId="2" borderId="1" xfId="0" applyNumberFormat="1" applyFont="1" applyFill="1" applyBorder="1" applyAlignment="1">
      <alignment horizontal="center" vertical="center"/>
    </xf>
    <xf numFmtId="0" fontId="6" fillId="0" borderId="1" xfId="13"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171" fontId="13" fillId="0" borderId="4" xfId="0" applyNumberFormat="1" applyFont="1" applyBorder="1" applyAlignment="1">
      <alignment horizontal="center" vertical="center"/>
    </xf>
    <xf numFmtId="171" fontId="12" fillId="2" borderId="6" xfId="0" applyNumberFormat="1" applyFont="1" applyFill="1" applyBorder="1" applyAlignment="1">
      <alignment horizontal="center" vertical="center"/>
    </xf>
    <xf numFmtId="0" fontId="13" fillId="0" borderId="0" xfId="0" applyFont="1" applyAlignment="1">
      <alignment wrapText="1"/>
    </xf>
    <xf numFmtId="0" fontId="13" fillId="0" borderId="0" xfId="0" applyFont="1" applyAlignment="1">
      <alignment horizontal="center" vertical="center" wrapText="1"/>
    </xf>
    <xf numFmtId="0" fontId="29" fillId="0" borderId="1" xfId="0" applyFont="1" applyBorder="1" applyAlignment="1">
      <alignment horizontal="center" vertical="center" wrapText="1"/>
    </xf>
    <xf numFmtId="0" fontId="12" fillId="0" borderId="1" xfId="0" applyFont="1" applyBorder="1" applyAlignment="1">
      <alignment horizontal="center" vertical="center" wrapText="1"/>
    </xf>
    <xf numFmtId="170" fontId="13" fillId="0" borderId="0" xfId="0" applyNumberFormat="1" applyFont="1" applyAlignment="1">
      <alignment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6" fillId="0" borderId="0" xfId="0" applyFont="1" applyAlignment="1">
      <alignment horizontal="center" vertical="center"/>
    </xf>
    <xf numFmtId="0" fontId="5" fillId="0" borderId="0" xfId="0" applyFont="1"/>
    <xf numFmtId="0" fontId="6" fillId="0" borderId="0" xfId="0" applyFont="1" applyAlignment="1">
      <alignment horizontal="center"/>
    </xf>
    <xf numFmtId="0" fontId="6" fillId="0" borderId="0" xfId="10" applyFont="1" applyAlignment="1">
      <alignment horizontal="center" vertical="center"/>
    </xf>
    <xf numFmtId="0" fontId="6" fillId="0" borderId="0" xfId="10" applyFont="1" applyAlignment="1">
      <alignment horizontal="center" vertical="center" wrapText="1"/>
    </xf>
    <xf numFmtId="0" fontId="13" fillId="0" borderId="0" xfId="0" applyFont="1"/>
    <xf numFmtId="0" fontId="15" fillId="0" borderId="0" xfId="0" applyFont="1" applyAlignment="1">
      <alignment horizontal="center" vertical="center" wrapText="1"/>
    </xf>
    <xf numFmtId="170" fontId="15" fillId="0" borderId="0" xfId="0" applyNumberFormat="1" applyFont="1" applyAlignment="1">
      <alignment horizontal="center" vertical="center" wrapText="1"/>
    </xf>
    <xf numFmtId="164" fontId="13" fillId="0" borderId="0" xfId="0" applyNumberFormat="1" applyFont="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7" fillId="0" borderId="0" xfId="0" applyFont="1"/>
    <xf numFmtId="0" fontId="17" fillId="0" borderId="1" xfId="0" applyFont="1" applyBorder="1" applyAlignment="1">
      <alignment vertical="center"/>
    </xf>
    <xf numFmtId="172" fontId="17" fillId="0" borderId="0" xfId="0" applyNumberFormat="1" applyFont="1"/>
    <xf numFmtId="0" fontId="17" fillId="0" borderId="1" xfId="0" applyFont="1" applyBorder="1"/>
    <xf numFmtId="0" fontId="30" fillId="0" borderId="0" xfId="0" applyFont="1" applyAlignment="1">
      <alignment horizontal="center" vertical="center" wrapText="1"/>
    </xf>
    <xf numFmtId="0" fontId="31" fillId="0" borderId="0" xfId="0" applyFont="1" applyAlignment="1">
      <alignment horizontal="center" vertical="center" wrapText="1"/>
    </xf>
    <xf numFmtId="0" fontId="28" fillId="0" borderId="0" xfId="0" applyFont="1"/>
    <xf numFmtId="0" fontId="20" fillId="0" borderId="0" xfId="0" applyFont="1" applyAlignment="1">
      <alignment wrapText="1"/>
    </xf>
    <xf numFmtId="0" fontId="20" fillId="0" borderId="0" xfId="0" applyFont="1"/>
    <xf numFmtId="0" fontId="21" fillId="0" borderId="0" xfId="0" applyFont="1" applyAlignment="1">
      <alignment vertical="center" wrapText="1"/>
    </xf>
    <xf numFmtId="0" fontId="22" fillId="0" borderId="0" xfId="0" applyFont="1" applyAlignment="1">
      <alignment vertical="center" wrapText="1"/>
    </xf>
    <xf numFmtId="0" fontId="24" fillId="0" borderId="0" xfId="0" applyFont="1" applyAlignment="1">
      <alignment horizontal="center" vertical="center" wrapText="1"/>
    </xf>
    <xf numFmtId="0" fontId="24" fillId="0" borderId="0" xfId="0" applyFont="1"/>
    <xf numFmtId="0" fontId="25" fillId="0" borderId="0" xfId="0" applyFont="1"/>
    <xf numFmtId="0" fontId="26" fillId="0" borderId="0" xfId="0" applyFont="1" applyAlignment="1">
      <alignment vertical="center" wrapText="1"/>
    </xf>
    <xf numFmtId="0" fontId="27" fillId="0" borderId="0" xfId="0" applyFont="1" applyAlignment="1">
      <alignment vertical="center" wrapText="1"/>
    </xf>
    <xf numFmtId="0" fontId="9" fillId="0" borderId="0" xfId="0" applyFont="1" applyAlignment="1">
      <alignment wrapText="1"/>
    </xf>
    <xf numFmtId="0" fontId="9" fillId="0" borderId="0" xfId="0" applyFont="1"/>
    <xf numFmtId="0" fontId="5" fillId="0" borderId="0" xfId="0" applyFont="1" applyAlignment="1">
      <alignment wrapText="1"/>
    </xf>
    <xf numFmtId="0" fontId="2" fillId="0" borderId="0" xfId="0" applyFont="1"/>
    <xf numFmtId="0" fontId="13" fillId="0" borderId="3" xfId="0" applyFont="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xf>
    <xf numFmtId="164" fontId="6" fillId="0" borderId="11" xfId="0" applyNumberFormat="1" applyFont="1" applyBorder="1" applyAlignment="1">
      <alignment horizontal="center" vertical="center" wrapText="1"/>
    </xf>
    <xf numFmtId="0" fontId="6" fillId="0" borderId="8" xfId="0" applyFont="1" applyBorder="1" applyAlignment="1">
      <alignment horizontal="center" vertical="center" wrapText="1"/>
    </xf>
    <xf numFmtId="164" fontId="6" fillId="0" borderId="1" xfId="0" applyNumberFormat="1" applyFont="1" applyBorder="1" applyAlignment="1">
      <alignment horizontal="center" vertical="center"/>
    </xf>
    <xf numFmtId="164" fontId="6" fillId="0" borderId="8"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wrapText="1"/>
    </xf>
    <xf numFmtId="164" fontId="13" fillId="0" borderId="1" xfId="0" applyNumberFormat="1" applyFont="1" applyBorder="1" applyAlignment="1">
      <alignment horizontal="center" vertical="center" wrapText="1"/>
    </xf>
    <xf numFmtId="0" fontId="6" fillId="0" borderId="0" xfId="0" applyFont="1" applyAlignment="1">
      <alignment wrapText="1"/>
    </xf>
    <xf numFmtId="172" fontId="20" fillId="0" borderId="0" xfId="0" applyNumberFormat="1" applyFont="1"/>
    <xf numFmtId="0" fontId="23" fillId="0" borderId="0" xfId="0" applyFont="1"/>
    <xf numFmtId="0" fontId="24" fillId="0" borderId="0" xfId="0" applyFont="1" applyAlignment="1">
      <alignment horizontal="center" vertical="center"/>
    </xf>
    <xf numFmtId="172" fontId="24" fillId="0" borderId="0" xfId="0" applyNumberFormat="1" applyFont="1" applyAlignment="1">
      <alignment horizontal="center" vertical="center"/>
    </xf>
    <xf numFmtId="165" fontId="13" fillId="0" borderId="0" xfId="0" applyNumberFormat="1" applyFont="1" applyAlignment="1">
      <alignment wrapText="1"/>
    </xf>
    <xf numFmtId="0" fontId="5" fillId="0" borderId="0" xfId="0" applyFont="1" applyAlignment="1">
      <alignment horizontal="left"/>
    </xf>
    <xf numFmtId="0" fontId="14" fillId="0" borderId="5" xfId="0" applyFont="1" applyBorder="1" applyAlignment="1">
      <alignment vertical="center"/>
    </xf>
    <xf numFmtId="0" fontId="14" fillId="0" borderId="4" xfId="0" applyFont="1" applyBorder="1" applyAlignment="1">
      <alignment vertical="center"/>
    </xf>
    <xf numFmtId="0" fontId="10" fillId="0" borderId="1" xfId="0" applyFont="1" applyBorder="1" applyAlignment="1">
      <alignment horizontal="left" vertical="center" wrapText="1"/>
    </xf>
    <xf numFmtId="0" fontId="12" fillId="0" borderId="1" xfId="0" applyFont="1" applyBorder="1" applyAlignment="1">
      <alignment horizontal="center" vertical="center" textRotation="90" wrapText="1"/>
    </xf>
    <xf numFmtId="169" fontId="17" fillId="0" borderId="5" xfId="0" applyNumberFormat="1" applyFont="1" applyBorder="1" applyAlignment="1">
      <alignment vertical="center"/>
    </xf>
    <xf numFmtId="0" fontId="13" fillId="0" borderId="1" xfId="0" applyFont="1" applyBorder="1" applyAlignment="1">
      <alignment wrapText="1"/>
    </xf>
    <xf numFmtId="173" fontId="11" fillId="0" borderId="1" xfId="0" applyNumberFormat="1" applyFont="1" applyBorder="1" applyAlignment="1">
      <alignment horizontal="center" vertical="center" wrapText="1"/>
    </xf>
    <xf numFmtId="173" fontId="6" fillId="0" borderId="1" xfId="0" applyNumberFormat="1" applyFont="1" applyBorder="1" applyAlignment="1">
      <alignment horizontal="center" vertical="center"/>
    </xf>
    <xf numFmtId="173" fontId="6" fillId="0" borderId="1" xfId="13" applyNumberFormat="1" applyFont="1" applyFill="1" applyBorder="1" applyAlignment="1">
      <alignment horizontal="center" vertical="center" wrapText="1"/>
    </xf>
    <xf numFmtId="173" fontId="6" fillId="0" borderId="1" xfId="0" applyNumberFormat="1" applyFont="1" applyBorder="1" applyAlignment="1">
      <alignment horizontal="center" vertical="center" wrapText="1"/>
    </xf>
    <xf numFmtId="173" fontId="6" fillId="0" borderId="1" xfId="1" applyNumberFormat="1" applyFont="1" applyFill="1" applyBorder="1" applyAlignment="1">
      <alignment horizontal="center" vertical="center" wrapText="1"/>
    </xf>
    <xf numFmtId="173" fontId="6" fillId="0" borderId="1" xfId="10" applyNumberFormat="1" applyFont="1" applyBorder="1" applyAlignment="1">
      <alignment horizontal="center" vertical="center" wrapText="1"/>
    </xf>
    <xf numFmtId="173" fontId="6" fillId="0" borderId="1" xfId="10" applyNumberFormat="1" applyFont="1" applyBorder="1" applyAlignment="1">
      <alignment horizontal="center" vertical="center"/>
    </xf>
    <xf numFmtId="0" fontId="12" fillId="0" borderId="1" xfId="0" applyFont="1" applyBorder="1" applyAlignment="1">
      <alignment horizontal="left" vertical="center" wrapText="1"/>
    </xf>
    <xf numFmtId="0" fontId="5" fillId="0" borderId="8" xfId="0" applyFont="1" applyBorder="1"/>
    <xf numFmtId="0" fontId="17" fillId="0" borderId="2" xfId="0" applyFont="1" applyBorder="1" applyAlignment="1">
      <alignment vertical="center"/>
    </xf>
    <xf numFmtId="0" fontId="13" fillId="0" borderId="1" xfId="0" applyFont="1" applyBorder="1" applyAlignment="1">
      <alignment horizontal="center" vertical="center" wrapText="1"/>
    </xf>
    <xf numFmtId="0" fontId="12" fillId="0" borderId="14" xfId="0" applyFont="1" applyBorder="1" applyAlignment="1">
      <alignment horizontal="left" vertical="center" wrapText="1"/>
    </xf>
    <xf numFmtId="0" fontId="33" fillId="0" borderId="4" xfId="0" applyFont="1" applyBorder="1" applyAlignment="1">
      <alignment horizontal="center" vertical="center" wrapText="1"/>
    </xf>
    <xf numFmtId="0" fontId="34" fillId="0" borderId="1" xfId="0" applyFont="1" applyBorder="1" applyAlignment="1">
      <alignment horizontal="center" vertical="center" wrapText="1"/>
    </xf>
    <xf numFmtId="0" fontId="33" fillId="0" borderId="13" xfId="0" applyFont="1" applyBorder="1" applyAlignment="1">
      <alignment horizontal="center" vertical="center" wrapText="1"/>
    </xf>
    <xf numFmtId="0" fontId="13" fillId="0" borderId="1" xfId="6" applyFont="1" applyBorder="1" applyAlignment="1">
      <alignment horizontal="left" vertical="center" wrapText="1"/>
    </xf>
    <xf numFmtId="0" fontId="13" fillId="3"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2" xfId="6" applyFont="1" applyBorder="1" applyAlignment="1">
      <alignment horizontal="center" vertical="center" wrapText="1"/>
    </xf>
    <xf numFmtId="0" fontId="13" fillId="0" borderId="8" xfId="0" applyFont="1" applyBorder="1" applyAlignment="1">
      <alignment horizontal="center" vertical="center" wrapText="1"/>
    </xf>
    <xf numFmtId="0" fontId="32" fillId="3" borderId="1" xfId="0" applyFont="1" applyFill="1" applyBorder="1" applyAlignment="1">
      <alignment horizontal="center" vertical="center" wrapText="1"/>
    </xf>
    <xf numFmtId="0" fontId="32" fillId="3" borderId="1" xfId="0" applyFont="1" applyFill="1" applyBorder="1" applyAlignment="1">
      <alignment horizontal="left" wrapText="1"/>
    </xf>
    <xf numFmtId="0" fontId="32" fillId="0" borderId="1" xfId="0" applyFont="1" applyBorder="1" applyAlignment="1">
      <alignment horizontal="left" vertical="center" wrapText="1"/>
    </xf>
    <xf numFmtId="0" fontId="32" fillId="4" borderId="1" xfId="0" applyFont="1" applyFill="1" applyBorder="1" applyAlignment="1">
      <alignment horizontal="center" vertical="center" wrapText="1"/>
    </xf>
    <xf numFmtId="0" fontId="32" fillId="5" borderId="1" xfId="0" applyFont="1" applyFill="1" applyBorder="1" applyAlignment="1">
      <alignment horizontal="center" vertical="center" wrapText="1"/>
    </xf>
    <xf numFmtId="0" fontId="32" fillId="0" borderId="1" xfId="0" applyFont="1" applyBorder="1" applyAlignment="1">
      <alignment vertical="center" wrapText="1"/>
    </xf>
    <xf numFmtId="0" fontId="32" fillId="5" borderId="6" xfId="0" applyFont="1" applyFill="1" applyBorder="1" applyAlignment="1">
      <alignment horizontal="center" vertical="center" wrapText="1"/>
    </xf>
    <xf numFmtId="0" fontId="32" fillId="0" borderId="10"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5" fillId="0" borderId="1" xfId="0" applyFont="1" applyBorder="1" applyAlignment="1">
      <alignment horizontal="center" vertical="center"/>
    </xf>
    <xf numFmtId="0" fontId="6" fillId="0" borderId="1" xfId="0" applyFont="1" applyBorder="1" applyAlignment="1">
      <alignment horizontal="left" vertical="center" wrapText="1"/>
    </xf>
    <xf numFmtId="0" fontId="36" fillId="5" borderId="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0" borderId="1" xfId="0" applyFont="1" applyBorder="1" applyAlignment="1">
      <alignment horizontal="center" vertical="center" wrapText="1"/>
    </xf>
    <xf numFmtId="0" fontId="8"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3"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0" borderId="1" xfId="0" applyFont="1" applyBorder="1" applyAlignment="1">
      <alignment horizontal="center" vertical="center"/>
    </xf>
    <xf numFmtId="0" fontId="37" fillId="0" borderId="7" xfId="0" applyFont="1" applyBorder="1" applyAlignment="1">
      <alignment horizontal="center" vertical="center" wrapText="1"/>
    </xf>
    <xf numFmtId="0" fontId="32" fillId="3" borderId="1" xfId="0" applyFont="1" applyFill="1" applyBorder="1" applyAlignment="1">
      <alignment horizontal="left" vertical="center" wrapText="1"/>
    </xf>
    <xf numFmtId="0" fontId="38" fillId="0" borderId="1" xfId="0" applyFont="1" applyBorder="1" applyAlignment="1">
      <alignment vertical="center"/>
    </xf>
    <xf numFmtId="0" fontId="38" fillId="0" borderId="1" xfId="0" applyFont="1" applyBorder="1" applyAlignment="1">
      <alignment horizontal="left" vertical="center"/>
    </xf>
    <xf numFmtId="0" fontId="38" fillId="0" borderId="1" xfId="0" applyFont="1" applyBorder="1" applyAlignment="1">
      <alignment vertical="center" wrapText="1"/>
    </xf>
    <xf numFmtId="0" fontId="38" fillId="0" borderId="1" xfId="0" applyFont="1" applyBorder="1" applyAlignment="1">
      <alignment horizontal="left" vertical="center" wrapText="1"/>
    </xf>
    <xf numFmtId="0" fontId="38" fillId="0" borderId="0" xfId="0" applyFont="1" applyAlignment="1">
      <alignment horizontal="left" vertical="center"/>
    </xf>
    <xf numFmtId="0" fontId="38" fillId="0" borderId="10" xfId="0" applyFont="1" applyBorder="1" applyAlignment="1">
      <alignment vertical="center" wrapText="1"/>
    </xf>
    <xf numFmtId="0" fontId="30" fillId="0" borderId="0" xfId="0" applyFont="1" applyAlignment="1">
      <alignment vertical="center" wrapText="1"/>
    </xf>
    <xf numFmtId="0" fontId="39"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10" applyFont="1" applyBorder="1" applyAlignment="1">
      <alignment horizontal="center" vertical="center" wrapText="1"/>
    </xf>
    <xf numFmtId="0" fontId="40" fillId="0" borderId="1" xfId="0" applyFont="1" applyBorder="1" applyAlignment="1">
      <alignment horizontal="center" vertical="center" wrapText="1"/>
    </xf>
    <xf numFmtId="0" fontId="6" fillId="0" borderId="1" xfId="10" applyFont="1" applyBorder="1" applyAlignment="1">
      <alignment horizontal="center" vertical="center"/>
    </xf>
    <xf numFmtId="0" fontId="41" fillId="0" borderId="1" xfId="0" applyFont="1" applyBorder="1" applyAlignment="1">
      <alignment horizontal="center" vertical="center" wrapText="1"/>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3" fillId="0" borderId="0" xfId="0" applyFont="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3"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xf>
    <xf numFmtId="0" fontId="40" fillId="2" borderId="1" xfId="0" applyFont="1" applyFill="1" applyBorder="1" applyAlignment="1">
      <alignment horizontal="center" vertical="center" wrapText="1"/>
    </xf>
  </cellXfs>
  <cellStyles count="14">
    <cellStyle name="Currency" xfId="13" builtinId="4"/>
    <cellStyle name="Moneda [0] 2" xfId="9" xr:uid="{00000000-0005-0000-0000-000000000000}"/>
    <cellStyle name="Moneda [0] 3" xfId="2" xr:uid="{00000000-0005-0000-0000-000001000000}"/>
    <cellStyle name="Moneda 2" xfId="11" xr:uid="{00000000-0005-0000-0000-000002000000}"/>
    <cellStyle name="Moneda 3" xfId="7" xr:uid="{00000000-0005-0000-0000-000003000000}"/>
    <cellStyle name="Moneda 4" xfId="1" xr:uid="{00000000-0005-0000-0000-000004000000}"/>
    <cellStyle name="Moneda 7" xfId="5" xr:uid="{00000000-0005-0000-0000-000005000000}"/>
    <cellStyle name="Normal" xfId="0" builtinId="0"/>
    <cellStyle name="Normal 2 2" xfId="3" xr:uid="{00000000-0005-0000-0000-000007000000}"/>
    <cellStyle name="Normal 2_INFORME CIENCIAS 25 DE AGOSTO" xfId="4" xr:uid="{00000000-0005-0000-0000-000008000000}"/>
    <cellStyle name="Normal 28" xfId="12" xr:uid="{00000000-0005-0000-0000-000009000000}"/>
    <cellStyle name="Normal 3" xfId="10" xr:uid="{00000000-0005-0000-0000-00000A000000}"/>
    <cellStyle name="Normal 4" xfId="8" xr:uid="{00000000-0005-0000-0000-00000B000000}"/>
    <cellStyle name="Normal 5" xfId="6" xr:uid="{00000000-0005-0000-0000-00000C000000}"/>
  </cellStyles>
  <dxfs count="6">
    <dxf>
      <fill>
        <patternFill>
          <bgColor rgb="FFFF99FF"/>
        </patternFill>
      </fill>
    </dxf>
    <dxf>
      <fill>
        <patternFill>
          <bgColor rgb="FF99FF99"/>
        </patternFill>
      </fill>
    </dxf>
    <dxf>
      <fill>
        <patternFill>
          <bgColor rgb="FFFF99FF"/>
        </patternFill>
      </fill>
    </dxf>
    <dxf>
      <fill>
        <patternFill>
          <bgColor rgb="FF99FF99"/>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0</xdr:row>
      <xdr:rowOff>9525</xdr:rowOff>
    </xdr:from>
    <xdr:ext cx="914400" cy="1057275"/>
    <xdr:pic>
      <xdr:nvPicPr>
        <xdr:cNvPr id="5" name="image1.png">
          <a:extLst>
            <a:ext uri="{FF2B5EF4-FFF2-40B4-BE49-F238E27FC236}">
              <a16:creationId xmlns:a16="http://schemas.microsoft.com/office/drawing/2014/main" id="{2CD53DF4-61C5-46D3-AB81-36F5D4833B77}"/>
            </a:ext>
          </a:extLst>
        </xdr:cNvPr>
        <xdr:cNvPicPr preferRelativeResize="0"/>
      </xdr:nvPicPr>
      <xdr:blipFill>
        <a:blip xmlns:r="http://schemas.openxmlformats.org/officeDocument/2006/relationships" r:embed="rId1" cstate="print"/>
        <a:stretch>
          <a:fillRect/>
        </a:stretch>
      </xdr:blipFill>
      <xdr:spPr>
        <a:xfrm>
          <a:off x="114300" y="9525"/>
          <a:ext cx="914400" cy="10572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40821</xdr:colOff>
      <xdr:row>1</xdr:row>
      <xdr:rowOff>108856</xdr:rowOff>
    </xdr:from>
    <xdr:ext cx="1102178" cy="1395005"/>
    <xdr:pic>
      <xdr:nvPicPr>
        <xdr:cNvPr id="2" name="image1.png">
          <a:extLst>
            <a:ext uri="{FF2B5EF4-FFF2-40B4-BE49-F238E27FC236}">
              <a16:creationId xmlns:a16="http://schemas.microsoft.com/office/drawing/2014/main" id="{4F1FFFFA-5944-CB49-A507-BE1FEB30A613}"/>
            </a:ext>
          </a:extLst>
        </xdr:cNvPr>
        <xdr:cNvPicPr preferRelativeResize="0"/>
      </xdr:nvPicPr>
      <xdr:blipFill>
        <a:blip xmlns:r="http://schemas.openxmlformats.org/officeDocument/2006/relationships" r:embed="rId1" cstate="print"/>
        <a:stretch>
          <a:fillRect/>
        </a:stretch>
      </xdr:blipFill>
      <xdr:spPr>
        <a:xfrm>
          <a:off x="762000" y="261256"/>
          <a:ext cx="1102178" cy="1395005"/>
        </a:xfrm>
        <a:prstGeom prst="rect">
          <a:avLst/>
        </a:prstGeom>
        <a:noFill/>
      </xdr:spPr>
    </xdr:pic>
    <xdr:clientData fLocksWithSheet="0"/>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orge" id="{2CEDCF8B-2AE4-427F-9E22-7CF5F954825F}"/>
  <namedSheetView name="Vista 1" id="{C992952F-A216-48DB-B14E-69FEFC3BCAD0}"/>
</namedSheetView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CP79"/>
  <sheetViews>
    <sheetView showGridLines="0" tabSelected="1" view="pageBreakPreview" topLeftCell="B1" zoomScale="41" zoomScaleNormal="70" zoomScaleSheetLayoutView="91" workbookViewId="0">
      <pane xSplit="5" topLeftCell="M46" activePane="topRight" state="frozen"/>
      <selection pane="topRight" activeCell="M46" sqref="M46"/>
    </sheetView>
  </sheetViews>
  <sheetFormatPr defaultColWidth="11.42578125" defaultRowHeight="15"/>
  <cols>
    <col min="1" max="1" width="2.42578125" style="19" hidden="1" customWidth="1"/>
    <col min="2" max="2" width="7.42578125" style="23" customWidth="1"/>
    <col min="3" max="3" width="25" style="65" customWidth="1"/>
    <col min="4" max="4" width="31.140625" style="71" customWidth="1"/>
    <col min="5" max="5" width="26.7109375" style="19" customWidth="1"/>
    <col min="6" max="6" width="39" style="47" customWidth="1"/>
    <col min="7" max="7" width="18.85546875" style="19" customWidth="1"/>
    <col min="8" max="14" width="32.28515625" style="19" customWidth="1"/>
    <col min="15" max="18" width="32.28515625" style="19" hidden="1" customWidth="1"/>
    <col min="19" max="19" width="45.42578125" style="19" hidden="1" customWidth="1"/>
    <col min="20" max="20" width="32.28515625" style="19" hidden="1" customWidth="1"/>
    <col min="21" max="22" width="27.140625" style="19" hidden="1" customWidth="1"/>
    <col min="23" max="23" width="10.42578125" style="19" hidden="1" customWidth="1"/>
    <col min="24" max="16384" width="11.42578125" style="19"/>
  </cols>
  <sheetData>
    <row r="1" spans="1:23" s="8" customFormat="1" ht="12">
      <c r="K1" s="12"/>
    </row>
    <row r="2" spans="1:23" s="8" customFormat="1" ht="19.5">
      <c r="B2" s="138"/>
      <c r="C2" s="138"/>
      <c r="D2" s="138"/>
      <c r="E2" s="138"/>
      <c r="F2" s="139" t="s">
        <v>0</v>
      </c>
      <c r="G2" s="139"/>
      <c r="H2" s="139"/>
      <c r="I2" s="139"/>
      <c r="J2" s="139"/>
      <c r="K2" s="139"/>
      <c r="L2" s="139"/>
      <c r="M2" s="139"/>
      <c r="N2" s="139"/>
      <c r="O2" s="139"/>
      <c r="P2" s="139"/>
      <c r="Q2" s="139"/>
      <c r="R2" s="139"/>
      <c r="S2" s="139"/>
      <c r="T2" s="139"/>
      <c r="U2" s="139"/>
      <c r="V2" s="139"/>
      <c r="W2" s="139"/>
    </row>
    <row r="3" spans="1:23" s="8" customFormat="1" ht="19.5">
      <c r="B3" s="138"/>
      <c r="C3" s="138"/>
      <c r="D3" s="138"/>
      <c r="E3" s="138"/>
      <c r="F3" s="139" t="s">
        <v>1</v>
      </c>
      <c r="G3" s="139"/>
      <c r="H3" s="139"/>
      <c r="I3" s="139"/>
      <c r="J3" s="139"/>
      <c r="K3" s="139"/>
      <c r="L3" s="139"/>
      <c r="M3" s="139"/>
      <c r="N3" s="139"/>
      <c r="O3" s="139"/>
      <c r="P3" s="139"/>
      <c r="Q3" s="139"/>
      <c r="R3" s="139"/>
      <c r="S3" s="139"/>
      <c r="T3" s="139"/>
      <c r="U3" s="139"/>
      <c r="V3" s="139"/>
      <c r="W3" s="139"/>
    </row>
    <row r="4" spans="1:23" s="8" customFormat="1" ht="19.5">
      <c r="B4" s="138"/>
      <c r="C4" s="138"/>
      <c r="D4" s="138"/>
      <c r="E4" s="138"/>
      <c r="F4" s="140" t="s">
        <v>2</v>
      </c>
      <c r="G4" s="140"/>
      <c r="H4" s="140"/>
      <c r="I4" s="140"/>
      <c r="J4" s="140"/>
      <c r="K4" s="140"/>
      <c r="L4" s="140"/>
      <c r="M4" s="140"/>
      <c r="N4" s="140"/>
      <c r="O4" s="140"/>
      <c r="P4" s="140"/>
      <c r="Q4" s="140"/>
      <c r="R4" s="140"/>
      <c r="S4" s="140"/>
      <c r="T4" s="140"/>
      <c r="U4" s="140"/>
      <c r="V4" s="140"/>
      <c r="W4" s="140"/>
    </row>
    <row r="5" spans="1:23" s="8" customFormat="1" ht="18">
      <c r="B5" s="9"/>
      <c r="C5" s="9"/>
      <c r="D5" s="9"/>
      <c r="E5" s="49"/>
      <c r="F5" s="141" t="s">
        <v>3</v>
      </c>
      <c r="G5" s="142"/>
      <c r="H5" s="142"/>
      <c r="I5" s="142"/>
      <c r="J5" s="142"/>
      <c r="K5" s="142"/>
      <c r="L5" s="142"/>
      <c r="M5" s="142"/>
      <c r="N5" s="142"/>
      <c r="O5" s="142"/>
      <c r="P5" s="142"/>
      <c r="Q5" s="142"/>
      <c r="R5" s="142"/>
      <c r="S5" s="142"/>
      <c r="T5" s="142"/>
      <c r="U5" s="142"/>
      <c r="V5" s="142"/>
      <c r="W5" s="142"/>
    </row>
    <row r="6" spans="1:23" ht="38.25">
      <c r="A6" s="50"/>
      <c r="B6" s="10" t="s">
        <v>4</v>
      </c>
      <c r="C6" s="13" t="s">
        <v>5</v>
      </c>
      <c r="D6" s="13" t="s">
        <v>6</v>
      </c>
      <c r="E6" s="13" t="s">
        <v>7</v>
      </c>
      <c r="F6" s="13" t="s">
        <v>8</v>
      </c>
      <c r="G6" s="13" t="s">
        <v>9</v>
      </c>
      <c r="H6" s="13" t="str">
        <f>VALORES!H6</f>
        <v>1. SUCONEL NIT: 890.943.055-0</v>
      </c>
      <c r="I6" s="13" t="str">
        <f>VALORES!I6</f>
        <v>2. C.I. GLOBAL SCIENTIFIC S.A.S NIT.: 830.067.880 - 4</v>
      </c>
      <c r="J6" s="13" t="str">
        <f>VALORES!J6</f>
        <v>3.  GALILEO INSTRUMENTS S.A.S NIT : 900393949-4</v>
      </c>
      <c r="K6" s="13" t="str">
        <f>VALORES!K6</f>
        <v>4. CASA HERMES LTDA NIT: 890.204.286-5</v>
      </c>
      <c r="L6" s="13" t="str">
        <f>VALORES!L6</f>
        <v>5. GEOINSTRUMENTOS TOPOGRAFICOS SAS NIT: 900.410.611-4</v>
      </c>
      <c r="M6" s="13" t="str">
        <f>VALORES!M6</f>
        <v>6.DIDACTICOS Y LIBROS DIDACLIBROS LTDA NIT: 800.036.678-0</v>
      </c>
      <c r="N6" s="13" t="str">
        <f>VALORES!N6</f>
        <v>7. INSTRUMENTACIÓN Y SERVICIOS S.A.S. - NIT.: 830505910-7</v>
      </c>
      <c r="O6" s="13"/>
      <c r="P6" s="13"/>
      <c r="Q6" s="13"/>
      <c r="R6" s="13"/>
      <c r="S6" s="13"/>
      <c r="T6" s="13"/>
      <c r="U6" s="13" t="s">
        <v>10</v>
      </c>
      <c r="V6" s="13" t="s">
        <v>11</v>
      </c>
      <c r="W6" s="13" t="s">
        <v>12</v>
      </c>
    </row>
    <row r="7" spans="1:23" s="18" customFormat="1" ht="12.75">
      <c r="A7" s="51"/>
      <c r="B7" s="11">
        <v>1</v>
      </c>
      <c r="C7" s="90" t="s">
        <v>13</v>
      </c>
      <c r="D7" s="91" t="s">
        <v>14</v>
      </c>
      <c r="E7" s="90" t="s">
        <v>15</v>
      </c>
      <c r="F7" s="92" t="s">
        <v>16</v>
      </c>
      <c r="G7" s="115">
        <v>2</v>
      </c>
      <c r="H7" s="130" t="s">
        <v>17</v>
      </c>
      <c r="I7" s="14"/>
      <c r="J7" s="14"/>
      <c r="K7" s="130" t="s">
        <v>17</v>
      </c>
      <c r="L7" s="16"/>
      <c r="M7" s="16"/>
      <c r="N7" s="130" t="s">
        <v>17</v>
      </c>
      <c r="O7" s="15"/>
      <c r="P7" s="16"/>
      <c r="Q7" s="15"/>
      <c r="R7" s="16"/>
      <c r="S7" s="15"/>
      <c r="T7" s="15"/>
      <c r="U7" s="52" t="str">
        <f t="shared" ref="U7:U54" si="0">IF(COUNTIF(A7:T7, "presenta")&gt;0, "PRESENTA", "DESIERTO")</f>
        <v>DESIERTO</v>
      </c>
      <c r="V7" s="52"/>
      <c r="W7" s="52">
        <f t="shared" ref="W7:W38" si="1">COUNTIF(A7:T7, "PRESENTA")</f>
        <v>0</v>
      </c>
    </row>
    <row r="8" spans="1:23" s="20" customFormat="1" ht="24">
      <c r="A8" s="51"/>
      <c r="B8" s="11">
        <v>2</v>
      </c>
      <c r="C8" s="91" t="s">
        <v>13</v>
      </c>
      <c r="D8" s="91" t="s">
        <v>14</v>
      </c>
      <c r="E8" s="91" t="s">
        <v>15</v>
      </c>
      <c r="F8" s="91" t="s">
        <v>18</v>
      </c>
      <c r="G8" s="91">
        <v>1</v>
      </c>
      <c r="H8" s="14"/>
      <c r="I8" s="14"/>
      <c r="J8" s="14"/>
      <c r="K8" s="130" t="s">
        <v>17</v>
      </c>
      <c r="L8" s="16"/>
      <c r="M8" s="16"/>
      <c r="N8" s="16"/>
      <c r="O8" s="16"/>
      <c r="P8" s="16"/>
      <c r="Q8" s="15"/>
      <c r="R8" s="15"/>
      <c r="S8" s="16"/>
      <c r="T8" s="15"/>
      <c r="U8" s="52" t="str">
        <f t="shared" si="0"/>
        <v>DESIERTO</v>
      </c>
      <c r="V8" s="53"/>
      <c r="W8" s="52">
        <f t="shared" si="1"/>
        <v>0</v>
      </c>
    </row>
    <row r="9" spans="1:23" s="20" customFormat="1" ht="24">
      <c r="A9" s="51"/>
      <c r="B9" s="11">
        <v>3</v>
      </c>
      <c r="C9" s="88" t="s">
        <v>13</v>
      </c>
      <c r="D9" s="93" t="s">
        <v>19</v>
      </c>
      <c r="E9" s="88" t="s">
        <v>20</v>
      </c>
      <c r="F9" s="94" t="s">
        <v>21</v>
      </c>
      <c r="G9" s="97">
        <v>2</v>
      </c>
      <c r="H9" s="14"/>
      <c r="I9" s="14"/>
      <c r="J9" s="14"/>
      <c r="K9" s="16"/>
      <c r="L9" s="16"/>
      <c r="M9" s="4"/>
      <c r="N9" s="130" t="s">
        <v>17</v>
      </c>
      <c r="O9" s="15"/>
      <c r="P9" s="16"/>
      <c r="Q9" s="15"/>
      <c r="R9" s="15"/>
      <c r="S9" s="15"/>
      <c r="T9" s="15"/>
      <c r="U9" s="52" t="str">
        <f t="shared" si="0"/>
        <v>DESIERTO</v>
      </c>
      <c r="V9" s="14"/>
      <c r="W9" s="52">
        <f t="shared" si="1"/>
        <v>0</v>
      </c>
    </row>
    <row r="10" spans="1:23" s="20" customFormat="1" ht="132">
      <c r="A10" s="51"/>
      <c r="B10" s="11">
        <v>4</v>
      </c>
      <c r="C10" s="95" t="s">
        <v>13</v>
      </c>
      <c r="D10" s="96" t="s">
        <v>22</v>
      </c>
      <c r="E10" s="95" t="s">
        <v>23</v>
      </c>
      <c r="F10" s="97" t="s">
        <v>24</v>
      </c>
      <c r="G10" s="49">
        <v>12</v>
      </c>
      <c r="H10" s="14"/>
      <c r="I10" s="14"/>
      <c r="J10" s="14"/>
      <c r="K10" s="16"/>
      <c r="L10" s="16"/>
      <c r="M10" s="4"/>
      <c r="N10" s="16"/>
      <c r="O10" s="15"/>
      <c r="P10" s="16"/>
      <c r="Q10" s="15"/>
      <c r="R10" s="15"/>
      <c r="S10" s="15"/>
      <c r="T10" s="15"/>
      <c r="U10" s="52" t="str">
        <f t="shared" si="0"/>
        <v>DESIERTO</v>
      </c>
      <c r="V10" s="14"/>
      <c r="W10" s="52">
        <f t="shared" si="1"/>
        <v>0</v>
      </c>
    </row>
    <row r="11" spans="1:23" s="20" customFormat="1" ht="84">
      <c r="A11" s="51"/>
      <c r="B11" s="11">
        <v>5</v>
      </c>
      <c r="C11" s="95" t="s">
        <v>13</v>
      </c>
      <c r="D11" s="96" t="s">
        <v>25</v>
      </c>
      <c r="E11" s="95" t="s">
        <v>23</v>
      </c>
      <c r="F11" s="95" t="s">
        <v>26</v>
      </c>
      <c r="G11" s="49">
        <v>10</v>
      </c>
      <c r="H11" s="130" t="s">
        <v>17</v>
      </c>
      <c r="I11" s="131"/>
      <c r="J11" s="14"/>
      <c r="K11" s="130" t="s">
        <v>17</v>
      </c>
      <c r="L11" s="16"/>
      <c r="M11" s="16"/>
      <c r="N11" s="130" t="s">
        <v>17</v>
      </c>
      <c r="O11" s="15"/>
      <c r="P11" s="16"/>
      <c r="Q11" s="15"/>
      <c r="R11" s="15"/>
      <c r="S11" s="15"/>
      <c r="T11" s="15"/>
      <c r="U11" s="52" t="str">
        <f t="shared" si="0"/>
        <v>DESIERTO</v>
      </c>
      <c r="V11" s="14"/>
      <c r="W11" s="52">
        <f t="shared" si="1"/>
        <v>0</v>
      </c>
    </row>
    <row r="12" spans="1:23" s="20" customFormat="1" ht="12.75">
      <c r="A12" s="51"/>
      <c r="B12" s="11">
        <v>6</v>
      </c>
      <c r="C12" s="98" t="s">
        <v>27</v>
      </c>
      <c r="D12" s="99" t="s">
        <v>28</v>
      </c>
      <c r="E12" s="98" t="s">
        <v>29</v>
      </c>
      <c r="F12" s="98" t="s">
        <v>30</v>
      </c>
      <c r="G12" s="116">
        <v>7</v>
      </c>
      <c r="H12" s="14"/>
      <c r="I12" s="14"/>
      <c r="J12" s="14"/>
      <c r="K12" s="14"/>
      <c r="L12" s="16"/>
      <c r="M12" s="4"/>
      <c r="N12" s="130" t="s">
        <v>17</v>
      </c>
      <c r="O12" s="14"/>
      <c r="P12" s="14"/>
      <c r="Q12" s="14"/>
      <c r="R12" s="14"/>
      <c r="S12" s="14"/>
      <c r="T12" s="16"/>
      <c r="U12" s="55" t="str">
        <f t="shared" si="0"/>
        <v>DESIERTO</v>
      </c>
      <c r="V12" s="55"/>
      <c r="W12" s="52">
        <f t="shared" si="1"/>
        <v>0</v>
      </c>
    </row>
    <row r="13" spans="1:23" s="20" customFormat="1" ht="12.75">
      <c r="A13" s="51"/>
      <c r="B13" s="11">
        <v>7</v>
      </c>
      <c r="C13" s="98" t="s">
        <v>27</v>
      </c>
      <c r="D13" s="99" t="s">
        <v>31</v>
      </c>
      <c r="E13" s="98" t="s">
        <v>29</v>
      </c>
      <c r="F13" s="98" t="s">
        <v>30</v>
      </c>
      <c r="G13" s="116">
        <v>4</v>
      </c>
      <c r="H13" s="14"/>
      <c r="I13" s="14"/>
      <c r="J13" s="14"/>
      <c r="K13" s="16"/>
      <c r="L13" s="16"/>
      <c r="M13" s="16"/>
      <c r="N13" s="130" t="s">
        <v>17</v>
      </c>
      <c r="O13" s="15"/>
      <c r="P13" s="16"/>
      <c r="Q13" s="15"/>
      <c r="R13" s="15"/>
      <c r="S13" s="16"/>
      <c r="T13" s="15"/>
      <c r="U13" s="52" t="str">
        <f t="shared" si="0"/>
        <v>DESIERTO</v>
      </c>
      <c r="V13" s="52"/>
      <c r="W13" s="52">
        <f t="shared" si="1"/>
        <v>0</v>
      </c>
    </row>
    <row r="14" spans="1:23" s="20" customFormat="1" ht="12.75">
      <c r="A14" s="51"/>
      <c r="B14" s="11">
        <v>8</v>
      </c>
      <c r="C14" s="98" t="s">
        <v>27</v>
      </c>
      <c r="D14" s="99" t="s">
        <v>31</v>
      </c>
      <c r="E14" s="98" t="s">
        <v>29</v>
      </c>
      <c r="F14" s="98" t="s">
        <v>32</v>
      </c>
      <c r="G14" s="116">
        <v>6</v>
      </c>
      <c r="H14" s="14"/>
      <c r="I14" s="16"/>
      <c r="J14" s="14"/>
      <c r="K14" s="16"/>
      <c r="L14" s="16"/>
      <c r="M14" s="131"/>
      <c r="N14" s="16"/>
      <c r="O14" s="16"/>
      <c r="P14" s="16"/>
      <c r="Q14" s="16"/>
      <c r="R14" s="16"/>
      <c r="S14" s="16"/>
      <c r="T14" s="16"/>
      <c r="U14" s="55" t="str">
        <f t="shared" si="0"/>
        <v>DESIERTO</v>
      </c>
      <c r="V14" s="55"/>
      <c r="W14" s="52">
        <f t="shared" si="1"/>
        <v>0</v>
      </c>
    </row>
    <row r="15" spans="1:23" s="18" customFormat="1" ht="12.75">
      <c r="A15" s="51"/>
      <c r="B15" s="11">
        <v>9</v>
      </c>
      <c r="C15" s="98" t="s">
        <v>27</v>
      </c>
      <c r="D15" s="100" t="s">
        <v>33</v>
      </c>
      <c r="E15" s="17" t="s">
        <v>34</v>
      </c>
      <c r="F15" s="17" t="s">
        <v>35</v>
      </c>
      <c r="G15" s="91">
        <v>1</v>
      </c>
      <c r="H15" s="14"/>
      <c r="I15" s="16"/>
      <c r="J15" s="14"/>
      <c r="K15" s="16"/>
      <c r="L15" s="16"/>
      <c r="M15" s="17"/>
      <c r="N15" s="131"/>
      <c r="O15" s="15"/>
      <c r="P15" s="16"/>
      <c r="Q15" s="4"/>
      <c r="R15" s="15"/>
      <c r="S15" s="15"/>
      <c r="T15" s="15"/>
      <c r="U15" s="52" t="str">
        <f t="shared" si="0"/>
        <v>DESIERTO</v>
      </c>
      <c r="V15" s="14"/>
      <c r="W15" s="52">
        <f t="shared" si="1"/>
        <v>0</v>
      </c>
    </row>
    <row r="16" spans="1:23" s="18" customFormat="1" ht="22.5">
      <c r="A16" s="51"/>
      <c r="B16" s="11">
        <v>10</v>
      </c>
      <c r="C16" s="98" t="s">
        <v>27</v>
      </c>
      <c r="D16" s="98" t="s">
        <v>36</v>
      </c>
      <c r="E16" s="98" t="s">
        <v>37</v>
      </c>
      <c r="F16" s="101" t="s">
        <v>38</v>
      </c>
      <c r="G16" s="117">
        <v>1</v>
      </c>
      <c r="H16" s="14"/>
      <c r="I16" s="131"/>
      <c r="J16" s="14"/>
      <c r="K16" s="16"/>
      <c r="L16" s="16"/>
      <c r="M16" s="131"/>
      <c r="N16" s="130" t="s">
        <v>17</v>
      </c>
      <c r="O16" s="15"/>
      <c r="P16" s="16"/>
      <c r="Q16" s="4"/>
      <c r="R16" s="15"/>
      <c r="S16" s="15"/>
      <c r="T16" s="15"/>
      <c r="U16" s="52" t="str">
        <f t="shared" si="0"/>
        <v>DESIERTO</v>
      </c>
      <c r="V16" s="56"/>
      <c r="W16" s="52">
        <f t="shared" si="1"/>
        <v>0</v>
      </c>
    </row>
    <row r="17" spans="1:23" s="18" customFormat="1" ht="12.75">
      <c r="A17" s="51"/>
      <c r="B17" s="11">
        <v>11</v>
      </c>
      <c r="C17" s="98" t="s">
        <v>27</v>
      </c>
      <c r="D17" s="98" t="s">
        <v>36</v>
      </c>
      <c r="E17" s="98" t="s">
        <v>37</v>
      </c>
      <c r="F17" s="101" t="s">
        <v>39</v>
      </c>
      <c r="G17" s="117">
        <v>1</v>
      </c>
      <c r="H17" s="14"/>
      <c r="I17" s="14"/>
      <c r="J17" s="14"/>
      <c r="K17" s="16"/>
      <c r="L17" s="16"/>
      <c r="M17" s="16"/>
      <c r="N17" s="4"/>
      <c r="O17" s="15"/>
      <c r="P17" s="16"/>
      <c r="Q17" s="16"/>
      <c r="R17" s="15"/>
      <c r="S17" s="15"/>
      <c r="T17" s="15"/>
      <c r="U17" s="52" t="str">
        <f t="shared" si="0"/>
        <v>DESIERTO</v>
      </c>
      <c r="V17" s="57">
        <v>24039996</v>
      </c>
      <c r="W17" s="52">
        <f t="shared" si="1"/>
        <v>0</v>
      </c>
    </row>
    <row r="18" spans="1:23" s="20" customFormat="1" ht="12.75">
      <c r="A18" s="18"/>
      <c r="B18" s="11">
        <v>12</v>
      </c>
      <c r="C18" s="98" t="s">
        <v>27</v>
      </c>
      <c r="D18" s="98" t="s">
        <v>36</v>
      </c>
      <c r="E18" s="98" t="s">
        <v>37</v>
      </c>
      <c r="F18" s="101" t="s">
        <v>40</v>
      </c>
      <c r="G18" s="117">
        <v>1</v>
      </c>
      <c r="H18" s="131"/>
      <c r="I18" s="14"/>
      <c r="J18" s="131"/>
      <c r="K18" s="16"/>
      <c r="L18" s="16"/>
      <c r="M18" s="4"/>
      <c r="N18" s="16"/>
      <c r="O18" s="15"/>
      <c r="P18" s="16"/>
      <c r="Q18" s="16"/>
      <c r="R18" s="15"/>
      <c r="S18" s="15"/>
      <c r="T18" s="15"/>
      <c r="U18" s="52" t="str">
        <f t="shared" si="0"/>
        <v>DESIERTO</v>
      </c>
      <c r="V18" s="58"/>
      <c r="W18" s="52">
        <f t="shared" si="1"/>
        <v>0</v>
      </c>
    </row>
    <row r="19" spans="1:23" s="20" customFormat="1" ht="22.5">
      <c r="A19" s="18"/>
      <c r="B19" s="11">
        <v>13</v>
      </c>
      <c r="C19" s="98" t="s">
        <v>41</v>
      </c>
      <c r="D19" s="98" t="s">
        <v>36</v>
      </c>
      <c r="E19" s="98" t="s">
        <v>37</v>
      </c>
      <c r="F19" s="98" t="s">
        <v>42</v>
      </c>
      <c r="G19" s="117">
        <v>5</v>
      </c>
      <c r="H19" s="131"/>
      <c r="I19" s="16"/>
      <c r="J19" s="131"/>
      <c r="K19" s="16"/>
      <c r="L19" s="16"/>
      <c r="M19" s="16"/>
      <c r="N19" s="16"/>
      <c r="O19" s="15"/>
      <c r="P19" s="16"/>
      <c r="Q19" s="4"/>
      <c r="R19" s="4"/>
      <c r="S19" s="15"/>
      <c r="T19" s="15"/>
      <c r="U19" s="52" t="str">
        <f t="shared" si="0"/>
        <v>DESIERTO</v>
      </c>
      <c r="V19" s="58"/>
      <c r="W19" s="52">
        <f t="shared" si="1"/>
        <v>0</v>
      </c>
    </row>
    <row r="20" spans="1:23" s="20" customFormat="1" ht="22.5">
      <c r="A20" s="18"/>
      <c r="B20" s="11">
        <v>14</v>
      </c>
      <c r="C20" s="98" t="s">
        <v>27</v>
      </c>
      <c r="D20" s="98" t="s">
        <v>36</v>
      </c>
      <c r="E20" s="98" t="s">
        <v>37</v>
      </c>
      <c r="F20" s="98" t="s">
        <v>43</v>
      </c>
      <c r="G20" s="117">
        <v>14</v>
      </c>
      <c r="H20" s="131"/>
      <c r="I20" s="16"/>
      <c r="J20" s="16"/>
      <c r="K20" s="16"/>
      <c r="L20" s="16"/>
      <c r="M20" s="4"/>
      <c r="N20" s="16"/>
      <c r="O20" s="15"/>
      <c r="P20" s="16"/>
      <c r="Q20" s="4"/>
      <c r="R20" s="15"/>
      <c r="S20" s="15"/>
      <c r="T20" s="15"/>
      <c r="U20" s="52" t="str">
        <f t="shared" si="0"/>
        <v>DESIERTO</v>
      </c>
      <c r="V20" s="58"/>
      <c r="W20" s="52">
        <f t="shared" si="1"/>
        <v>0</v>
      </c>
    </row>
    <row r="21" spans="1:23" s="20" customFormat="1" ht="22.5">
      <c r="A21" s="18"/>
      <c r="B21" s="11">
        <v>15</v>
      </c>
      <c r="C21" s="98" t="s">
        <v>27</v>
      </c>
      <c r="D21" s="98" t="s">
        <v>44</v>
      </c>
      <c r="E21" s="98" t="s">
        <v>45</v>
      </c>
      <c r="F21" s="101" t="s">
        <v>46</v>
      </c>
      <c r="G21" s="118">
        <v>2</v>
      </c>
      <c r="H21" s="131"/>
      <c r="I21" s="16"/>
      <c r="J21" s="16"/>
      <c r="K21" s="16"/>
      <c r="L21" s="16"/>
      <c r="M21" s="4"/>
      <c r="N21" s="16"/>
      <c r="O21" s="15"/>
      <c r="P21" s="16"/>
      <c r="Q21" s="4"/>
      <c r="R21" s="15"/>
      <c r="S21" s="15"/>
      <c r="T21" s="15"/>
      <c r="U21" s="52" t="str">
        <f t="shared" si="0"/>
        <v>DESIERTO</v>
      </c>
      <c r="V21" s="58"/>
      <c r="W21" s="52">
        <f t="shared" si="1"/>
        <v>0</v>
      </c>
    </row>
    <row r="22" spans="1:23" s="20" customFormat="1" ht="22.5">
      <c r="A22" s="18"/>
      <c r="B22" s="11">
        <v>16</v>
      </c>
      <c r="C22" s="98" t="s">
        <v>27</v>
      </c>
      <c r="D22" s="17" t="s">
        <v>44</v>
      </c>
      <c r="E22" s="17" t="s">
        <v>45</v>
      </c>
      <c r="F22" s="102" t="s">
        <v>47</v>
      </c>
      <c r="G22" s="91">
        <v>2</v>
      </c>
      <c r="H22" s="131"/>
      <c r="I22" s="131"/>
      <c r="J22" s="131"/>
      <c r="K22" s="16"/>
      <c r="L22" s="16"/>
      <c r="M22" s="4"/>
      <c r="N22" s="16"/>
      <c r="O22" s="15"/>
      <c r="P22" s="16"/>
      <c r="Q22" s="4"/>
      <c r="R22" s="15"/>
      <c r="S22" s="15"/>
      <c r="T22" s="15"/>
      <c r="U22" s="52" t="str">
        <f t="shared" si="0"/>
        <v>DESIERTO</v>
      </c>
      <c r="V22" s="58"/>
      <c r="W22" s="52">
        <f t="shared" si="1"/>
        <v>0</v>
      </c>
    </row>
    <row r="23" spans="1:23" s="20" customFormat="1" ht="22.5">
      <c r="A23" s="18"/>
      <c r="B23" s="11">
        <v>17</v>
      </c>
      <c r="C23" s="98" t="s">
        <v>27</v>
      </c>
      <c r="D23" s="17" t="s">
        <v>44</v>
      </c>
      <c r="E23" s="17" t="s">
        <v>45</v>
      </c>
      <c r="F23" s="17" t="s">
        <v>48</v>
      </c>
      <c r="G23" s="119">
        <v>10</v>
      </c>
      <c r="H23" s="131"/>
      <c r="I23" s="16"/>
      <c r="J23" s="131"/>
      <c r="K23" s="16"/>
      <c r="L23" s="16"/>
      <c r="M23" s="4"/>
      <c r="N23" s="16"/>
      <c r="O23" s="15"/>
      <c r="P23" s="16"/>
      <c r="Q23" s="4"/>
      <c r="R23" s="15"/>
      <c r="S23" s="15"/>
      <c r="T23" s="15"/>
      <c r="U23" s="52" t="str">
        <f t="shared" si="0"/>
        <v>DESIERTO</v>
      </c>
      <c r="V23" s="58"/>
      <c r="W23" s="52">
        <f t="shared" si="1"/>
        <v>0</v>
      </c>
    </row>
    <row r="24" spans="1:23" s="20" customFormat="1" ht="22.5">
      <c r="A24" s="18"/>
      <c r="B24" s="11">
        <v>18</v>
      </c>
      <c r="C24" s="98" t="s">
        <v>27</v>
      </c>
      <c r="D24" s="17" t="s">
        <v>44</v>
      </c>
      <c r="E24" s="17" t="s">
        <v>45</v>
      </c>
      <c r="F24" s="17" t="s">
        <v>49</v>
      </c>
      <c r="G24" s="120">
        <v>1</v>
      </c>
      <c r="H24" s="131"/>
      <c r="I24" s="131"/>
      <c r="J24" s="131"/>
      <c r="K24" s="16"/>
      <c r="L24" s="16"/>
      <c r="M24" s="4"/>
      <c r="N24" s="16"/>
      <c r="O24" s="15"/>
      <c r="P24" s="16"/>
      <c r="Q24" s="4"/>
      <c r="R24" s="15"/>
      <c r="S24" s="15"/>
      <c r="T24" s="15"/>
      <c r="U24" s="52" t="str">
        <f t="shared" si="0"/>
        <v>DESIERTO</v>
      </c>
      <c r="V24" s="58"/>
      <c r="W24" s="52">
        <f t="shared" si="1"/>
        <v>0</v>
      </c>
    </row>
    <row r="25" spans="1:23" s="20" customFormat="1" ht="12.75">
      <c r="A25" s="18"/>
      <c r="B25" s="11">
        <v>19</v>
      </c>
      <c r="C25" s="98" t="s">
        <v>27</v>
      </c>
      <c r="D25" s="17" t="s">
        <v>50</v>
      </c>
      <c r="E25" s="17" t="s">
        <v>51</v>
      </c>
      <c r="F25" s="102" t="s">
        <v>52</v>
      </c>
      <c r="G25" s="119">
        <v>2</v>
      </c>
      <c r="H25" s="131"/>
      <c r="I25" s="16"/>
      <c r="J25" s="131"/>
      <c r="K25" s="16"/>
      <c r="L25" s="16"/>
      <c r="M25" s="4"/>
      <c r="N25" s="16"/>
      <c r="O25" s="15"/>
      <c r="P25" s="16"/>
      <c r="Q25" s="4"/>
      <c r="R25" s="15"/>
      <c r="S25" s="15"/>
      <c r="T25" s="15"/>
      <c r="U25" s="52" t="str">
        <f t="shared" si="0"/>
        <v>DESIERTO</v>
      </c>
      <c r="V25" s="58"/>
      <c r="W25" s="52">
        <f t="shared" si="1"/>
        <v>0</v>
      </c>
    </row>
    <row r="26" spans="1:23" s="20" customFormat="1" ht="12.75">
      <c r="A26" s="18"/>
      <c r="B26" s="11">
        <v>20</v>
      </c>
      <c r="C26" s="98" t="s">
        <v>27</v>
      </c>
      <c r="D26" s="17" t="s">
        <v>50</v>
      </c>
      <c r="E26" s="17" t="s">
        <v>51</v>
      </c>
      <c r="F26" s="102" t="s">
        <v>53</v>
      </c>
      <c r="G26" s="119">
        <v>1</v>
      </c>
      <c r="H26" s="131"/>
      <c r="I26" s="16"/>
      <c r="J26" s="16"/>
      <c r="K26" s="16"/>
      <c r="L26" s="16"/>
      <c r="M26" s="16"/>
      <c r="N26" s="16"/>
      <c r="O26" s="15"/>
      <c r="P26" s="16"/>
      <c r="Q26" s="4"/>
      <c r="R26" s="15"/>
      <c r="S26" s="15"/>
      <c r="T26" s="15"/>
      <c r="U26" s="52" t="str">
        <f t="shared" si="0"/>
        <v>DESIERTO</v>
      </c>
      <c r="V26" s="58"/>
      <c r="W26" s="52">
        <f t="shared" si="1"/>
        <v>0</v>
      </c>
    </row>
    <row r="27" spans="1:23" s="20" customFormat="1" ht="12.75">
      <c r="A27" s="18"/>
      <c r="B27" s="11">
        <v>21</v>
      </c>
      <c r="C27" s="98" t="s">
        <v>27</v>
      </c>
      <c r="D27" s="103" t="s">
        <v>50</v>
      </c>
      <c r="E27" s="17" t="s">
        <v>51</v>
      </c>
      <c r="F27" s="102" t="s">
        <v>54</v>
      </c>
      <c r="G27" s="119">
        <v>3</v>
      </c>
      <c r="H27" s="131"/>
      <c r="I27" s="131"/>
      <c r="J27" s="131"/>
      <c r="K27" s="16"/>
      <c r="L27" s="16"/>
      <c r="M27" s="4"/>
      <c r="N27" s="16"/>
      <c r="O27" s="15"/>
      <c r="P27" s="16"/>
      <c r="Q27" s="16"/>
      <c r="R27" s="15"/>
      <c r="S27" s="15"/>
      <c r="T27" s="15"/>
      <c r="U27" s="52" t="str">
        <f t="shared" si="0"/>
        <v>DESIERTO</v>
      </c>
      <c r="V27" s="59">
        <v>67830000</v>
      </c>
      <c r="W27" s="52">
        <f t="shared" si="1"/>
        <v>0</v>
      </c>
    </row>
    <row r="28" spans="1:23" s="20" customFormat="1" ht="12.75">
      <c r="A28" s="18"/>
      <c r="B28" s="11">
        <v>22</v>
      </c>
      <c r="C28" s="98" t="s">
        <v>27</v>
      </c>
      <c r="D28" s="103" t="s">
        <v>50</v>
      </c>
      <c r="E28" s="17" t="s">
        <v>51</v>
      </c>
      <c r="F28" s="102" t="s">
        <v>55</v>
      </c>
      <c r="G28" s="119">
        <v>2</v>
      </c>
      <c r="H28" s="131"/>
      <c r="I28" s="131"/>
      <c r="J28" s="131"/>
      <c r="K28" s="16"/>
      <c r="L28" s="16"/>
      <c r="M28" s="16"/>
      <c r="N28" s="16"/>
      <c r="O28" s="15"/>
      <c r="P28" s="16"/>
      <c r="Q28" s="16"/>
      <c r="R28" s="15"/>
      <c r="S28" s="15"/>
      <c r="T28" s="15"/>
      <c r="U28" s="52" t="str">
        <f t="shared" si="0"/>
        <v>DESIERTO</v>
      </c>
      <c r="V28" s="58">
        <v>0</v>
      </c>
      <c r="W28" s="52">
        <f t="shared" si="1"/>
        <v>0</v>
      </c>
    </row>
    <row r="29" spans="1:23" s="20" customFormat="1" ht="22.5">
      <c r="A29" s="18"/>
      <c r="B29" s="11">
        <v>23</v>
      </c>
      <c r="C29" s="98" t="s">
        <v>27</v>
      </c>
      <c r="D29" s="103" t="s">
        <v>50</v>
      </c>
      <c r="E29" s="17" t="s">
        <v>51</v>
      </c>
      <c r="F29" s="102" t="s">
        <v>56</v>
      </c>
      <c r="G29" s="119">
        <v>2</v>
      </c>
      <c r="H29" s="131"/>
      <c r="I29" s="131"/>
      <c r="J29" s="131"/>
      <c r="K29" s="16"/>
      <c r="L29" s="16"/>
      <c r="M29" s="16"/>
      <c r="N29" s="16"/>
      <c r="O29" s="15"/>
      <c r="P29" s="16"/>
      <c r="Q29" s="16"/>
      <c r="R29" s="15"/>
      <c r="S29" s="15"/>
      <c r="T29" s="15"/>
      <c r="U29" s="52" t="str">
        <f t="shared" si="0"/>
        <v>DESIERTO</v>
      </c>
      <c r="V29" s="58">
        <v>0</v>
      </c>
      <c r="W29" s="52">
        <f t="shared" si="1"/>
        <v>0</v>
      </c>
    </row>
    <row r="30" spans="1:23" s="20" customFormat="1" ht="22.5">
      <c r="A30" s="18"/>
      <c r="B30" s="11">
        <v>24</v>
      </c>
      <c r="C30" s="98" t="s">
        <v>27</v>
      </c>
      <c r="D30" s="103" t="s">
        <v>50</v>
      </c>
      <c r="E30" s="17" t="s">
        <v>51</v>
      </c>
      <c r="F30" s="104" t="s">
        <v>57</v>
      </c>
      <c r="G30" s="119">
        <v>2</v>
      </c>
      <c r="H30" s="131"/>
      <c r="I30" s="131"/>
      <c r="J30" s="131"/>
      <c r="K30" s="16"/>
      <c r="L30" s="16"/>
      <c r="M30" s="16"/>
      <c r="N30" s="16"/>
      <c r="O30" s="16"/>
      <c r="P30" s="16"/>
      <c r="Q30" s="4"/>
      <c r="R30" s="15"/>
      <c r="S30" s="15"/>
      <c r="T30" s="15"/>
      <c r="U30" s="52" t="str">
        <f t="shared" si="0"/>
        <v>DESIERTO</v>
      </c>
      <c r="V30" s="58"/>
      <c r="W30" s="52">
        <f t="shared" si="1"/>
        <v>0</v>
      </c>
    </row>
    <row r="31" spans="1:23" s="20" customFormat="1" ht="12.75">
      <c r="A31" s="18"/>
      <c r="B31" s="11">
        <v>25</v>
      </c>
      <c r="C31" s="98" t="s">
        <v>27</v>
      </c>
      <c r="D31" s="17" t="s">
        <v>50</v>
      </c>
      <c r="E31" s="105" t="s">
        <v>51</v>
      </c>
      <c r="F31" s="106" t="s">
        <v>58</v>
      </c>
      <c r="G31" s="91">
        <v>1</v>
      </c>
      <c r="H31" s="131"/>
      <c r="I31" s="131"/>
      <c r="J31" s="131"/>
      <c r="K31" s="16"/>
      <c r="L31" s="16"/>
      <c r="M31" s="16"/>
      <c r="N31" s="16"/>
      <c r="O31" s="15"/>
      <c r="P31" s="16"/>
      <c r="Q31" s="4"/>
      <c r="R31" s="15"/>
      <c r="S31" s="15"/>
      <c r="T31" s="15"/>
      <c r="U31" s="52" t="str">
        <f t="shared" si="0"/>
        <v>DESIERTO</v>
      </c>
      <c r="V31" s="59">
        <v>22529477</v>
      </c>
      <c r="W31" s="52">
        <f t="shared" si="1"/>
        <v>0</v>
      </c>
    </row>
    <row r="32" spans="1:23" s="21" customFormat="1" ht="33.75">
      <c r="A32" s="18"/>
      <c r="B32" s="11">
        <v>26</v>
      </c>
      <c r="C32" s="98" t="s">
        <v>27</v>
      </c>
      <c r="D32" s="103" t="s">
        <v>50</v>
      </c>
      <c r="E32" s="17" t="s">
        <v>51</v>
      </c>
      <c r="F32" s="107" t="s">
        <v>59</v>
      </c>
      <c r="G32" s="91">
        <v>3</v>
      </c>
      <c r="H32" s="131"/>
      <c r="I32" s="131"/>
      <c r="J32" s="131"/>
      <c r="K32" s="16"/>
      <c r="L32" s="16"/>
      <c r="M32" s="16"/>
      <c r="N32" s="16"/>
      <c r="O32" s="15"/>
      <c r="P32" s="16"/>
      <c r="Q32" s="4"/>
      <c r="R32" s="16"/>
      <c r="S32" s="15"/>
      <c r="T32" s="15"/>
      <c r="U32" s="52" t="str">
        <f t="shared" si="0"/>
        <v>DESIERTO</v>
      </c>
      <c r="V32" s="58"/>
      <c r="W32" s="52">
        <f t="shared" si="1"/>
        <v>0</v>
      </c>
    </row>
    <row r="33" spans="1:23" s="21" customFormat="1" ht="33.75">
      <c r="A33" s="18"/>
      <c r="B33" s="11">
        <v>27</v>
      </c>
      <c r="C33" s="17" t="s">
        <v>60</v>
      </c>
      <c r="D33" s="17" t="s">
        <v>61</v>
      </c>
      <c r="E33" s="17" t="s">
        <v>62</v>
      </c>
      <c r="F33" s="17" t="s">
        <v>63</v>
      </c>
      <c r="G33" s="91">
        <v>10</v>
      </c>
      <c r="H33" s="5"/>
      <c r="I33" s="132"/>
      <c r="J33" s="132"/>
      <c r="K33" s="16"/>
      <c r="L33" s="16"/>
      <c r="M33" s="133" t="s">
        <v>17</v>
      </c>
      <c r="N33" s="4"/>
      <c r="O33" s="15"/>
      <c r="P33" s="16"/>
      <c r="Q33" s="4"/>
      <c r="R33" s="15"/>
      <c r="S33" s="15"/>
      <c r="T33" s="15"/>
      <c r="U33" s="52" t="str">
        <f t="shared" si="0"/>
        <v>DESIERTO</v>
      </c>
      <c r="V33" s="54"/>
      <c r="W33" s="52">
        <f t="shared" si="1"/>
        <v>0</v>
      </c>
    </row>
    <row r="34" spans="1:23" s="21" customFormat="1" ht="34.5">
      <c r="A34" s="18"/>
      <c r="B34" s="11">
        <v>28</v>
      </c>
      <c r="C34" s="17" t="s">
        <v>60</v>
      </c>
      <c r="D34" s="17" t="s">
        <v>61</v>
      </c>
      <c r="E34" s="17" t="s">
        <v>62</v>
      </c>
      <c r="F34" s="17" t="s">
        <v>64</v>
      </c>
      <c r="G34" s="91">
        <v>10</v>
      </c>
      <c r="H34" s="134"/>
      <c r="I34" s="134"/>
      <c r="J34" s="134"/>
      <c r="K34" s="16"/>
      <c r="L34" s="16"/>
      <c r="M34" s="147" t="s">
        <v>17</v>
      </c>
      <c r="N34" s="16"/>
      <c r="O34" s="16"/>
      <c r="P34" s="16"/>
      <c r="Q34" s="4"/>
      <c r="R34" s="16"/>
      <c r="S34" s="16"/>
      <c r="T34" s="16"/>
      <c r="U34" s="14" t="str">
        <f t="shared" si="0"/>
        <v>DESIERTO</v>
      </c>
      <c r="V34" s="16"/>
      <c r="W34" s="52">
        <f t="shared" si="1"/>
        <v>0</v>
      </c>
    </row>
    <row r="35" spans="1:23" s="21" customFormat="1" ht="34.5">
      <c r="A35" s="18"/>
      <c r="B35" s="11">
        <v>29</v>
      </c>
      <c r="C35" s="17" t="s">
        <v>60</v>
      </c>
      <c r="D35" s="17" t="s">
        <v>61</v>
      </c>
      <c r="E35" s="17" t="s">
        <v>62</v>
      </c>
      <c r="F35" s="17" t="s">
        <v>65</v>
      </c>
      <c r="G35" s="91">
        <v>1</v>
      </c>
      <c r="H35" s="134"/>
      <c r="I35" s="16"/>
      <c r="J35" s="132"/>
      <c r="K35" s="16"/>
      <c r="L35" s="16"/>
      <c r="M35" s="147" t="s">
        <v>17</v>
      </c>
      <c r="N35" s="16"/>
      <c r="O35" s="16"/>
      <c r="P35" s="16"/>
      <c r="Q35" s="16"/>
      <c r="R35" s="16"/>
      <c r="S35" s="15"/>
      <c r="T35" s="16"/>
      <c r="U35" s="14" t="str">
        <f t="shared" si="0"/>
        <v>DESIERTO</v>
      </c>
      <c r="V35" s="16"/>
      <c r="W35" s="52">
        <f t="shared" si="1"/>
        <v>0</v>
      </c>
    </row>
    <row r="36" spans="1:23" s="21" customFormat="1" ht="33.75">
      <c r="A36" s="18"/>
      <c r="B36" s="11">
        <v>30</v>
      </c>
      <c r="C36" s="17" t="s">
        <v>60</v>
      </c>
      <c r="D36" s="17" t="s">
        <v>61</v>
      </c>
      <c r="E36" s="17" t="s">
        <v>62</v>
      </c>
      <c r="F36" s="17" t="s">
        <v>66</v>
      </c>
      <c r="G36" s="91">
        <v>1</v>
      </c>
      <c r="H36" s="134"/>
      <c r="I36" s="134"/>
      <c r="J36" s="134"/>
      <c r="K36" s="16"/>
      <c r="L36" s="16"/>
      <c r="M36" s="133" t="s">
        <v>17</v>
      </c>
      <c r="N36" s="16"/>
      <c r="O36" s="16"/>
      <c r="P36" s="16"/>
      <c r="Q36" s="16"/>
      <c r="R36" s="16"/>
      <c r="S36" s="15"/>
      <c r="T36" s="16"/>
      <c r="U36" s="14" t="str">
        <f t="shared" si="0"/>
        <v>DESIERTO</v>
      </c>
      <c r="V36" s="16"/>
      <c r="W36" s="52">
        <f t="shared" si="1"/>
        <v>0</v>
      </c>
    </row>
    <row r="37" spans="1:23" s="21" customFormat="1" ht="34.5">
      <c r="A37" s="18"/>
      <c r="B37" s="11">
        <v>31</v>
      </c>
      <c r="C37" s="17" t="s">
        <v>60</v>
      </c>
      <c r="D37" s="17" t="s">
        <v>61</v>
      </c>
      <c r="E37" s="17" t="s">
        <v>62</v>
      </c>
      <c r="F37" s="17" t="s">
        <v>67</v>
      </c>
      <c r="G37" s="91">
        <v>3</v>
      </c>
      <c r="H37" s="134"/>
      <c r="I37" s="134"/>
      <c r="J37" s="134"/>
      <c r="K37" s="16"/>
      <c r="L37" s="16"/>
      <c r="M37" s="147" t="s">
        <v>17</v>
      </c>
      <c r="N37" s="16"/>
      <c r="O37" s="16"/>
      <c r="P37" s="16"/>
      <c r="Q37" s="16"/>
      <c r="R37" s="16"/>
      <c r="S37" s="15"/>
      <c r="T37" s="16"/>
      <c r="U37" s="14" t="str">
        <f t="shared" si="0"/>
        <v>DESIERTO</v>
      </c>
      <c r="V37" s="60">
        <v>157859254</v>
      </c>
      <c r="W37" s="52">
        <f t="shared" si="1"/>
        <v>0</v>
      </c>
    </row>
    <row r="38" spans="1:23" s="21" customFormat="1" ht="33.75">
      <c r="A38" s="18"/>
      <c r="B38" s="11">
        <v>32</v>
      </c>
      <c r="C38" s="17" t="s">
        <v>60</v>
      </c>
      <c r="D38" s="17" t="s">
        <v>61</v>
      </c>
      <c r="E38" s="17" t="s">
        <v>62</v>
      </c>
      <c r="F38" s="17" t="s">
        <v>68</v>
      </c>
      <c r="G38" s="91">
        <v>3</v>
      </c>
      <c r="H38" s="134"/>
      <c r="I38" s="134"/>
      <c r="J38" s="134"/>
      <c r="K38" s="16"/>
      <c r="L38" s="16"/>
      <c r="M38" s="133" t="s">
        <v>17</v>
      </c>
      <c r="N38" s="16"/>
      <c r="O38" s="16"/>
      <c r="P38" s="16"/>
      <c r="Q38" s="16"/>
      <c r="R38" s="16"/>
      <c r="S38" s="15"/>
      <c r="T38" s="16"/>
      <c r="U38" s="14" t="str">
        <f t="shared" si="0"/>
        <v>DESIERTO</v>
      </c>
      <c r="V38" s="60">
        <v>6680517</v>
      </c>
      <c r="W38" s="52">
        <f t="shared" si="1"/>
        <v>0</v>
      </c>
    </row>
    <row r="39" spans="1:23" s="21" customFormat="1" ht="33.75">
      <c r="A39" s="18"/>
      <c r="B39" s="11">
        <v>33</v>
      </c>
      <c r="C39" s="17" t="s">
        <v>60</v>
      </c>
      <c r="D39" s="17" t="s">
        <v>61</v>
      </c>
      <c r="E39" s="17" t="s">
        <v>62</v>
      </c>
      <c r="F39" s="17" t="s">
        <v>69</v>
      </c>
      <c r="G39" s="91">
        <v>3</v>
      </c>
      <c r="H39" s="132"/>
      <c r="I39" s="132"/>
      <c r="J39" s="132"/>
      <c r="K39" s="16"/>
      <c r="L39" s="16"/>
      <c r="M39" s="133" t="s">
        <v>17</v>
      </c>
      <c r="N39" s="16"/>
      <c r="O39" s="16"/>
      <c r="P39" s="16"/>
      <c r="Q39" s="16"/>
      <c r="R39" s="16"/>
      <c r="S39" s="15"/>
      <c r="T39" s="15"/>
      <c r="U39" s="14" t="str">
        <f t="shared" si="0"/>
        <v>DESIERTO</v>
      </c>
      <c r="V39" s="58"/>
      <c r="W39" s="52">
        <f t="shared" ref="W39:W54" si="2">COUNTIF(A39:T39, "PRESENTA")</f>
        <v>0</v>
      </c>
    </row>
    <row r="40" spans="1:23" s="21" customFormat="1" ht="33.75">
      <c r="A40" s="18"/>
      <c r="B40" s="11">
        <v>34</v>
      </c>
      <c r="C40" s="17" t="s">
        <v>60</v>
      </c>
      <c r="D40" s="17" t="s">
        <v>61</v>
      </c>
      <c r="E40" s="17" t="s">
        <v>62</v>
      </c>
      <c r="F40" s="103" t="s">
        <v>70</v>
      </c>
      <c r="G40" s="91">
        <v>1</v>
      </c>
      <c r="H40" s="132"/>
      <c r="I40" s="132"/>
      <c r="J40" s="132"/>
      <c r="K40" s="16"/>
      <c r="L40" s="16"/>
      <c r="M40" s="133" t="s">
        <v>17</v>
      </c>
      <c r="N40" s="16"/>
      <c r="O40" s="16"/>
      <c r="P40" s="16"/>
      <c r="Q40" s="16"/>
      <c r="R40" s="16"/>
      <c r="S40" s="15"/>
      <c r="T40" s="15"/>
      <c r="U40" s="14" t="str">
        <f t="shared" si="0"/>
        <v>DESIERTO</v>
      </c>
      <c r="V40" s="58"/>
      <c r="W40" s="52">
        <f t="shared" si="2"/>
        <v>0</v>
      </c>
    </row>
    <row r="41" spans="1:23" s="21" customFormat="1" ht="33.75">
      <c r="A41" s="18"/>
      <c r="B41" s="11">
        <v>35</v>
      </c>
      <c r="C41" s="17" t="s">
        <v>60</v>
      </c>
      <c r="D41" s="17" t="s">
        <v>61</v>
      </c>
      <c r="E41" s="17" t="s">
        <v>62</v>
      </c>
      <c r="F41" s="17" t="s">
        <v>71</v>
      </c>
      <c r="G41" s="91">
        <v>2</v>
      </c>
      <c r="H41" s="134"/>
      <c r="I41" s="134"/>
      <c r="J41" s="134"/>
      <c r="K41" s="16"/>
      <c r="L41" s="16"/>
      <c r="M41" s="133" t="s">
        <v>17</v>
      </c>
      <c r="N41" s="16"/>
      <c r="O41" s="16"/>
      <c r="P41" s="16"/>
      <c r="Q41" s="16"/>
      <c r="R41" s="16"/>
      <c r="S41" s="15"/>
      <c r="T41" s="15"/>
      <c r="U41" s="14" t="str">
        <f t="shared" si="0"/>
        <v>DESIERTO</v>
      </c>
      <c r="V41" s="58"/>
      <c r="W41" s="52">
        <f t="shared" si="2"/>
        <v>0</v>
      </c>
    </row>
    <row r="42" spans="1:23" s="21" customFormat="1" ht="33.75">
      <c r="A42" s="18"/>
      <c r="B42" s="11">
        <v>36</v>
      </c>
      <c r="C42" s="17" t="s">
        <v>60</v>
      </c>
      <c r="D42" s="17" t="s">
        <v>61</v>
      </c>
      <c r="E42" s="17" t="s">
        <v>62</v>
      </c>
      <c r="F42" s="17" t="s">
        <v>72</v>
      </c>
      <c r="G42" s="91">
        <v>2</v>
      </c>
      <c r="H42" s="134"/>
      <c r="I42" s="134"/>
      <c r="J42" s="134"/>
      <c r="K42" s="16"/>
      <c r="L42" s="16"/>
      <c r="M42" s="133" t="s">
        <v>17</v>
      </c>
      <c r="N42" s="16"/>
      <c r="O42" s="16"/>
      <c r="P42" s="16"/>
      <c r="Q42" s="16"/>
      <c r="R42" s="16"/>
      <c r="S42" s="15"/>
      <c r="T42" s="15"/>
      <c r="U42" s="14" t="str">
        <f t="shared" si="0"/>
        <v>DESIERTO</v>
      </c>
      <c r="V42" s="61"/>
      <c r="W42" s="52">
        <f t="shared" si="2"/>
        <v>0</v>
      </c>
    </row>
    <row r="43" spans="1:23" s="21" customFormat="1" ht="34.5">
      <c r="A43" s="18"/>
      <c r="B43" s="11">
        <v>37</v>
      </c>
      <c r="C43" s="17" t="s">
        <v>60</v>
      </c>
      <c r="D43" s="17" t="s">
        <v>61</v>
      </c>
      <c r="E43" s="17" t="s">
        <v>62</v>
      </c>
      <c r="F43" s="17" t="s">
        <v>73</v>
      </c>
      <c r="G43" s="91">
        <v>1</v>
      </c>
      <c r="H43" s="134"/>
      <c r="I43" s="134"/>
      <c r="J43" s="134"/>
      <c r="K43" s="16"/>
      <c r="L43" s="16"/>
      <c r="M43" s="147" t="s">
        <v>17</v>
      </c>
      <c r="N43" s="16"/>
      <c r="O43" s="16"/>
      <c r="P43" s="16"/>
      <c r="Q43" s="16"/>
      <c r="R43" s="16"/>
      <c r="S43" s="15"/>
      <c r="T43" s="15"/>
      <c r="U43" s="14" t="str">
        <f t="shared" si="0"/>
        <v>DESIERTO</v>
      </c>
      <c r="V43" s="58"/>
      <c r="W43" s="52">
        <f t="shared" si="2"/>
        <v>0</v>
      </c>
    </row>
    <row r="44" spans="1:23" s="21" customFormat="1" ht="33.75">
      <c r="A44" s="18"/>
      <c r="B44" s="11">
        <v>38</v>
      </c>
      <c r="C44" s="17" t="s">
        <v>60</v>
      </c>
      <c r="D44" s="17" t="s">
        <v>61</v>
      </c>
      <c r="E44" s="17" t="s">
        <v>62</v>
      </c>
      <c r="F44" s="17" t="s">
        <v>74</v>
      </c>
      <c r="G44" s="91">
        <v>3</v>
      </c>
      <c r="H44" s="134"/>
      <c r="I44" s="134"/>
      <c r="J44" s="134"/>
      <c r="K44" s="16"/>
      <c r="L44" s="16"/>
      <c r="M44" s="133" t="s">
        <v>17</v>
      </c>
      <c r="N44" s="16"/>
      <c r="O44" s="16"/>
      <c r="P44" s="16"/>
      <c r="Q44" s="16"/>
      <c r="R44" s="16"/>
      <c r="S44" s="15"/>
      <c r="T44" s="16"/>
      <c r="U44" s="14" t="str">
        <f t="shared" si="0"/>
        <v>DESIERTO</v>
      </c>
      <c r="V44" s="58"/>
      <c r="W44" s="52">
        <f t="shared" si="2"/>
        <v>0</v>
      </c>
    </row>
    <row r="45" spans="1:23" s="21" customFormat="1" ht="33.75">
      <c r="A45" s="18"/>
      <c r="B45" s="11">
        <v>39</v>
      </c>
      <c r="C45" s="108" t="s">
        <v>60</v>
      </c>
      <c r="D45" s="108" t="s">
        <v>61</v>
      </c>
      <c r="E45" s="17" t="s">
        <v>62</v>
      </c>
      <c r="F45" s="17" t="s">
        <v>75</v>
      </c>
      <c r="G45" s="91">
        <v>2</v>
      </c>
      <c r="H45" s="134"/>
      <c r="I45" s="134"/>
      <c r="J45" s="134"/>
      <c r="K45" s="16"/>
      <c r="L45" s="16"/>
      <c r="M45" s="133" t="s">
        <v>17</v>
      </c>
      <c r="N45" s="16"/>
      <c r="O45" s="16"/>
      <c r="P45" s="16"/>
      <c r="Q45" s="16"/>
      <c r="R45" s="16"/>
      <c r="S45" s="15"/>
      <c r="T45" s="15"/>
      <c r="U45" s="14" t="str">
        <f t="shared" si="0"/>
        <v>DESIERTO</v>
      </c>
      <c r="V45" s="58"/>
      <c r="W45" s="52">
        <f t="shared" si="2"/>
        <v>0</v>
      </c>
    </row>
    <row r="46" spans="1:23" s="22" customFormat="1" ht="34.5">
      <c r="A46" s="62"/>
      <c r="B46" s="11">
        <v>40</v>
      </c>
      <c r="C46" s="108" t="s">
        <v>60</v>
      </c>
      <c r="D46" s="108" t="s">
        <v>61</v>
      </c>
      <c r="E46" s="17" t="s">
        <v>62</v>
      </c>
      <c r="F46" s="17" t="s">
        <v>76</v>
      </c>
      <c r="G46" s="91">
        <v>1</v>
      </c>
      <c r="H46" s="131"/>
      <c r="I46" s="131"/>
      <c r="J46" s="131"/>
      <c r="K46" s="16"/>
      <c r="L46" s="16"/>
      <c r="M46" s="147" t="s">
        <v>17</v>
      </c>
      <c r="N46" s="16"/>
      <c r="O46" s="16"/>
      <c r="P46" s="16"/>
      <c r="Q46" s="16"/>
      <c r="R46" s="16"/>
      <c r="S46" s="15"/>
      <c r="T46" s="15"/>
      <c r="U46" s="14" t="str">
        <f t="shared" si="0"/>
        <v>DESIERTO</v>
      </c>
      <c r="V46" s="58"/>
      <c r="W46" s="52">
        <f t="shared" si="2"/>
        <v>0</v>
      </c>
    </row>
    <row r="47" spans="1:23" s="22" customFormat="1" ht="33.75">
      <c r="A47" s="62"/>
      <c r="B47" s="11">
        <v>41</v>
      </c>
      <c r="C47" s="108" t="s">
        <v>60</v>
      </c>
      <c r="D47" s="108" t="s">
        <v>61</v>
      </c>
      <c r="E47" s="17" t="s">
        <v>62</v>
      </c>
      <c r="F47" s="17" t="s">
        <v>77</v>
      </c>
      <c r="G47" s="91">
        <v>6</v>
      </c>
      <c r="H47" s="134"/>
      <c r="I47" s="134"/>
      <c r="J47" s="134"/>
      <c r="K47" s="16"/>
      <c r="L47" s="16"/>
      <c r="M47" s="16"/>
      <c r="N47" s="16"/>
      <c r="O47" s="16"/>
      <c r="P47" s="16"/>
      <c r="Q47" s="16"/>
      <c r="R47" s="16"/>
      <c r="S47" s="15"/>
      <c r="T47" s="16"/>
      <c r="U47" s="14" t="str">
        <f t="shared" si="0"/>
        <v>DESIERTO</v>
      </c>
      <c r="V47" s="61"/>
      <c r="W47" s="52">
        <f t="shared" si="2"/>
        <v>0</v>
      </c>
    </row>
    <row r="48" spans="1:23" s="22" customFormat="1" ht="33.75">
      <c r="A48" s="62"/>
      <c r="B48" s="11">
        <v>42</v>
      </c>
      <c r="C48" s="108" t="s">
        <v>60</v>
      </c>
      <c r="D48" s="108" t="s">
        <v>61</v>
      </c>
      <c r="E48" s="17" t="s">
        <v>62</v>
      </c>
      <c r="F48" s="17" t="s">
        <v>78</v>
      </c>
      <c r="G48" s="91">
        <v>6</v>
      </c>
      <c r="H48" s="134"/>
      <c r="I48" s="134"/>
      <c r="J48" s="134"/>
      <c r="K48" s="16"/>
      <c r="L48" s="16"/>
      <c r="M48" s="16"/>
      <c r="N48" s="16"/>
      <c r="O48" s="16"/>
      <c r="P48" s="16"/>
      <c r="Q48" s="16"/>
      <c r="R48" s="16"/>
      <c r="S48" s="15"/>
      <c r="T48" s="15"/>
      <c r="U48" s="14" t="str">
        <f t="shared" si="0"/>
        <v>DESIERTO</v>
      </c>
      <c r="V48" s="58"/>
      <c r="W48" s="52">
        <f t="shared" si="2"/>
        <v>0</v>
      </c>
    </row>
    <row r="49" spans="1:23" s="22" customFormat="1" ht="33.75">
      <c r="A49" s="62"/>
      <c r="B49" s="11">
        <v>43</v>
      </c>
      <c r="C49" s="108" t="s">
        <v>60</v>
      </c>
      <c r="D49" s="108" t="s">
        <v>61</v>
      </c>
      <c r="E49" s="17" t="s">
        <v>62</v>
      </c>
      <c r="F49" s="17" t="s">
        <v>79</v>
      </c>
      <c r="G49" s="91">
        <v>6</v>
      </c>
      <c r="H49" s="134"/>
      <c r="I49" s="134"/>
      <c r="J49" s="134"/>
      <c r="K49" s="16"/>
      <c r="L49" s="16"/>
      <c r="M49" s="16"/>
      <c r="N49" s="16"/>
      <c r="O49" s="16"/>
      <c r="P49" s="16"/>
      <c r="Q49" s="16"/>
      <c r="R49" s="16"/>
      <c r="S49" s="15"/>
      <c r="T49" s="15"/>
      <c r="U49" s="14" t="str">
        <f t="shared" si="0"/>
        <v>DESIERTO</v>
      </c>
      <c r="V49" s="58"/>
      <c r="W49" s="52">
        <f t="shared" si="2"/>
        <v>0</v>
      </c>
    </row>
    <row r="50" spans="1:23" s="22" customFormat="1" ht="33.75">
      <c r="A50" s="62"/>
      <c r="B50" s="11">
        <v>44</v>
      </c>
      <c r="C50" s="108" t="s">
        <v>60</v>
      </c>
      <c r="D50" s="108" t="s">
        <v>61</v>
      </c>
      <c r="E50" s="17" t="s">
        <v>62</v>
      </c>
      <c r="F50" s="17" t="s">
        <v>80</v>
      </c>
      <c r="G50" s="91">
        <v>6</v>
      </c>
      <c r="H50" s="134"/>
      <c r="I50" s="134"/>
      <c r="J50" s="134"/>
      <c r="K50" s="16"/>
      <c r="L50" s="16"/>
      <c r="M50" s="15"/>
      <c r="N50" s="15"/>
      <c r="O50" s="16"/>
      <c r="P50" s="16"/>
      <c r="Q50" s="16"/>
      <c r="R50" s="16"/>
      <c r="S50" s="15"/>
      <c r="T50" s="15"/>
      <c r="U50" s="14" t="str">
        <f t="shared" si="0"/>
        <v>DESIERTO</v>
      </c>
      <c r="V50" s="58"/>
      <c r="W50" s="52">
        <f t="shared" si="2"/>
        <v>0</v>
      </c>
    </row>
    <row r="51" spans="1:23" s="22" customFormat="1" ht="33.75">
      <c r="A51" s="62"/>
      <c r="B51" s="11">
        <v>45</v>
      </c>
      <c r="C51" s="108" t="s">
        <v>60</v>
      </c>
      <c r="D51" s="108" t="s">
        <v>61</v>
      </c>
      <c r="E51" s="108" t="s">
        <v>62</v>
      </c>
      <c r="F51" s="17" t="s">
        <v>81</v>
      </c>
      <c r="G51" s="91">
        <v>2</v>
      </c>
      <c r="H51" s="134"/>
      <c r="I51" s="134"/>
      <c r="J51" s="134"/>
      <c r="K51" s="16"/>
      <c r="L51" s="16"/>
      <c r="M51" s="135" t="s">
        <v>82</v>
      </c>
      <c r="N51" s="15"/>
      <c r="O51" s="16"/>
      <c r="P51" s="16"/>
      <c r="Q51" s="16"/>
      <c r="R51" s="16"/>
      <c r="S51" s="15"/>
      <c r="T51" s="16"/>
      <c r="U51" s="14" t="str">
        <f t="shared" si="0"/>
        <v>DESIERTO</v>
      </c>
      <c r="V51" s="58"/>
      <c r="W51" s="52">
        <f t="shared" si="2"/>
        <v>0</v>
      </c>
    </row>
    <row r="52" spans="1:23" s="22" customFormat="1" ht="33.75">
      <c r="A52" s="62"/>
      <c r="B52" s="11">
        <v>46</v>
      </c>
      <c r="C52" s="106" t="s">
        <v>60</v>
      </c>
      <c r="D52" s="106" t="s">
        <v>61</v>
      </c>
      <c r="E52" s="106" t="s">
        <v>62</v>
      </c>
      <c r="F52" s="17" t="s">
        <v>83</v>
      </c>
      <c r="G52" s="91">
        <v>2</v>
      </c>
      <c r="H52" s="134"/>
      <c r="I52" s="134"/>
      <c r="J52" s="134"/>
      <c r="K52" s="16"/>
      <c r="L52" s="16"/>
      <c r="M52" s="135" t="s">
        <v>82</v>
      </c>
      <c r="N52" s="15"/>
      <c r="O52" s="16"/>
      <c r="P52" s="16"/>
      <c r="Q52" s="16"/>
      <c r="R52" s="16"/>
      <c r="S52" s="15"/>
      <c r="T52" s="15"/>
      <c r="U52" s="14" t="str">
        <f t="shared" si="0"/>
        <v>DESIERTO</v>
      </c>
      <c r="V52" s="63"/>
      <c r="W52" s="52">
        <f t="shared" si="2"/>
        <v>0</v>
      </c>
    </row>
    <row r="53" spans="1:23" s="22" customFormat="1" ht="22.5">
      <c r="A53" s="62"/>
      <c r="B53" s="11">
        <v>47</v>
      </c>
      <c r="C53" s="109" t="s">
        <v>84</v>
      </c>
      <c r="D53" s="16" t="s">
        <v>85</v>
      </c>
      <c r="E53" s="16" t="s">
        <v>86</v>
      </c>
      <c r="F53" s="110" t="s">
        <v>87</v>
      </c>
      <c r="G53" s="16">
        <v>3</v>
      </c>
      <c r="H53" s="134"/>
      <c r="I53" s="133" t="s">
        <v>17</v>
      </c>
      <c r="J53" s="134"/>
      <c r="K53" s="16"/>
      <c r="L53" s="16"/>
      <c r="M53" s="16"/>
      <c r="N53" s="16"/>
      <c r="O53" s="16"/>
      <c r="P53" s="16"/>
      <c r="Q53" s="16"/>
      <c r="R53" s="16"/>
      <c r="S53" s="15"/>
      <c r="T53" s="16"/>
      <c r="U53" s="14" t="str">
        <f t="shared" si="0"/>
        <v>DESIERTO</v>
      </c>
      <c r="V53" s="63"/>
      <c r="W53" s="52">
        <f t="shared" si="2"/>
        <v>0</v>
      </c>
    </row>
    <row r="54" spans="1:23" s="22" customFormat="1" ht="78.75">
      <c r="A54" s="62"/>
      <c r="B54" s="11">
        <v>48</v>
      </c>
      <c r="C54" s="111" t="s">
        <v>88</v>
      </c>
      <c r="D54" s="112" t="s">
        <v>89</v>
      </c>
      <c r="E54" s="113" t="s">
        <v>90</v>
      </c>
      <c r="F54" s="114" t="s">
        <v>91</v>
      </c>
      <c r="G54" s="121">
        <v>1</v>
      </c>
      <c r="H54" s="134"/>
      <c r="I54" s="134"/>
      <c r="J54" s="135" t="s">
        <v>92</v>
      </c>
      <c r="K54" s="16"/>
      <c r="L54" s="133" t="s">
        <v>17</v>
      </c>
      <c r="M54" s="16"/>
      <c r="N54" s="16"/>
      <c r="O54" s="16"/>
      <c r="P54" s="16"/>
      <c r="Q54" s="16"/>
      <c r="R54" s="16"/>
      <c r="S54" s="15"/>
      <c r="T54" s="15"/>
      <c r="U54" s="14" t="str">
        <f t="shared" si="0"/>
        <v>DESIERTO</v>
      </c>
      <c r="V54" s="63"/>
      <c r="W54" s="52">
        <f t="shared" si="2"/>
        <v>0</v>
      </c>
    </row>
    <row r="55" spans="1:23" s="8" customFormat="1" ht="25.5">
      <c r="B55" s="136" t="s">
        <v>93</v>
      </c>
      <c r="C55" s="137"/>
      <c r="D55" s="137"/>
      <c r="E55" s="137"/>
      <c r="F55" s="137"/>
      <c r="G55" s="137"/>
      <c r="H55" s="72"/>
      <c r="I55" s="72"/>
      <c r="J55" s="72"/>
      <c r="K55" s="72"/>
      <c r="L55" s="73"/>
      <c r="M55" s="64"/>
      <c r="N55" s="26"/>
      <c r="O55" s="26"/>
      <c r="P55" s="26"/>
      <c r="Q55" s="26"/>
      <c r="R55" s="26"/>
      <c r="S55" s="26"/>
      <c r="T55" s="26"/>
      <c r="V55" s="2">
        <f>SUM(V7:V54)</f>
        <v>278939244</v>
      </c>
    </row>
    <row r="56" spans="1:23" s="8" customFormat="1" ht="12">
      <c r="B56" s="9"/>
      <c r="C56" s="24"/>
      <c r="F56" s="24"/>
      <c r="G56" s="24"/>
      <c r="H56" s="24"/>
      <c r="I56" s="24"/>
      <c r="J56" s="24"/>
      <c r="K56" s="25"/>
      <c r="L56" s="26"/>
      <c r="M56" s="26"/>
      <c r="N56" s="26"/>
      <c r="O56" s="26"/>
      <c r="P56" s="26"/>
      <c r="Q56" s="26"/>
      <c r="R56" s="26"/>
      <c r="S56" s="26"/>
      <c r="T56" s="26"/>
    </row>
    <row r="57" spans="1:23">
      <c r="C57" s="19"/>
      <c r="D57" s="32"/>
      <c r="E57" s="28" t="s">
        <v>94</v>
      </c>
      <c r="F57" s="27" t="s">
        <v>95</v>
      </c>
      <c r="G57" s="28" t="s">
        <v>96</v>
      </c>
      <c r="H57" s="29"/>
      <c r="I57" s="29"/>
      <c r="J57" s="29"/>
      <c r="K57" s="29"/>
    </row>
    <row r="58" spans="1:23">
      <c r="C58" s="19"/>
      <c r="D58" s="123" t="s">
        <v>97</v>
      </c>
      <c r="E58" s="124" t="s">
        <v>98</v>
      </c>
      <c r="F58" s="125" t="s">
        <v>99</v>
      </c>
      <c r="G58" s="30"/>
      <c r="H58" s="29"/>
      <c r="I58" s="31"/>
      <c r="J58" s="29"/>
      <c r="K58" s="29"/>
    </row>
    <row r="59" spans="1:23">
      <c r="C59" s="19"/>
      <c r="D59" s="123" t="s">
        <v>97</v>
      </c>
      <c r="E59" s="127" t="s">
        <v>100</v>
      </c>
      <c r="F59" s="128" t="s">
        <v>101</v>
      </c>
      <c r="G59" s="30"/>
      <c r="H59" s="29"/>
      <c r="I59" s="31"/>
      <c r="J59" s="29"/>
      <c r="K59" s="29"/>
    </row>
    <row r="60" spans="1:23" ht="21">
      <c r="C60" s="19"/>
      <c r="D60" s="123" t="s">
        <v>97</v>
      </c>
      <c r="E60" s="124" t="s">
        <v>102</v>
      </c>
      <c r="F60" s="125" t="s">
        <v>103</v>
      </c>
      <c r="G60" s="30"/>
      <c r="H60" s="29"/>
      <c r="I60" s="31"/>
      <c r="J60" s="29"/>
      <c r="K60" s="29"/>
    </row>
    <row r="61" spans="1:23" ht="21">
      <c r="C61" s="19"/>
      <c r="D61" s="123" t="s">
        <v>97</v>
      </c>
      <c r="E61" s="124" t="s">
        <v>104</v>
      </c>
      <c r="F61" s="125" t="s">
        <v>105</v>
      </c>
      <c r="G61" s="86"/>
      <c r="H61" s="29"/>
      <c r="I61" s="29"/>
      <c r="J61" s="29"/>
      <c r="K61" s="29"/>
    </row>
    <row r="62" spans="1:23">
      <c r="C62" s="19"/>
      <c r="D62" s="123" t="s">
        <v>97</v>
      </c>
      <c r="E62" s="124" t="s">
        <v>106</v>
      </c>
      <c r="F62" s="125" t="s">
        <v>107</v>
      </c>
      <c r="G62" s="87"/>
      <c r="H62" s="29"/>
      <c r="I62" s="29"/>
      <c r="J62" s="29"/>
      <c r="K62" s="29"/>
    </row>
    <row r="63" spans="1:23" ht="21">
      <c r="C63" s="19"/>
      <c r="D63" s="123" t="s">
        <v>108</v>
      </c>
      <c r="E63" s="124" t="s">
        <v>109</v>
      </c>
      <c r="F63" s="125" t="s">
        <v>110</v>
      </c>
      <c r="G63" s="30"/>
      <c r="H63" s="29"/>
      <c r="I63" s="29"/>
      <c r="J63" s="29"/>
      <c r="K63" s="29"/>
    </row>
    <row r="64" spans="1:23" ht="21">
      <c r="C64" s="19"/>
      <c r="D64" s="123" t="s">
        <v>108</v>
      </c>
      <c r="E64" s="126" t="s">
        <v>111</v>
      </c>
      <c r="F64" s="125" t="s">
        <v>112</v>
      </c>
      <c r="G64" s="30"/>
      <c r="H64" s="29"/>
      <c r="I64" s="29"/>
      <c r="J64" s="29"/>
      <c r="K64" s="29"/>
    </row>
    <row r="65" spans="1:94" ht="21">
      <c r="D65" s="123" t="s">
        <v>108</v>
      </c>
      <c r="E65" s="124" t="s">
        <v>113</v>
      </c>
      <c r="F65" s="125" t="s">
        <v>114</v>
      </c>
      <c r="G65" s="30"/>
      <c r="H65" s="29"/>
      <c r="I65" s="29"/>
      <c r="J65" s="29"/>
      <c r="K65" s="29"/>
    </row>
    <row r="66" spans="1:94">
      <c r="D66" s="123" t="s">
        <v>108</v>
      </c>
      <c r="E66" s="124" t="s">
        <v>115</v>
      </c>
      <c r="F66" s="125" t="s">
        <v>116</v>
      </c>
      <c r="G66" s="30"/>
      <c r="H66" s="29"/>
      <c r="I66" s="29"/>
      <c r="J66" s="29"/>
      <c r="K66" s="29"/>
    </row>
    <row r="67" spans="1:94" ht="21">
      <c r="D67" s="123" t="s">
        <v>108</v>
      </c>
      <c r="E67" s="124" t="s">
        <v>117</v>
      </c>
      <c r="F67" s="125" t="s">
        <v>118</v>
      </c>
      <c r="G67" s="30"/>
      <c r="H67" s="29"/>
      <c r="I67" s="29"/>
      <c r="J67" s="29"/>
      <c r="K67" s="29"/>
    </row>
    <row r="68" spans="1:94">
      <c r="D68" s="123" t="s">
        <v>119</v>
      </c>
      <c r="E68" s="124" t="s">
        <v>120</v>
      </c>
      <c r="F68" s="125" t="s">
        <v>121</v>
      </c>
      <c r="G68" s="30"/>
      <c r="H68" s="29"/>
      <c r="I68" s="29"/>
      <c r="J68" s="29"/>
      <c r="K68" s="29"/>
    </row>
    <row r="69" spans="1:94">
      <c r="D69" s="123" t="s">
        <v>119</v>
      </c>
      <c r="E69" s="126" t="s">
        <v>122</v>
      </c>
      <c r="F69" s="125" t="s">
        <v>121</v>
      </c>
      <c r="G69" s="32"/>
      <c r="H69" s="29"/>
      <c r="I69" s="29"/>
      <c r="J69" s="29"/>
      <c r="K69" s="29"/>
    </row>
    <row r="70" spans="1:94">
      <c r="D70" s="123" t="s">
        <v>119</v>
      </c>
      <c r="E70" s="126" t="s">
        <v>123</v>
      </c>
      <c r="F70" s="125" t="s">
        <v>121</v>
      </c>
      <c r="G70" s="32"/>
      <c r="H70" s="29"/>
      <c r="I70" s="29"/>
      <c r="J70" s="29"/>
      <c r="K70" s="29"/>
    </row>
    <row r="71" spans="1:94" ht="21">
      <c r="D71" s="123" t="s">
        <v>119</v>
      </c>
      <c r="E71" s="126" t="s">
        <v>124</v>
      </c>
      <c r="F71" s="126" t="s">
        <v>125</v>
      </c>
      <c r="G71" s="32"/>
      <c r="H71" s="29"/>
      <c r="I71" s="29"/>
      <c r="J71" s="29"/>
      <c r="K71" s="29"/>
    </row>
    <row r="72" spans="1:94" s="37" customFormat="1">
      <c r="B72" s="33"/>
      <c r="E72" s="66"/>
      <c r="F72" s="36"/>
      <c r="G72" s="29"/>
      <c r="H72" s="29"/>
      <c r="I72" s="29"/>
      <c r="J72" s="29"/>
      <c r="K72" s="29"/>
      <c r="L72" s="29"/>
      <c r="M72" s="29"/>
      <c r="N72" s="29"/>
      <c r="R72" s="38"/>
      <c r="S72" s="39"/>
      <c r="T72" s="39"/>
      <c r="BM72" s="48"/>
    </row>
    <row r="73" spans="1:94" s="37" customFormat="1" ht="14.25">
      <c r="B73" s="129"/>
      <c r="C73" s="29" t="s">
        <v>126</v>
      </c>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row>
    <row r="74" spans="1:94" s="41" customFormat="1">
      <c r="A74" s="67"/>
      <c r="B74" s="34"/>
      <c r="C74" s="68"/>
      <c r="D74" s="68"/>
      <c r="E74" s="69"/>
      <c r="F74" s="40"/>
      <c r="K74" s="42"/>
      <c r="L74" s="42"/>
      <c r="M74" s="42"/>
      <c r="N74" s="42"/>
      <c r="R74" s="43"/>
      <c r="S74" s="44"/>
      <c r="T74" s="44"/>
    </row>
    <row r="75" spans="1:94" s="8" customFormat="1">
      <c r="B75" s="35"/>
      <c r="C75" s="46"/>
      <c r="D75" s="46"/>
      <c r="E75" s="46"/>
      <c r="F75" s="45"/>
      <c r="G75" s="46"/>
      <c r="H75" s="46"/>
      <c r="I75" s="46"/>
      <c r="J75" s="46"/>
      <c r="K75" s="46"/>
      <c r="L75" s="46"/>
      <c r="M75" s="46"/>
      <c r="N75" s="46"/>
      <c r="O75" s="46"/>
      <c r="P75" s="46"/>
      <c r="Q75" s="46"/>
      <c r="R75" s="46"/>
      <c r="S75" s="46"/>
      <c r="T75" s="46"/>
      <c r="U75" s="19">
        <v>22</v>
      </c>
      <c r="V75" s="59">
        <v>131812333</v>
      </c>
    </row>
    <row r="76" spans="1:94" s="8" customFormat="1">
      <c r="B76" s="35"/>
      <c r="C76" s="46"/>
      <c r="D76" s="46"/>
      <c r="E76" s="46"/>
      <c r="F76" s="45"/>
      <c r="G76" s="46"/>
      <c r="H76" s="46"/>
      <c r="I76" s="46"/>
      <c r="J76" s="46"/>
      <c r="K76" s="46"/>
      <c r="L76" s="46"/>
      <c r="M76" s="46"/>
      <c r="N76" s="46"/>
      <c r="O76" s="46"/>
      <c r="P76" s="46"/>
      <c r="Q76" s="46"/>
      <c r="R76" s="46"/>
      <c r="S76" s="46"/>
      <c r="T76" s="46"/>
      <c r="U76" s="19">
        <v>23</v>
      </c>
      <c r="V76" s="59">
        <v>58963506</v>
      </c>
    </row>
    <row r="77" spans="1:94" s="8" customFormat="1" ht="14.25">
      <c r="B77" s="35"/>
      <c r="C77" s="46"/>
      <c r="D77" s="46"/>
      <c r="E77" s="46"/>
      <c r="F77" s="45"/>
      <c r="G77" s="46"/>
      <c r="H77" s="46"/>
      <c r="I77" s="46"/>
      <c r="J77" s="46"/>
      <c r="K77" s="46"/>
      <c r="L77" s="46"/>
      <c r="M77" s="46"/>
      <c r="N77" s="46"/>
      <c r="O77" s="46"/>
      <c r="P77" s="46"/>
      <c r="Q77" s="46"/>
      <c r="R77" s="46"/>
      <c r="S77" s="46"/>
      <c r="T77" s="46"/>
    </row>
    <row r="78" spans="1:94" s="8" customFormat="1" ht="12">
      <c r="B78" s="9"/>
      <c r="C78" s="24"/>
      <c r="F78" s="24"/>
      <c r="G78" s="24"/>
      <c r="H78" s="24"/>
      <c r="I78" s="24"/>
      <c r="J78" s="24"/>
      <c r="K78" s="25"/>
      <c r="L78" s="26"/>
      <c r="M78" s="26"/>
      <c r="N78" s="26"/>
      <c r="O78" s="26"/>
      <c r="P78" s="26"/>
      <c r="Q78" s="26"/>
      <c r="R78" s="26"/>
      <c r="S78" s="26"/>
      <c r="T78" s="26"/>
      <c r="U78" s="8" t="s">
        <v>127</v>
      </c>
      <c r="V78" s="70">
        <f>V55+V75+V76</f>
        <v>469715083</v>
      </c>
    </row>
    <row r="79" spans="1:94" s="8" customFormat="1" ht="12">
      <c r="B79" s="9"/>
      <c r="C79" s="24"/>
      <c r="F79" s="24"/>
      <c r="G79" s="24"/>
      <c r="H79" s="24"/>
      <c r="I79" s="24"/>
      <c r="J79" s="24"/>
      <c r="K79" s="25"/>
      <c r="L79" s="26"/>
      <c r="M79" s="26"/>
      <c r="N79" s="26"/>
      <c r="O79" s="26"/>
      <c r="P79" s="26"/>
      <c r="Q79" s="26"/>
      <c r="R79" s="26"/>
      <c r="S79" s="26"/>
      <c r="T79" s="26"/>
    </row>
  </sheetData>
  <mergeCells count="6">
    <mergeCell ref="B55:G55"/>
    <mergeCell ref="B2:E4"/>
    <mergeCell ref="F2:W2"/>
    <mergeCell ref="F3:W3"/>
    <mergeCell ref="F4:W4"/>
    <mergeCell ref="F5:W5"/>
  </mergeCells>
  <conditionalFormatting sqref="H48:N50 H51:L52 N51:N52 H53 H54:I54 K54 M54:N54 J53:N53">
    <cfRule type="expression" dxfId="5" priority="2">
      <formula>INDIRECT("'VALORES'!" &amp; ADDRESS(ROW(), COLUMN())) &lt;&gt; ""</formula>
    </cfRule>
  </conditionalFormatting>
  <conditionalFormatting sqref="L7:M7 H8:J8 L8:N8 H9:M9 H10:N10 I11:J11 L11:M11 H14:N15 H20:I20 K20:N20 H21 L21:N21 H22:N24 J25:N25 H25:H26 K26:N26 H27:N32 H33:L47 N33:N47 H12:M13 H17:N19 H16:M16 I7:J7">
    <cfRule type="expression" dxfId="4" priority="3">
      <formula>INDIRECT("'VALORES'!" &amp; ADDRESS(ROW(), COLUMN())) &lt;&gt; ""</formula>
    </cfRule>
  </conditionalFormatting>
  <conditionalFormatting sqref="U7:U54">
    <cfRule type="containsText" dxfId="3" priority="6" operator="containsText" text="PRESENTA">
      <formula>NOT(ISERROR(SEARCH("PRESENTA",U7)))</formula>
    </cfRule>
    <cfRule type="containsText" dxfId="2" priority="7" operator="containsText" text="DESIERTO">
      <formula>NOT(ISERROR(SEARCH("DESIERTO",U7)))</formula>
    </cfRule>
  </conditionalFormatting>
  <printOptions horizontalCentered="1" verticalCentered="1"/>
  <pageMargins left="0.25" right="0.25" top="0.75" bottom="0.75" header="0.3" footer="0.3"/>
  <pageSetup paperSize="3" scale="3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602AF-0120-A24E-B624-7BF6152A4653}">
  <sheetPr>
    <pageSetUpPr fitToPage="1"/>
  </sheetPr>
  <dimension ref="A1:Q57"/>
  <sheetViews>
    <sheetView showGridLines="0" zoomScale="131" zoomScaleNormal="80" zoomScaleSheetLayoutView="40" workbookViewId="0">
      <pane xSplit="7" ySplit="6" topLeftCell="H52" activePane="bottomRight" state="frozen"/>
      <selection pane="bottomRight" activeCell="I54" sqref="I54"/>
      <selection pane="bottomLeft"/>
      <selection pane="topRight"/>
    </sheetView>
  </sheetViews>
  <sheetFormatPr defaultColWidth="11.42578125" defaultRowHeight="15"/>
  <cols>
    <col min="1" max="1" width="2.42578125" style="19" customWidth="1"/>
    <col min="2" max="2" width="7.42578125" style="19" customWidth="1"/>
    <col min="3" max="3" width="15.28515625" style="65" customWidth="1"/>
    <col min="4" max="4" width="45.140625" style="71" customWidth="1"/>
    <col min="5" max="5" width="22.7109375" style="19" customWidth="1"/>
    <col min="6" max="6" width="47.28515625" style="19" customWidth="1"/>
    <col min="7" max="7" width="15.7109375" style="19" customWidth="1"/>
    <col min="8" max="8" width="17.42578125" style="19" customWidth="1"/>
    <col min="9" max="9" width="13.28515625" style="19" customWidth="1"/>
    <col min="10" max="10" width="12.7109375" style="19" customWidth="1"/>
    <col min="11" max="12" width="11.85546875" style="19" customWidth="1"/>
    <col min="13" max="13" width="12.85546875" style="19" customWidth="1"/>
    <col min="14" max="14" width="12.7109375" style="19" customWidth="1"/>
    <col min="15" max="16" width="27.140625" style="19" customWidth="1"/>
    <col min="17" max="17" width="10.42578125" style="19" customWidth="1"/>
    <col min="18" max="16384" width="11.42578125" style="19"/>
  </cols>
  <sheetData>
    <row r="1" spans="1:17" s="8" customFormat="1" ht="12">
      <c r="K1" s="12"/>
    </row>
    <row r="2" spans="1:17" s="8" customFormat="1" ht="27" customHeight="1">
      <c r="B2" s="143"/>
      <c r="C2" s="143"/>
      <c r="D2" s="143"/>
      <c r="E2" s="143"/>
      <c r="F2" s="144" t="s">
        <v>0</v>
      </c>
      <c r="G2" s="144"/>
      <c r="H2" s="144"/>
      <c r="I2" s="144"/>
      <c r="J2" s="144"/>
      <c r="K2" s="144"/>
      <c r="L2" s="144"/>
      <c r="M2" s="144"/>
      <c r="N2" s="144"/>
    </row>
    <row r="3" spans="1:17" s="8" customFormat="1" ht="23.25" customHeight="1">
      <c r="B3" s="143"/>
      <c r="C3" s="143"/>
      <c r="D3" s="143"/>
      <c r="E3" s="143"/>
      <c r="F3" s="144" t="s">
        <v>128</v>
      </c>
      <c r="G3" s="144"/>
      <c r="H3" s="144"/>
      <c r="I3" s="144"/>
      <c r="J3" s="144"/>
      <c r="K3" s="144"/>
      <c r="L3" s="144"/>
      <c r="M3" s="144"/>
      <c r="N3" s="144"/>
    </row>
    <row r="4" spans="1:17" s="8" customFormat="1" ht="81.75" customHeight="1">
      <c r="B4" s="143"/>
      <c r="C4" s="143"/>
      <c r="D4" s="143"/>
      <c r="E4" s="143"/>
      <c r="F4" s="145" t="s">
        <v>129</v>
      </c>
      <c r="G4" s="145"/>
      <c r="H4" s="145"/>
      <c r="I4" s="145"/>
      <c r="J4" s="145"/>
      <c r="K4" s="145"/>
      <c r="L4" s="145"/>
      <c r="M4" s="145"/>
      <c r="N4" s="145"/>
    </row>
    <row r="5" spans="1:17" s="8" customFormat="1" ht="25.5" customHeight="1">
      <c r="B5" s="9"/>
      <c r="C5" s="9"/>
      <c r="D5" s="9"/>
      <c r="E5" s="9"/>
      <c r="F5" s="146"/>
      <c r="G5" s="146"/>
      <c r="H5" s="146"/>
      <c r="I5" s="146"/>
      <c r="J5" s="146"/>
      <c r="K5" s="146"/>
      <c r="L5" s="146"/>
      <c r="M5" s="146"/>
      <c r="N5" s="146"/>
    </row>
    <row r="6" spans="1:17" ht="91.5" customHeight="1">
      <c r="A6" s="50"/>
      <c r="B6" s="13" t="s">
        <v>4</v>
      </c>
      <c r="C6" s="13" t="s">
        <v>5</v>
      </c>
      <c r="D6" s="74" t="s">
        <v>6</v>
      </c>
      <c r="E6" s="13" t="s">
        <v>7</v>
      </c>
      <c r="F6" s="13" t="s">
        <v>8</v>
      </c>
      <c r="G6" s="13" t="s">
        <v>9</v>
      </c>
      <c r="H6" s="75" t="str">
        <f>EQUIPO!A2</f>
        <v>1. SUCONEL NIT: 890.943.055-0</v>
      </c>
      <c r="I6" s="75" t="str">
        <f>EQUIPO!A3</f>
        <v>2. C.I. GLOBAL SCIENTIFIC S.A.S NIT.: 830.067.880 - 4</v>
      </c>
      <c r="J6" s="75" t="str">
        <f>EQUIPO!A4</f>
        <v>3.  GALILEO INSTRUMENTS S.A.S NIT : 900393949-4</v>
      </c>
      <c r="K6" s="75" t="str">
        <f>EQUIPO!A5</f>
        <v>4. CASA HERMES LTDA NIT: 890.204.286-5</v>
      </c>
      <c r="L6" s="75" t="str">
        <f>EQUIPO!A6</f>
        <v>5. GEOINSTRUMENTOS TOPOGRAFICOS SAS NIT: 900.410.611-4</v>
      </c>
      <c r="M6" s="75" t="str">
        <f>EQUIPO!A7</f>
        <v>6.DIDACTICOS Y LIBROS DIDACLIBROS LTDA NIT: 800.036.678-0</v>
      </c>
      <c r="N6" s="75" t="str">
        <f>EQUIPO!A8</f>
        <v>7. INSTRUMENTACIÓN Y SERVICIOS S.A.S. - NIT.: 830505910-7</v>
      </c>
      <c r="O6" s="11" t="s">
        <v>130</v>
      </c>
      <c r="P6" s="11" t="s">
        <v>11</v>
      </c>
      <c r="Q6" s="11" t="s">
        <v>12</v>
      </c>
    </row>
    <row r="7" spans="1:17" s="18" customFormat="1" ht="30.75" customHeight="1">
      <c r="A7" s="51"/>
      <c r="B7" s="15">
        <v>1</v>
      </c>
      <c r="C7" s="90" t="s">
        <v>13</v>
      </c>
      <c r="D7" s="91" t="s">
        <v>14</v>
      </c>
      <c r="E7" s="90" t="s">
        <v>15</v>
      </c>
      <c r="F7" s="92" t="s">
        <v>16</v>
      </c>
      <c r="G7" s="115">
        <v>2</v>
      </c>
      <c r="H7" s="81">
        <v>12556404</v>
      </c>
      <c r="I7" s="78"/>
      <c r="J7" s="78"/>
      <c r="K7" s="81">
        <v>8636544</v>
      </c>
      <c r="L7" s="81"/>
      <c r="M7" s="81"/>
      <c r="N7" s="81">
        <v>12605430</v>
      </c>
      <c r="O7" s="52" t="str">
        <f t="shared" ref="O7:O54" si="0">IF(OR(COUNTIF(H7:N7, "presenta")&gt;0, COUNT(H7:N7)&gt;0), "PRESENTA", "DESIERTO")</f>
        <v>PRESENTA</v>
      </c>
      <c r="P7" s="52"/>
      <c r="Q7" s="52">
        <f t="shared" ref="Q7:Q54" si="1">COUNTA(H7:N7)</f>
        <v>3</v>
      </c>
    </row>
    <row r="8" spans="1:17" s="20" customFormat="1" ht="30.75" customHeight="1">
      <c r="A8" s="51"/>
      <c r="B8" s="15">
        <v>2</v>
      </c>
      <c r="C8" s="91" t="s">
        <v>13</v>
      </c>
      <c r="D8" s="91" t="s">
        <v>14</v>
      </c>
      <c r="E8" s="91" t="s">
        <v>15</v>
      </c>
      <c r="F8" s="91" t="s">
        <v>18</v>
      </c>
      <c r="G8" s="91">
        <v>1</v>
      </c>
      <c r="H8" s="81"/>
      <c r="I8" s="78"/>
      <c r="J8" s="78"/>
      <c r="K8" s="81">
        <v>34422892</v>
      </c>
      <c r="L8" s="81"/>
      <c r="M8" s="81"/>
      <c r="N8" s="81"/>
      <c r="O8" s="52" t="str">
        <f t="shared" si="0"/>
        <v>PRESENTA</v>
      </c>
      <c r="P8" s="52"/>
      <c r="Q8" s="52">
        <f t="shared" si="1"/>
        <v>1</v>
      </c>
    </row>
    <row r="9" spans="1:17" s="20" customFormat="1" ht="30.75" customHeight="1">
      <c r="A9" s="51"/>
      <c r="B9" s="15">
        <v>3</v>
      </c>
      <c r="C9" s="88" t="s">
        <v>13</v>
      </c>
      <c r="D9" s="93" t="s">
        <v>19</v>
      </c>
      <c r="E9" s="88" t="s">
        <v>20</v>
      </c>
      <c r="F9" s="94" t="s">
        <v>21</v>
      </c>
      <c r="G9" s="97">
        <v>2</v>
      </c>
      <c r="H9" s="81"/>
      <c r="I9" s="78"/>
      <c r="J9" s="78"/>
      <c r="K9" s="81"/>
      <c r="L9" s="79"/>
      <c r="M9" s="80"/>
      <c r="N9" s="81">
        <v>12131236</v>
      </c>
      <c r="O9" s="52" t="str">
        <f t="shared" si="0"/>
        <v>PRESENTA</v>
      </c>
      <c r="P9" s="52"/>
      <c r="Q9" s="52">
        <f t="shared" si="1"/>
        <v>1</v>
      </c>
    </row>
    <row r="10" spans="1:17" s="20" customFormat="1" ht="30.75" customHeight="1">
      <c r="A10" s="51"/>
      <c r="B10" s="15">
        <v>4</v>
      </c>
      <c r="C10" s="95" t="s">
        <v>13</v>
      </c>
      <c r="D10" s="96" t="s">
        <v>22</v>
      </c>
      <c r="E10" s="95" t="s">
        <v>23</v>
      </c>
      <c r="F10" s="97" t="s">
        <v>24</v>
      </c>
      <c r="G10" s="49">
        <v>12</v>
      </c>
      <c r="H10" s="81"/>
      <c r="I10" s="78"/>
      <c r="J10" s="78"/>
      <c r="K10" s="81"/>
      <c r="L10" s="79"/>
      <c r="M10" s="80"/>
      <c r="N10" s="81"/>
      <c r="O10" s="52" t="str">
        <f t="shared" si="0"/>
        <v>DESIERTO</v>
      </c>
      <c r="P10" s="52"/>
      <c r="Q10" s="52">
        <f t="shared" si="1"/>
        <v>0</v>
      </c>
    </row>
    <row r="11" spans="1:17" s="20" customFormat="1" ht="30.75" customHeight="1">
      <c r="A11" s="51"/>
      <c r="B11" s="15">
        <v>5</v>
      </c>
      <c r="C11" s="95" t="s">
        <v>13</v>
      </c>
      <c r="D11" s="96" t="s">
        <v>25</v>
      </c>
      <c r="E11" s="95" t="s">
        <v>23</v>
      </c>
      <c r="F11" s="95" t="s">
        <v>26</v>
      </c>
      <c r="G11" s="49">
        <v>10</v>
      </c>
      <c r="H11" s="81">
        <v>32115720</v>
      </c>
      <c r="I11" s="79"/>
      <c r="J11" s="78"/>
      <c r="K11" s="81">
        <v>33377120</v>
      </c>
      <c r="L11" s="80"/>
      <c r="M11" s="81"/>
      <c r="N11" s="81">
        <v>39584220</v>
      </c>
      <c r="O11" s="52" t="str">
        <f t="shared" si="0"/>
        <v>PRESENTA</v>
      </c>
      <c r="P11" s="52"/>
      <c r="Q11" s="52">
        <f t="shared" si="1"/>
        <v>3</v>
      </c>
    </row>
    <row r="12" spans="1:17" s="20" customFormat="1" ht="30.75" customHeight="1">
      <c r="A12" s="51"/>
      <c r="B12" s="15">
        <v>6</v>
      </c>
      <c r="C12" s="98" t="s">
        <v>27</v>
      </c>
      <c r="D12" s="122" t="s">
        <v>28</v>
      </c>
      <c r="E12" s="98" t="s">
        <v>29</v>
      </c>
      <c r="F12" s="98" t="s">
        <v>30</v>
      </c>
      <c r="G12" s="116">
        <v>7</v>
      </c>
      <c r="H12" s="81"/>
      <c r="I12" s="78"/>
      <c r="J12" s="78"/>
      <c r="K12" s="78"/>
      <c r="L12" s="78"/>
      <c r="M12" s="80"/>
      <c r="N12" s="81">
        <v>102462207</v>
      </c>
      <c r="O12" s="52" t="str">
        <f t="shared" si="0"/>
        <v>PRESENTA</v>
      </c>
      <c r="P12" s="52"/>
      <c r="Q12" s="52">
        <f t="shared" si="1"/>
        <v>1</v>
      </c>
    </row>
    <row r="13" spans="1:17" s="20" customFormat="1" ht="30.75" customHeight="1">
      <c r="A13" s="51"/>
      <c r="B13" s="15">
        <v>7</v>
      </c>
      <c r="C13" s="98" t="s">
        <v>27</v>
      </c>
      <c r="D13" s="122" t="s">
        <v>31</v>
      </c>
      <c r="E13" s="98" t="s">
        <v>29</v>
      </c>
      <c r="F13" s="98" t="s">
        <v>30</v>
      </c>
      <c r="G13" s="116">
        <v>4</v>
      </c>
      <c r="H13" s="81"/>
      <c r="I13" s="78"/>
      <c r="J13" s="78"/>
      <c r="K13" s="81"/>
      <c r="L13" s="81"/>
      <c r="M13" s="81"/>
      <c r="N13" s="80">
        <v>53045264</v>
      </c>
      <c r="O13" s="52" t="str">
        <f t="shared" si="0"/>
        <v>PRESENTA</v>
      </c>
      <c r="P13" s="52"/>
      <c r="Q13" s="52">
        <f t="shared" si="1"/>
        <v>1</v>
      </c>
    </row>
    <row r="14" spans="1:17" s="20" customFormat="1" ht="30.75" customHeight="1">
      <c r="A14" s="51"/>
      <c r="B14" s="15">
        <v>8</v>
      </c>
      <c r="C14" s="98" t="s">
        <v>27</v>
      </c>
      <c r="D14" s="122" t="s">
        <v>31</v>
      </c>
      <c r="E14" s="98" t="s">
        <v>29</v>
      </c>
      <c r="F14" s="98" t="s">
        <v>32</v>
      </c>
      <c r="G14" s="116">
        <v>6</v>
      </c>
      <c r="H14" s="78"/>
      <c r="I14" s="79"/>
      <c r="J14" s="78"/>
      <c r="K14" s="81"/>
      <c r="L14" s="81"/>
      <c r="M14" s="79"/>
      <c r="N14" s="81"/>
      <c r="O14" s="52" t="str">
        <f t="shared" si="0"/>
        <v>DESIERTO</v>
      </c>
      <c r="P14" s="52"/>
      <c r="Q14" s="52">
        <f t="shared" si="1"/>
        <v>0</v>
      </c>
    </row>
    <row r="15" spans="1:17" s="18" customFormat="1" ht="30.75" customHeight="1">
      <c r="A15" s="51"/>
      <c r="B15" s="15">
        <v>9</v>
      </c>
      <c r="C15" s="98" t="s">
        <v>27</v>
      </c>
      <c r="D15" s="100" t="s">
        <v>33</v>
      </c>
      <c r="E15" s="17" t="s">
        <v>34</v>
      </c>
      <c r="F15" s="17" t="s">
        <v>35</v>
      </c>
      <c r="G15" s="91">
        <v>1</v>
      </c>
      <c r="H15" s="78"/>
      <c r="I15" s="79"/>
      <c r="J15" s="78"/>
      <c r="K15" s="81"/>
      <c r="L15" s="81"/>
      <c r="M15" s="79"/>
      <c r="N15" s="79"/>
      <c r="O15" s="52" t="str">
        <f t="shared" si="0"/>
        <v>DESIERTO</v>
      </c>
      <c r="P15" s="52"/>
      <c r="Q15" s="52">
        <f t="shared" si="1"/>
        <v>0</v>
      </c>
    </row>
    <row r="16" spans="1:17" s="18" customFormat="1" ht="30.75" customHeight="1">
      <c r="A16" s="51"/>
      <c r="B16" s="15">
        <v>10</v>
      </c>
      <c r="C16" s="98" t="s">
        <v>27</v>
      </c>
      <c r="D16" s="98" t="s">
        <v>36</v>
      </c>
      <c r="E16" s="98" t="s">
        <v>37</v>
      </c>
      <c r="F16" s="101" t="s">
        <v>38</v>
      </c>
      <c r="G16" s="117">
        <v>1</v>
      </c>
      <c r="H16" s="78"/>
      <c r="I16" s="79"/>
      <c r="J16" s="78"/>
      <c r="K16" s="81"/>
      <c r="L16" s="81"/>
      <c r="M16" s="79"/>
      <c r="N16" s="79">
        <v>13489783</v>
      </c>
      <c r="O16" s="52" t="str">
        <f t="shared" si="0"/>
        <v>PRESENTA</v>
      </c>
      <c r="P16" s="52"/>
      <c r="Q16" s="52">
        <f t="shared" si="1"/>
        <v>1</v>
      </c>
    </row>
    <row r="17" spans="1:17" s="18" customFormat="1" ht="30.75" customHeight="1">
      <c r="A17" s="51"/>
      <c r="B17" s="15">
        <v>11</v>
      </c>
      <c r="C17" s="98" t="s">
        <v>27</v>
      </c>
      <c r="D17" s="98" t="s">
        <v>36</v>
      </c>
      <c r="E17" s="98" t="s">
        <v>37</v>
      </c>
      <c r="F17" s="101" t="s">
        <v>39</v>
      </c>
      <c r="G17" s="117">
        <v>1</v>
      </c>
      <c r="H17" s="78"/>
      <c r="I17" s="78"/>
      <c r="J17" s="78"/>
      <c r="K17" s="81"/>
      <c r="L17" s="81"/>
      <c r="M17" s="81"/>
      <c r="N17" s="80"/>
      <c r="O17" s="52" t="str">
        <f t="shared" si="0"/>
        <v>DESIERTO</v>
      </c>
      <c r="P17" s="52"/>
      <c r="Q17" s="52">
        <f t="shared" si="1"/>
        <v>0</v>
      </c>
    </row>
    <row r="18" spans="1:17" s="20" customFormat="1" ht="30.75" customHeight="1">
      <c r="A18" s="18"/>
      <c r="B18" s="15">
        <v>12</v>
      </c>
      <c r="C18" s="98" t="s">
        <v>27</v>
      </c>
      <c r="D18" s="98" t="s">
        <v>36</v>
      </c>
      <c r="E18" s="98" t="s">
        <v>37</v>
      </c>
      <c r="F18" s="101" t="s">
        <v>40</v>
      </c>
      <c r="G18" s="117">
        <v>1</v>
      </c>
      <c r="H18" s="79"/>
      <c r="I18" s="78"/>
      <c r="J18" s="79"/>
      <c r="K18" s="81"/>
      <c r="L18" s="81"/>
      <c r="M18" s="80"/>
      <c r="N18" s="81"/>
      <c r="O18" s="52" t="str">
        <f t="shared" si="0"/>
        <v>DESIERTO</v>
      </c>
      <c r="P18" s="52"/>
      <c r="Q18" s="52">
        <f t="shared" si="1"/>
        <v>0</v>
      </c>
    </row>
    <row r="19" spans="1:17" s="20" customFormat="1" ht="30.75" customHeight="1">
      <c r="A19" s="18"/>
      <c r="B19" s="15">
        <v>13</v>
      </c>
      <c r="C19" s="98" t="s">
        <v>27</v>
      </c>
      <c r="D19" s="98" t="s">
        <v>36</v>
      </c>
      <c r="E19" s="98" t="s">
        <v>37</v>
      </c>
      <c r="F19" s="98" t="s">
        <v>42</v>
      </c>
      <c r="G19" s="117">
        <v>5</v>
      </c>
      <c r="H19" s="79"/>
      <c r="I19" s="79"/>
      <c r="J19" s="79"/>
      <c r="K19" s="81"/>
      <c r="L19" s="81"/>
      <c r="M19" s="79"/>
      <c r="N19" s="81"/>
      <c r="O19" s="52" t="str">
        <f t="shared" si="0"/>
        <v>DESIERTO</v>
      </c>
      <c r="P19" s="52"/>
      <c r="Q19" s="52">
        <f t="shared" si="1"/>
        <v>0</v>
      </c>
    </row>
    <row r="20" spans="1:17" s="20" customFormat="1" ht="30.75" customHeight="1">
      <c r="A20" s="18"/>
      <c r="B20" s="15">
        <v>14</v>
      </c>
      <c r="C20" s="98" t="s">
        <v>27</v>
      </c>
      <c r="D20" s="98" t="s">
        <v>36</v>
      </c>
      <c r="E20" s="98" t="s">
        <v>37</v>
      </c>
      <c r="F20" s="98" t="s">
        <v>43</v>
      </c>
      <c r="G20" s="117">
        <v>14</v>
      </c>
      <c r="H20" s="79"/>
      <c r="I20" s="79"/>
      <c r="J20" s="79"/>
      <c r="K20" s="81"/>
      <c r="L20" s="81"/>
      <c r="M20" s="80"/>
      <c r="N20" s="81"/>
      <c r="O20" s="52" t="str">
        <f t="shared" si="0"/>
        <v>DESIERTO</v>
      </c>
      <c r="P20" s="52"/>
      <c r="Q20" s="52">
        <f t="shared" si="1"/>
        <v>0</v>
      </c>
    </row>
    <row r="21" spans="1:17" s="20" customFormat="1" ht="30.75" customHeight="1">
      <c r="A21" s="18"/>
      <c r="B21" s="15">
        <v>15</v>
      </c>
      <c r="C21" s="98" t="s">
        <v>27</v>
      </c>
      <c r="D21" s="98" t="s">
        <v>44</v>
      </c>
      <c r="E21" s="98" t="s">
        <v>45</v>
      </c>
      <c r="F21" s="101" t="s">
        <v>46</v>
      </c>
      <c r="G21" s="118">
        <v>2</v>
      </c>
      <c r="H21" s="79"/>
      <c r="I21" s="79"/>
      <c r="J21" s="79"/>
      <c r="K21" s="81"/>
      <c r="L21" s="81"/>
      <c r="M21" s="80"/>
      <c r="N21" s="81"/>
      <c r="O21" s="52" t="str">
        <f t="shared" si="0"/>
        <v>DESIERTO</v>
      </c>
      <c r="P21" s="52"/>
      <c r="Q21" s="52">
        <f t="shared" si="1"/>
        <v>0</v>
      </c>
    </row>
    <row r="22" spans="1:17" s="20" customFormat="1" ht="30.75" customHeight="1">
      <c r="A22" s="18"/>
      <c r="B22" s="15">
        <v>16</v>
      </c>
      <c r="C22" s="98" t="s">
        <v>27</v>
      </c>
      <c r="D22" s="17" t="s">
        <v>44</v>
      </c>
      <c r="E22" s="17" t="s">
        <v>45</v>
      </c>
      <c r="F22" s="102" t="s">
        <v>47</v>
      </c>
      <c r="G22" s="91">
        <v>2</v>
      </c>
      <c r="H22" s="79"/>
      <c r="I22" s="79"/>
      <c r="J22" s="79"/>
      <c r="K22" s="81"/>
      <c r="L22" s="81"/>
      <c r="M22" s="80"/>
      <c r="N22" s="81"/>
      <c r="O22" s="52" t="str">
        <f t="shared" si="0"/>
        <v>DESIERTO</v>
      </c>
      <c r="P22" s="52"/>
      <c r="Q22" s="52">
        <f t="shared" si="1"/>
        <v>0</v>
      </c>
    </row>
    <row r="23" spans="1:17" s="20" customFormat="1" ht="30.75" customHeight="1">
      <c r="A23" s="18"/>
      <c r="B23" s="15">
        <v>17</v>
      </c>
      <c r="C23" s="98" t="s">
        <v>27</v>
      </c>
      <c r="D23" s="17" t="s">
        <v>44</v>
      </c>
      <c r="E23" s="17" t="s">
        <v>45</v>
      </c>
      <c r="F23" s="17" t="s">
        <v>48</v>
      </c>
      <c r="G23" s="119">
        <v>10</v>
      </c>
      <c r="H23" s="79"/>
      <c r="I23" s="79"/>
      <c r="J23" s="79"/>
      <c r="K23" s="81"/>
      <c r="L23" s="81"/>
      <c r="M23" s="80"/>
      <c r="N23" s="81"/>
      <c r="O23" s="52" t="str">
        <f t="shared" si="0"/>
        <v>DESIERTO</v>
      </c>
      <c r="P23" s="52"/>
      <c r="Q23" s="52">
        <f t="shared" si="1"/>
        <v>0</v>
      </c>
    </row>
    <row r="24" spans="1:17" s="20" customFormat="1" ht="30.75" customHeight="1">
      <c r="A24" s="18"/>
      <c r="B24" s="15">
        <v>18</v>
      </c>
      <c r="C24" s="98" t="s">
        <v>27</v>
      </c>
      <c r="D24" s="17" t="s">
        <v>44</v>
      </c>
      <c r="E24" s="17" t="s">
        <v>45</v>
      </c>
      <c r="F24" s="17" t="s">
        <v>49</v>
      </c>
      <c r="G24" s="120">
        <v>1</v>
      </c>
      <c r="H24" s="79"/>
      <c r="I24" s="79"/>
      <c r="J24" s="79"/>
      <c r="K24" s="79"/>
      <c r="L24" s="81"/>
      <c r="M24" s="80"/>
      <c r="N24" s="81"/>
      <c r="O24" s="52" t="str">
        <f t="shared" si="0"/>
        <v>DESIERTO</v>
      </c>
      <c r="P24" s="52"/>
      <c r="Q24" s="52">
        <f t="shared" si="1"/>
        <v>0</v>
      </c>
    </row>
    <row r="25" spans="1:17" s="20" customFormat="1" ht="30.75" customHeight="1">
      <c r="A25" s="18"/>
      <c r="B25" s="15">
        <v>19</v>
      </c>
      <c r="C25" s="98" t="s">
        <v>27</v>
      </c>
      <c r="D25" s="17" t="s">
        <v>50</v>
      </c>
      <c r="E25" s="17" t="s">
        <v>51</v>
      </c>
      <c r="F25" s="102" t="s">
        <v>52</v>
      </c>
      <c r="G25" s="119">
        <v>2</v>
      </c>
      <c r="H25" s="79"/>
      <c r="I25" s="79"/>
      <c r="J25" s="79"/>
      <c r="K25" s="81"/>
      <c r="L25" s="81"/>
      <c r="M25" s="80"/>
      <c r="N25" s="81"/>
      <c r="O25" s="52" t="str">
        <f t="shared" si="0"/>
        <v>DESIERTO</v>
      </c>
      <c r="P25" s="52"/>
      <c r="Q25" s="52">
        <f t="shared" si="1"/>
        <v>0</v>
      </c>
    </row>
    <row r="26" spans="1:17" s="20" customFormat="1" ht="30.75" customHeight="1">
      <c r="A26" s="18"/>
      <c r="B26" s="15">
        <v>20</v>
      </c>
      <c r="C26" s="98" t="s">
        <v>27</v>
      </c>
      <c r="D26" s="17" t="s">
        <v>50</v>
      </c>
      <c r="E26" s="17" t="s">
        <v>51</v>
      </c>
      <c r="F26" s="102" t="s">
        <v>53</v>
      </c>
      <c r="G26" s="119">
        <v>1</v>
      </c>
      <c r="H26" s="79"/>
      <c r="I26" s="79"/>
      <c r="J26" s="79"/>
      <c r="K26" s="81"/>
      <c r="L26" s="81"/>
      <c r="M26" s="81"/>
      <c r="N26" s="81"/>
      <c r="O26" s="52" t="str">
        <f t="shared" si="0"/>
        <v>DESIERTO</v>
      </c>
      <c r="P26" s="52"/>
      <c r="Q26" s="52">
        <f t="shared" si="1"/>
        <v>0</v>
      </c>
    </row>
    <row r="27" spans="1:17" s="20" customFormat="1" ht="30.75" customHeight="1">
      <c r="A27" s="18"/>
      <c r="B27" s="11">
        <v>21</v>
      </c>
      <c r="C27" s="98" t="s">
        <v>27</v>
      </c>
      <c r="D27" s="103" t="s">
        <v>50</v>
      </c>
      <c r="E27" s="17" t="s">
        <v>51</v>
      </c>
      <c r="F27" s="102" t="s">
        <v>54</v>
      </c>
      <c r="G27" s="119">
        <v>3</v>
      </c>
      <c r="H27" s="79"/>
      <c r="I27" s="79"/>
      <c r="J27" s="79"/>
      <c r="K27" s="81"/>
      <c r="L27" s="79"/>
      <c r="M27" s="80"/>
      <c r="N27" s="81"/>
      <c r="O27" s="52" t="str">
        <f t="shared" si="0"/>
        <v>DESIERTO</v>
      </c>
      <c r="P27" s="52"/>
      <c r="Q27" s="52">
        <f t="shared" si="1"/>
        <v>0</v>
      </c>
    </row>
    <row r="28" spans="1:17" s="20" customFormat="1" ht="30.75" customHeight="1">
      <c r="A28" s="18"/>
      <c r="B28" s="15">
        <v>22</v>
      </c>
      <c r="C28" s="98" t="s">
        <v>27</v>
      </c>
      <c r="D28" s="103" t="s">
        <v>50</v>
      </c>
      <c r="E28" s="17" t="s">
        <v>51</v>
      </c>
      <c r="F28" s="102" t="s">
        <v>55</v>
      </c>
      <c r="G28" s="119">
        <v>2</v>
      </c>
      <c r="H28" s="79"/>
      <c r="I28" s="79"/>
      <c r="J28" s="79"/>
      <c r="K28" s="81"/>
      <c r="L28" s="81"/>
      <c r="M28" s="81"/>
      <c r="N28" s="81"/>
      <c r="O28" s="52" t="str">
        <f t="shared" si="0"/>
        <v>DESIERTO</v>
      </c>
      <c r="P28" s="52"/>
      <c r="Q28" s="52">
        <f t="shared" si="1"/>
        <v>0</v>
      </c>
    </row>
    <row r="29" spans="1:17" s="20" customFormat="1" ht="30.75" customHeight="1">
      <c r="A29" s="18"/>
      <c r="B29" s="11">
        <v>23</v>
      </c>
      <c r="C29" s="98" t="s">
        <v>27</v>
      </c>
      <c r="D29" s="103" t="s">
        <v>50</v>
      </c>
      <c r="E29" s="17" t="s">
        <v>51</v>
      </c>
      <c r="F29" s="102" t="s">
        <v>56</v>
      </c>
      <c r="G29" s="119">
        <v>2</v>
      </c>
      <c r="H29" s="79"/>
      <c r="I29" s="79"/>
      <c r="J29" s="79"/>
      <c r="K29" s="81"/>
      <c r="L29" s="81"/>
      <c r="M29" s="81"/>
      <c r="N29" s="81"/>
      <c r="O29" s="52" t="str">
        <f t="shared" si="0"/>
        <v>DESIERTO</v>
      </c>
      <c r="P29" s="52"/>
      <c r="Q29" s="52">
        <f t="shared" si="1"/>
        <v>0</v>
      </c>
    </row>
    <row r="30" spans="1:17" s="20" customFormat="1" ht="30.75" customHeight="1">
      <c r="A30" s="18"/>
      <c r="B30" s="15">
        <v>24</v>
      </c>
      <c r="C30" s="98" t="s">
        <v>27</v>
      </c>
      <c r="D30" s="103" t="s">
        <v>50</v>
      </c>
      <c r="E30" s="17" t="s">
        <v>51</v>
      </c>
      <c r="F30" s="104" t="s">
        <v>57</v>
      </c>
      <c r="G30" s="119">
        <v>2</v>
      </c>
      <c r="H30" s="79"/>
      <c r="I30" s="79"/>
      <c r="J30" s="79"/>
      <c r="K30" s="81"/>
      <c r="L30" s="81"/>
      <c r="M30" s="81"/>
      <c r="N30" s="81"/>
      <c r="O30" s="52" t="str">
        <f t="shared" si="0"/>
        <v>DESIERTO</v>
      </c>
      <c r="P30" s="52"/>
      <c r="Q30" s="52">
        <f t="shared" si="1"/>
        <v>0</v>
      </c>
    </row>
    <row r="31" spans="1:17" s="20" customFormat="1" ht="30.75" customHeight="1">
      <c r="A31" s="18"/>
      <c r="B31" s="11">
        <v>25</v>
      </c>
      <c r="C31" s="98" t="s">
        <v>27</v>
      </c>
      <c r="D31" s="17" t="s">
        <v>50</v>
      </c>
      <c r="E31" s="105" t="s">
        <v>51</v>
      </c>
      <c r="F31" s="106" t="s">
        <v>58</v>
      </c>
      <c r="G31" s="91">
        <v>1</v>
      </c>
      <c r="H31" s="79"/>
      <c r="I31" s="79"/>
      <c r="J31" s="79"/>
      <c r="K31" s="81"/>
      <c r="L31" s="81"/>
      <c r="M31" s="81"/>
      <c r="N31" s="81"/>
      <c r="O31" s="52" t="str">
        <f t="shared" si="0"/>
        <v>DESIERTO</v>
      </c>
      <c r="P31" s="52"/>
      <c r="Q31" s="52">
        <f t="shared" si="1"/>
        <v>0</v>
      </c>
    </row>
    <row r="32" spans="1:17" s="21" customFormat="1" ht="30.75" customHeight="1">
      <c r="A32" s="18"/>
      <c r="B32" s="15">
        <v>26</v>
      </c>
      <c r="C32" s="98" t="s">
        <v>27</v>
      </c>
      <c r="D32" s="103" t="s">
        <v>50</v>
      </c>
      <c r="E32" s="17" t="s">
        <v>51</v>
      </c>
      <c r="F32" s="107" t="s">
        <v>59</v>
      </c>
      <c r="G32" s="91">
        <v>3</v>
      </c>
      <c r="H32" s="79"/>
      <c r="I32" s="79"/>
      <c r="J32" s="79"/>
      <c r="K32" s="81"/>
      <c r="L32" s="81"/>
      <c r="M32" s="81"/>
      <c r="N32" s="81"/>
      <c r="O32" s="52" t="str">
        <f t="shared" si="0"/>
        <v>DESIERTO</v>
      </c>
      <c r="P32" s="52"/>
      <c r="Q32" s="52">
        <f t="shared" si="1"/>
        <v>0</v>
      </c>
    </row>
    <row r="33" spans="1:17" s="21" customFormat="1" ht="30.75" customHeight="1">
      <c r="A33" s="18"/>
      <c r="B33" s="15">
        <v>27</v>
      </c>
      <c r="C33" s="17" t="s">
        <v>60</v>
      </c>
      <c r="D33" s="17" t="s">
        <v>61</v>
      </c>
      <c r="E33" s="17" t="s">
        <v>62</v>
      </c>
      <c r="F33" s="17" t="s">
        <v>63</v>
      </c>
      <c r="G33" s="91">
        <v>10</v>
      </c>
      <c r="H33" s="82"/>
      <c r="I33" s="83"/>
      <c r="J33" s="83"/>
      <c r="K33" s="81"/>
      <c r="L33" s="81"/>
      <c r="M33" s="81">
        <v>78540000</v>
      </c>
      <c r="N33" s="80"/>
      <c r="O33" s="52" t="str">
        <f t="shared" si="0"/>
        <v>PRESENTA</v>
      </c>
      <c r="P33" s="52"/>
      <c r="Q33" s="52">
        <f t="shared" si="1"/>
        <v>1</v>
      </c>
    </row>
    <row r="34" spans="1:17" s="21" customFormat="1" ht="39.75" customHeight="1">
      <c r="A34" s="18"/>
      <c r="B34" s="15">
        <v>28</v>
      </c>
      <c r="C34" s="17" t="s">
        <v>60</v>
      </c>
      <c r="D34" s="17" t="s">
        <v>61</v>
      </c>
      <c r="E34" s="17" t="s">
        <v>62</v>
      </c>
      <c r="F34" s="17" t="s">
        <v>64</v>
      </c>
      <c r="G34" s="91">
        <v>10</v>
      </c>
      <c r="H34" s="84"/>
      <c r="I34" s="84"/>
      <c r="J34" s="84"/>
      <c r="K34" s="81"/>
      <c r="L34" s="81"/>
      <c r="M34" s="81">
        <v>50099000</v>
      </c>
      <c r="N34" s="81"/>
      <c r="O34" s="52" t="str">
        <f t="shared" si="0"/>
        <v>PRESENTA</v>
      </c>
      <c r="P34" s="52"/>
      <c r="Q34" s="52">
        <f t="shared" si="1"/>
        <v>1</v>
      </c>
    </row>
    <row r="35" spans="1:17" s="21" customFormat="1" ht="30.75" customHeight="1">
      <c r="A35" s="18"/>
      <c r="B35" s="15">
        <v>29</v>
      </c>
      <c r="C35" s="17" t="s">
        <v>60</v>
      </c>
      <c r="D35" s="17" t="s">
        <v>61</v>
      </c>
      <c r="E35" s="17" t="s">
        <v>62</v>
      </c>
      <c r="F35" s="17" t="s">
        <v>65</v>
      </c>
      <c r="G35" s="91">
        <v>1</v>
      </c>
      <c r="H35" s="84"/>
      <c r="I35" s="79"/>
      <c r="J35" s="84"/>
      <c r="K35" s="81"/>
      <c r="L35" s="81"/>
      <c r="M35" s="81">
        <v>98175000</v>
      </c>
      <c r="N35" s="81"/>
      <c r="O35" s="52" t="str">
        <f t="shared" si="0"/>
        <v>PRESENTA</v>
      </c>
      <c r="P35" s="52"/>
      <c r="Q35" s="52">
        <f t="shared" si="1"/>
        <v>1</v>
      </c>
    </row>
    <row r="36" spans="1:17" s="21" customFormat="1" ht="30.75" customHeight="1">
      <c r="A36" s="18"/>
      <c r="B36" s="15">
        <v>30</v>
      </c>
      <c r="C36" s="17" t="s">
        <v>60</v>
      </c>
      <c r="D36" s="17" t="s">
        <v>61</v>
      </c>
      <c r="E36" s="17" t="s">
        <v>62</v>
      </c>
      <c r="F36" s="17" t="s">
        <v>66</v>
      </c>
      <c r="G36" s="91">
        <v>1</v>
      </c>
      <c r="H36" s="84"/>
      <c r="I36" s="84"/>
      <c r="J36" s="84"/>
      <c r="K36" s="81"/>
      <c r="L36" s="81"/>
      <c r="M36" s="80">
        <v>3819900</v>
      </c>
      <c r="N36" s="81"/>
      <c r="O36" s="52" t="str">
        <f t="shared" si="0"/>
        <v>PRESENTA</v>
      </c>
      <c r="P36" s="52"/>
      <c r="Q36" s="52">
        <f t="shared" si="1"/>
        <v>1</v>
      </c>
    </row>
    <row r="37" spans="1:17" s="21" customFormat="1" ht="30.75" customHeight="1">
      <c r="A37" s="18"/>
      <c r="B37" s="11">
        <v>31</v>
      </c>
      <c r="C37" s="17" t="s">
        <v>60</v>
      </c>
      <c r="D37" s="17" t="s">
        <v>61</v>
      </c>
      <c r="E37" s="17" t="s">
        <v>62</v>
      </c>
      <c r="F37" s="17" t="s">
        <v>67</v>
      </c>
      <c r="G37" s="91">
        <v>3</v>
      </c>
      <c r="H37" s="84"/>
      <c r="I37" s="84"/>
      <c r="J37" s="84"/>
      <c r="K37" s="81"/>
      <c r="L37" s="81"/>
      <c r="M37" s="81">
        <v>14994000</v>
      </c>
      <c r="N37" s="81"/>
      <c r="O37" s="52" t="str">
        <f t="shared" si="0"/>
        <v>PRESENTA</v>
      </c>
      <c r="P37" s="52"/>
      <c r="Q37" s="52">
        <f t="shared" si="1"/>
        <v>1</v>
      </c>
    </row>
    <row r="38" spans="1:17" s="21" customFormat="1" ht="30.75" customHeight="1">
      <c r="A38" s="18"/>
      <c r="B38" s="11">
        <v>32</v>
      </c>
      <c r="C38" s="17" t="s">
        <v>60</v>
      </c>
      <c r="D38" s="17" t="s">
        <v>61</v>
      </c>
      <c r="E38" s="17" t="s">
        <v>62</v>
      </c>
      <c r="F38" s="17" t="s">
        <v>68</v>
      </c>
      <c r="G38" s="91">
        <v>3</v>
      </c>
      <c r="H38" s="84"/>
      <c r="I38" s="84"/>
      <c r="J38" s="84"/>
      <c r="K38" s="81"/>
      <c r="L38" s="81"/>
      <c r="M38" s="81">
        <v>13958700</v>
      </c>
      <c r="N38" s="81"/>
      <c r="O38" s="52" t="str">
        <f t="shared" si="0"/>
        <v>PRESENTA</v>
      </c>
      <c r="P38" s="52"/>
      <c r="Q38" s="52">
        <f t="shared" si="1"/>
        <v>1</v>
      </c>
    </row>
    <row r="39" spans="1:17" s="21" customFormat="1" ht="30.75" customHeight="1">
      <c r="A39" s="18"/>
      <c r="B39" s="15">
        <v>33</v>
      </c>
      <c r="C39" s="17" t="s">
        <v>60</v>
      </c>
      <c r="D39" s="17" t="s">
        <v>61</v>
      </c>
      <c r="E39" s="17" t="s">
        <v>62</v>
      </c>
      <c r="F39" s="17" t="s">
        <v>69</v>
      </c>
      <c r="G39" s="91">
        <v>3</v>
      </c>
      <c r="H39" s="83"/>
      <c r="I39" s="83"/>
      <c r="J39" s="83"/>
      <c r="K39" s="81"/>
      <c r="L39" s="81"/>
      <c r="M39" s="81">
        <v>25525500</v>
      </c>
      <c r="N39" s="81"/>
      <c r="O39" s="52" t="str">
        <f t="shared" si="0"/>
        <v>PRESENTA</v>
      </c>
      <c r="P39" s="52"/>
      <c r="Q39" s="52">
        <f t="shared" si="1"/>
        <v>1</v>
      </c>
    </row>
    <row r="40" spans="1:17" s="21" customFormat="1" ht="30.75" customHeight="1">
      <c r="A40" s="18"/>
      <c r="B40" s="15">
        <v>34</v>
      </c>
      <c r="C40" s="17" t="s">
        <v>60</v>
      </c>
      <c r="D40" s="17" t="s">
        <v>61</v>
      </c>
      <c r="E40" s="17" t="s">
        <v>62</v>
      </c>
      <c r="F40" s="103" t="s">
        <v>70</v>
      </c>
      <c r="G40" s="91">
        <v>1</v>
      </c>
      <c r="H40" s="83"/>
      <c r="I40" s="83"/>
      <c r="J40" s="83"/>
      <c r="K40" s="81"/>
      <c r="L40" s="81"/>
      <c r="M40" s="81">
        <v>7913500</v>
      </c>
      <c r="N40" s="81"/>
      <c r="O40" s="52" t="str">
        <f t="shared" si="0"/>
        <v>PRESENTA</v>
      </c>
      <c r="P40" s="52"/>
      <c r="Q40" s="52">
        <f t="shared" si="1"/>
        <v>1</v>
      </c>
    </row>
    <row r="41" spans="1:17" s="21" customFormat="1" ht="30.75" customHeight="1">
      <c r="A41" s="18"/>
      <c r="B41" s="15">
        <v>35</v>
      </c>
      <c r="C41" s="17" t="s">
        <v>60</v>
      </c>
      <c r="D41" s="17" t="s">
        <v>61</v>
      </c>
      <c r="E41" s="17" t="s">
        <v>62</v>
      </c>
      <c r="F41" s="17" t="s">
        <v>71</v>
      </c>
      <c r="G41" s="91">
        <v>2</v>
      </c>
      <c r="H41" s="84"/>
      <c r="I41" s="84"/>
      <c r="J41" s="84"/>
      <c r="K41" s="81"/>
      <c r="L41" s="81"/>
      <c r="M41" s="81">
        <v>2570400</v>
      </c>
      <c r="N41" s="81"/>
      <c r="O41" s="52" t="str">
        <f t="shared" si="0"/>
        <v>PRESENTA</v>
      </c>
      <c r="P41" s="52"/>
      <c r="Q41" s="52">
        <f t="shared" si="1"/>
        <v>1</v>
      </c>
    </row>
    <row r="42" spans="1:17" s="21" customFormat="1" ht="30.75" customHeight="1">
      <c r="A42" s="18"/>
      <c r="B42" s="15">
        <v>36</v>
      </c>
      <c r="C42" s="17" t="s">
        <v>60</v>
      </c>
      <c r="D42" s="17" t="s">
        <v>61</v>
      </c>
      <c r="E42" s="17" t="s">
        <v>62</v>
      </c>
      <c r="F42" s="17" t="s">
        <v>72</v>
      </c>
      <c r="G42" s="91">
        <v>2</v>
      </c>
      <c r="H42" s="84"/>
      <c r="I42" s="84"/>
      <c r="J42" s="84"/>
      <c r="K42" s="81"/>
      <c r="L42" s="81"/>
      <c r="M42" s="81">
        <v>2570400</v>
      </c>
      <c r="N42" s="81"/>
      <c r="O42" s="52" t="str">
        <f t="shared" si="0"/>
        <v>PRESENTA</v>
      </c>
      <c r="P42" s="52"/>
      <c r="Q42" s="52">
        <f t="shared" si="1"/>
        <v>1</v>
      </c>
    </row>
    <row r="43" spans="1:17" s="21" customFormat="1" ht="30.75" customHeight="1">
      <c r="A43" s="18"/>
      <c r="B43" s="15">
        <v>37</v>
      </c>
      <c r="C43" s="17" t="s">
        <v>60</v>
      </c>
      <c r="D43" s="17" t="s">
        <v>61</v>
      </c>
      <c r="E43" s="17" t="s">
        <v>62</v>
      </c>
      <c r="F43" s="17" t="s">
        <v>73</v>
      </c>
      <c r="G43" s="91">
        <v>1</v>
      </c>
      <c r="H43" s="84"/>
      <c r="I43" s="84"/>
      <c r="J43" s="84"/>
      <c r="K43" s="81"/>
      <c r="L43" s="81"/>
      <c r="M43" s="81">
        <v>17969000</v>
      </c>
      <c r="N43" s="81"/>
      <c r="O43" s="52" t="str">
        <f t="shared" si="0"/>
        <v>PRESENTA</v>
      </c>
      <c r="P43" s="52"/>
      <c r="Q43" s="52">
        <f t="shared" si="1"/>
        <v>1</v>
      </c>
    </row>
    <row r="44" spans="1:17" s="21" customFormat="1" ht="30.75" customHeight="1">
      <c r="A44" s="18"/>
      <c r="B44" s="15">
        <v>38</v>
      </c>
      <c r="C44" s="17" t="s">
        <v>60</v>
      </c>
      <c r="D44" s="17" t="s">
        <v>61</v>
      </c>
      <c r="E44" s="17" t="s">
        <v>62</v>
      </c>
      <c r="F44" s="17" t="s">
        <v>74</v>
      </c>
      <c r="G44" s="91">
        <v>3</v>
      </c>
      <c r="H44" s="84"/>
      <c r="I44" s="84"/>
      <c r="J44" s="84"/>
      <c r="K44" s="81"/>
      <c r="L44" s="81"/>
      <c r="M44" s="81">
        <v>23383500</v>
      </c>
      <c r="N44" s="81"/>
      <c r="O44" s="52" t="str">
        <f t="shared" si="0"/>
        <v>PRESENTA</v>
      </c>
      <c r="P44" s="52"/>
      <c r="Q44" s="52">
        <f t="shared" si="1"/>
        <v>1</v>
      </c>
    </row>
    <row r="45" spans="1:17" s="21" customFormat="1" ht="30.75" customHeight="1">
      <c r="A45" s="18"/>
      <c r="B45" s="15">
        <v>39</v>
      </c>
      <c r="C45" s="108" t="s">
        <v>60</v>
      </c>
      <c r="D45" s="108" t="s">
        <v>61</v>
      </c>
      <c r="E45" s="17" t="s">
        <v>62</v>
      </c>
      <c r="F45" s="17" t="s">
        <v>75</v>
      </c>
      <c r="G45" s="91">
        <v>2</v>
      </c>
      <c r="H45" s="84"/>
      <c r="I45" s="84"/>
      <c r="J45" s="84"/>
      <c r="K45" s="81"/>
      <c r="L45" s="81"/>
      <c r="M45" s="81">
        <v>22657600</v>
      </c>
      <c r="N45" s="81"/>
      <c r="O45" s="52" t="str">
        <f t="shared" si="0"/>
        <v>PRESENTA</v>
      </c>
      <c r="P45" s="52"/>
      <c r="Q45" s="52">
        <f t="shared" si="1"/>
        <v>1</v>
      </c>
    </row>
    <row r="46" spans="1:17" s="21" customFormat="1" ht="30.75" customHeight="1">
      <c r="A46" s="18"/>
      <c r="B46" s="15">
        <v>40</v>
      </c>
      <c r="C46" s="108" t="s">
        <v>60</v>
      </c>
      <c r="D46" s="108" t="s">
        <v>61</v>
      </c>
      <c r="E46" s="17" t="s">
        <v>62</v>
      </c>
      <c r="F46" s="17" t="s">
        <v>76</v>
      </c>
      <c r="G46" s="91">
        <v>1</v>
      </c>
      <c r="H46" s="79"/>
      <c r="I46" s="79"/>
      <c r="J46" s="79"/>
      <c r="K46" s="81"/>
      <c r="L46" s="81"/>
      <c r="M46" s="81">
        <v>19516000</v>
      </c>
      <c r="N46" s="81"/>
      <c r="O46" s="52" t="str">
        <f t="shared" si="0"/>
        <v>PRESENTA</v>
      </c>
      <c r="P46" s="52"/>
      <c r="Q46" s="52">
        <f t="shared" si="1"/>
        <v>1</v>
      </c>
    </row>
    <row r="47" spans="1:17" s="21" customFormat="1" ht="30.75" customHeight="1">
      <c r="A47" s="18"/>
      <c r="B47" s="15">
        <v>41</v>
      </c>
      <c r="C47" s="108" t="s">
        <v>60</v>
      </c>
      <c r="D47" s="108" t="s">
        <v>61</v>
      </c>
      <c r="E47" s="17" t="s">
        <v>62</v>
      </c>
      <c r="F47" s="17" t="s">
        <v>77</v>
      </c>
      <c r="G47" s="91">
        <v>6</v>
      </c>
      <c r="H47" s="84"/>
      <c r="I47" s="84"/>
      <c r="J47" s="84"/>
      <c r="K47" s="81"/>
      <c r="L47" s="81"/>
      <c r="M47" s="81"/>
      <c r="N47" s="81"/>
      <c r="O47" s="52" t="str">
        <f t="shared" si="0"/>
        <v>DESIERTO</v>
      </c>
      <c r="P47" s="52"/>
      <c r="Q47" s="52">
        <f t="shared" si="1"/>
        <v>0</v>
      </c>
    </row>
    <row r="48" spans="1:17" s="21" customFormat="1" ht="30.75" customHeight="1">
      <c r="A48" s="18"/>
      <c r="B48" s="15">
        <v>42</v>
      </c>
      <c r="C48" s="108" t="s">
        <v>60</v>
      </c>
      <c r="D48" s="108" t="s">
        <v>61</v>
      </c>
      <c r="E48" s="17" t="s">
        <v>62</v>
      </c>
      <c r="F48" s="17" t="s">
        <v>78</v>
      </c>
      <c r="G48" s="91">
        <v>6</v>
      </c>
      <c r="H48" s="84"/>
      <c r="I48" s="84"/>
      <c r="J48" s="84"/>
      <c r="K48" s="81"/>
      <c r="L48" s="81"/>
      <c r="M48" s="81"/>
      <c r="N48" s="81"/>
      <c r="O48" s="52" t="str">
        <f t="shared" si="0"/>
        <v>DESIERTO</v>
      </c>
      <c r="P48" s="52"/>
      <c r="Q48" s="52">
        <f t="shared" si="1"/>
        <v>0</v>
      </c>
    </row>
    <row r="49" spans="1:17" s="21" customFormat="1" ht="30.75" customHeight="1">
      <c r="A49" s="18"/>
      <c r="B49" s="15">
        <v>43</v>
      </c>
      <c r="C49" s="108" t="s">
        <v>60</v>
      </c>
      <c r="D49" s="108" t="s">
        <v>61</v>
      </c>
      <c r="E49" s="17" t="s">
        <v>62</v>
      </c>
      <c r="F49" s="17" t="s">
        <v>79</v>
      </c>
      <c r="G49" s="91">
        <v>6</v>
      </c>
      <c r="H49" s="84"/>
      <c r="I49" s="84"/>
      <c r="J49" s="84"/>
      <c r="K49" s="81"/>
      <c r="L49" s="81"/>
      <c r="M49" s="81"/>
      <c r="N49" s="81"/>
      <c r="O49" s="52" t="str">
        <f t="shared" si="0"/>
        <v>DESIERTO</v>
      </c>
      <c r="P49" s="52"/>
      <c r="Q49" s="52">
        <f t="shared" si="1"/>
        <v>0</v>
      </c>
    </row>
    <row r="50" spans="1:17" s="21" customFormat="1" ht="30.75" customHeight="1">
      <c r="A50" s="18"/>
      <c r="B50" s="15">
        <v>44</v>
      </c>
      <c r="C50" s="108" t="s">
        <v>60</v>
      </c>
      <c r="D50" s="108" t="s">
        <v>61</v>
      </c>
      <c r="E50" s="17" t="s">
        <v>62</v>
      </c>
      <c r="F50" s="17" t="s">
        <v>80</v>
      </c>
      <c r="G50" s="91">
        <v>6</v>
      </c>
      <c r="H50" s="84"/>
      <c r="I50" s="84"/>
      <c r="J50" s="84"/>
      <c r="K50" s="81"/>
      <c r="L50" s="81"/>
      <c r="M50" s="81"/>
      <c r="N50" s="81"/>
      <c r="O50" s="52" t="str">
        <f t="shared" si="0"/>
        <v>DESIERTO</v>
      </c>
      <c r="P50" s="52"/>
      <c r="Q50" s="52">
        <f t="shared" si="1"/>
        <v>0</v>
      </c>
    </row>
    <row r="51" spans="1:17" s="21" customFormat="1" ht="30.75" customHeight="1">
      <c r="A51" s="18"/>
      <c r="B51" s="15">
        <v>45</v>
      </c>
      <c r="C51" s="108" t="s">
        <v>60</v>
      </c>
      <c r="D51" s="108" t="s">
        <v>61</v>
      </c>
      <c r="E51" s="108" t="s">
        <v>62</v>
      </c>
      <c r="F51" s="17" t="s">
        <v>81</v>
      </c>
      <c r="G51" s="91">
        <v>2</v>
      </c>
      <c r="H51" s="84"/>
      <c r="I51" s="84"/>
      <c r="J51" s="84"/>
      <c r="K51" s="81"/>
      <c r="L51" s="81"/>
      <c r="M51" s="81">
        <v>186830000</v>
      </c>
      <c r="N51" s="81"/>
      <c r="O51" s="52" t="str">
        <f t="shared" si="0"/>
        <v>PRESENTA</v>
      </c>
      <c r="P51" s="52"/>
      <c r="Q51" s="52">
        <f t="shared" si="1"/>
        <v>1</v>
      </c>
    </row>
    <row r="52" spans="1:17" s="21" customFormat="1" ht="30.75" customHeight="1">
      <c r="A52" s="18"/>
      <c r="B52" s="15">
        <v>46</v>
      </c>
      <c r="C52" s="106" t="s">
        <v>60</v>
      </c>
      <c r="D52" s="106" t="s">
        <v>61</v>
      </c>
      <c r="E52" s="106" t="s">
        <v>62</v>
      </c>
      <c r="F52" s="17" t="s">
        <v>83</v>
      </c>
      <c r="G52" s="91">
        <v>2</v>
      </c>
      <c r="H52" s="84"/>
      <c r="I52" s="84"/>
      <c r="J52" s="84"/>
      <c r="K52" s="81"/>
      <c r="L52" s="81"/>
      <c r="M52" s="81">
        <v>9900800</v>
      </c>
      <c r="N52" s="81"/>
      <c r="O52" s="52" t="str">
        <f t="shared" si="0"/>
        <v>PRESENTA</v>
      </c>
      <c r="P52" s="52"/>
      <c r="Q52" s="52">
        <f t="shared" si="1"/>
        <v>1</v>
      </c>
    </row>
    <row r="53" spans="1:17" s="21" customFormat="1" ht="30.75" customHeight="1">
      <c r="A53" s="18"/>
      <c r="B53" s="15">
        <v>47</v>
      </c>
      <c r="C53" s="109" t="s">
        <v>84</v>
      </c>
      <c r="D53" s="16" t="s">
        <v>85</v>
      </c>
      <c r="E53" s="16" t="s">
        <v>86</v>
      </c>
      <c r="F53" s="110" t="s">
        <v>87</v>
      </c>
      <c r="G53" s="16">
        <v>3</v>
      </c>
      <c r="H53" s="84"/>
      <c r="I53" s="84">
        <v>23062200</v>
      </c>
      <c r="J53" s="84"/>
      <c r="K53" s="81"/>
      <c r="L53" s="81"/>
      <c r="M53" s="81"/>
      <c r="N53" s="81"/>
      <c r="O53" s="52" t="str">
        <f t="shared" si="0"/>
        <v>PRESENTA</v>
      </c>
      <c r="P53" s="52"/>
      <c r="Q53" s="52">
        <f t="shared" si="1"/>
        <v>1</v>
      </c>
    </row>
    <row r="54" spans="1:17" s="21" customFormat="1" ht="30.75" customHeight="1">
      <c r="A54" s="18"/>
      <c r="B54" s="15">
        <v>48</v>
      </c>
      <c r="C54" s="111" t="s">
        <v>88</v>
      </c>
      <c r="D54" s="112" t="s">
        <v>89</v>
      </c>
      <c r="E54" s="113" t="s">
        <v>90</v>
      </c>
      <c r="F54" s="114" t="s">
        <v>91</v>
      </c>
      <c r="G54" s="121">
        <v>1</v>
      </c>
      <c r="H54" s="84"/>
      <c r="I54" s="84"/>
      <c r="J54" s="84">
        <v>53074000</v>
      </c>
      <c r="K54" s="81"/>
      <c r="L54" s="81">
        <v>52955000</v>
      </c>
      <c r="M54" s="81"/>
      <c r="N54" s="81"/>
      <c r="O54" s="52" t="str">
        <f t="shared" si="0"/>
        <v>PRESENTA</v>
      </c>
      <c r="P54" s="52"/>
      <c r="Q54" s="52">
        <f t="shared" si="1"/>
        <v>2</v>
      </c>
    </row>
    <row r="55" spans="1:17" s="8" customFormat="1" ht="25.5">
      <c r="B55" s="136" t="s">
        <v>93</v>
      </c>
      <c r="C55" s="137"/>
      <c r="D55" s="137"/>
      <c r="E55" s="137"/>
      <c r="F55" s="137"/>
      <c r="G55" s="137"/>
      <c r="H55" s="76">
        <f t="shared" ref="H55:N55" si="2">SUM(H7:H54)</f>
        <v>44672124</v>
      </c>
      <c r="I55" s="76">
        <f t="shared" si="2"/>
        <v>23062200</v>
      </c>
      <c r="J55" s="76">
        <f t="shared" si="2"/>
        <v>53074000</v>
      </c>
      <c r="K55" s="76">
        <f t="shared" si="2"/>
        <v>76436556</v>
      </c>
      <c r="L55" s="76">
        <f t="shared" si="2"/>
        <v>52955000</v>
      </c>
      <c r="M55" s="76">
        <f t="shared" si="2"/>
        <v>578423300</v>
      </c>
      <c r="N55" s="76">
        <f t="shared" si="2"/>
        <v>233318140</v>
      </c>
      <c r="O55" s="77"/>
      <c r="P55" s="2">
        <f>SUM(P7:P54)</f>
        <v>0</v>
      </c>
    </row>
    <row r="56" spans="1:17" s="8" customFormat="1" ht="17.100000000000001" customHeight="1">
      <c r="B56" s="9"/>
      <c r="C56" s="24"/>
      <c r="F56" s="24"/>
      <c r="G56" s="24"/>
      <c r="H56" s="24"/>
      <c r="I56" s="24"/>
      <c r="J56" s="24"/>
      <c r="K56" s="25"/>
      <c r="L56" s="26"/>
      <c r="M56" s="26"/>
      <c r="N56" s="26"/>
    </row>
    <row r="57" spans="1:17" s="8" customFormat="1" ht="17.100000000000001" customHeight="1">
      <c r="B57" s="9"/>
      <c r="C57" s="24"/>
      <c r="F57" s="24"/>
      <c r="G57" s="24"/>
      <c r="H57" s="24"/>
      <c r="I57" s="24"/>
      <c r="J57" s="24"/>
      <c r="K57" s="25"/>
      <c r="L57" s="26"/>
      <c r="M57" s="19"/>
      <c r="N57" s="26"/>
    </row>
  </sheetData>
  <autoFilter ref="B6:P55" xr:uid="{1ACB794C-05D3-4FC3-94E7-E7C431AF2AD1}"/>
  <mergeCells count="6">
    <mergeCell ref="B55:G55"/>
    <mergeCell ref="B2:E4"/>
    <mergeCell ref="F2:N2"/>
    <mergeCell ref="F3:N3"/>
    <mergeCell ref="F4:N4"/>
    <mergeCell ref="F5:N5"/>
  </mergeCells>
  <conditionalFormatting sqref="O7:O54">
    <cfRule type="containsText" dxfId="1" priority="1" operator="containsText" text="PRESENTA">
      <formula>NOT(ISERROR(SEARCH("PRESENTA",O7)))</formula>
    </cfRule>
    <cfRule type="containsText" dxfId="0" priority="2" operator="containsText" text="DESIERTO">
      <formula>NOT(ISERROR(SEARCH("DESIERTO",O7)))</formula>
    </cfRule>
  </conditionalFormatting>
  <printOptions horizontalCentered="1" verticalCentered="1"/>
  <pageMargins left="0.23622047244094491" right="0.23622047244094491" top="0.74803149606299213" bottom="0.74803149606299213" header="0.31496062992125984" footer="0.31496062992125984"/>
  <pageSetup paperSize="3" scale="3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7BAA4-6146-4F74-80DE-5A87E82A9F45}">
  <dimension ref="A1:B21"/>
  <sheetViews>
    <sheetView zoomScale="144" zoomScaleNormal="144" workbookViewId="0">
      <selection activeCell="A17" sqref="A17"/>
    </sheetView>
  </sheetViews>
  <sheetFormatPr defaultColWidth="11.42578125" defaultRowHeight="15"/>
  <cols>
    <col min="1" max="1" width="47.140625" customWidth="1"/>
    <col min="2" max="2" width="27.140625" customWidth="1"/>
    <col min="3" max="3" width="12.42578125" bestFit="1" customWidth="1"/>
  </cols>
  <sheetData>
    <row r="1" spans="1:2">
      <c r="A1" s="7" t="s">
        <v>131</v>
      </c>
      <c r="B1" s="3" t="s">
        <v>132</v>
      </c>
    </row>
    <row r="2" spans="1:2">
      <c r="A2" s="85" t="s">
        <v>133</v>
      </c>
      <c r="B2" s="6"/>
    </row>
    <row r="3" spans="1:2">
      <c r="A3" s="85" t="s">
        <v>134</v>
      </c>
      <c r="B3" s="6"/>
    </row>
    <row r="4" spans="1:2">
      <c r="A4" s="85" t="s">
        <v>135</v>
      </c>
      <c r="B4" s="6"/>
    </row>
    <row r="5" spans="1:2">
      <c r="A5" s="85" t="s">
        <v>136</v>
      </c>
      <c r="B5" s="6"/>
    </row>
    <row r="6" spans="1:2">
      <c r="A6" s="85" t="s">
        <v>137</v>
      </c>
      <c r="B6" s="6"/>
    </row>
    <row r="7" spans="1:2">
      <c r="A7" s="89" t="s">
        <v>138</v>
      </c>
      <c r="B7" s="6"/>
    </row>
    <row r="8" spans="1:2">
      <c r="A8" s="85" t="s">
        <v>139</v>
      </c>
      <c r="B8" s="6"/>
    </row>
    <row r="9" spans="1:2">
      <c r="A9" s="85"/>
      <c r="B9" s="6"/>
    </row>
    <row r="10" spans="1:2">
      <c r="A10" s="85"/>
      <c r="B10" s="6"/>
    </row>
    <row r="11" spans="1:2">
      <c r="A11" s="85"/>
      <c r="B11" s="6"/>
    </row>
    <row r="12" spans="1:2">
      <c r="A12" s="85"/>
      <c r="B12" s="6"/>
    </row>
    <row r="13" spans="1:2">
      <c r="A13" s="85"/>
      <c r="B13" s="6"/>
    </row>
    <row r="14" spans="1:2">
      <c r="A14" s="85"/>
      <c r="B14" s="6"/>
    </row>
    <row r="15" spans="1:2">
      <c r="B15" s="6"/>
    </row>
    <row r="16" spans="1:2">
      <c r="A16" s="85"/>
      <c r="B16" s="6"/>
    </row>
    <row r="17" spans="1:2">
      <c r="A17" s="85"/>
      <c r="B17" s="6"/>
    </row>
    <row r="18" spans="1:2">
      <c r="A18" s="85"/>
      <c r="B18" s="6"/>
    </row>
    <row r="19" spans="1:2">
      <c r="B19" s="6"/>
    </row>
    <row r="20" spans="1:2">
      <c r="A20" s="85"/>
      <c r="B20" s="6"/>
    </row>
    <row r="21" spans="1:2">
      <c r="A21" s="85"/>
      <c r="B21" s="6"/>
    </row>
  </sheetData>
  <autoFilter ref="A1:B21" xr:uid="{3669DB0A-A01E-41DF-BB3B-2475D10873F5}"/>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ColWidth="11.42578125" defaultRowHeight="15"/>
  <cols>
    <col min="1" max="1" width="18.140625" customWidth="1"/>
  </cols>
  <sheetData>
    <row r="1" spans="1:1">
      <c r="A1" s="1"/>
    </row>
    <row r="2" spans="1:1">
      <c r="A2" s="1" t="s">
        <v>140</v>
      </c>
    </row>
    <row r="3" spans="1:1">
      <c r="A3" s="1" t="s">
        <v>141</v>
      </c>
    </row>
    <row r="4" spans="1:1">
      <c r="A4" s="1" t="s">
        <v>142</v>
      </c>
    </row>
    <row r="5" spans="1:1">
      <c r="A5" s="1" t="s">
        <v>143</v>
      </c>
    </row>
    <row r="6" spans="1:1">
      <c r="A6" s="1"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GESTOR PROYECTO 8217 INVERSION DE LABORATORIOS</cp:lastModifiedBy>
  <cp:revision/>
  <dcterms:created xsi:type="dcterms:W3CDTF">2019-02-01T15:48:18Z</dcterms:created>
  <dcterms:modified xsi:type="dcterms:W3CDTF">2026-10-15T14:00:00Z</dcterms:modified>
  <cp:category/>
  <cp:contentStatus/>
</cp:coreProperties>
</file>