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istritaleduco-my.sharepoint.com/personal/gestorpi8217_udistrital_edu_co/Documents/PI 8217/2026/1.11.Robustos/Robustos II/8. MÉTODOS-EVALUACIÓN/"/>
    </mc:Choice>
  </mc:AlternateContent>
  <xr:revisionPtr revIDLastSave="3" documentId="13_ncr:1_{B52409F6-29F8-49D3-8A51-34DE95058AA0}" xr6:coauthVersionLast="47" xr6:coauthVersionMax="47" xr10:uidLastSave="{A09626C1-0967-4C45-8304-7C6B960F9251}"/>
  <bookViews>
    <workbookView xWindow="-120" yWindow="-120" windowWidth="19440" windowHeight="11520" activeTab="1" xr2:uid="{00000000-000D-0000-FFFF-FFFF00000000}"/>
  </bookViews>
  <sheets>
    <sheet name="ASIGNACION DE PUNTAJE OPCION 2" sheetId="1" r:id="rId1"/>
    <sheet name="ADJUDICACION OPCION 2" sheetId="2" r:id="rId2"/>
  </sheets>
  <definedNames>
    <definedName name="_xlnm._FilterDatabase" localSheetId="1" hidden="1">'ADJUDICACION OPCION 2'!$C$10:$E$14</definedName>
    <definedName name="_xlnm._FilterDatabase" localSheetId="0" hidden="1">'ASIGNACION DE PUNTAJE OPCION 2'!$A$8:$FJ$57</definedName>
    <definedName name="fk">'ASIGNACION DE PUNTAJE OPCION 2'!$R$8</definedName>
    <definedName name="_xlnm.Print_Titles" localSheetId="0">'ASIGNACION DE PUNTAJE OPCION 2'!$8:$8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D56" i="1" l="1"/>
  <c r="EB56" i="1"/>
  <c r="EE48" i="1"/>
  <c r="EE47" i="1"/>
  <c r="EE46" i="1"/>
  <c r="EE45" i="1"/>
  <c r="EE44" i="1"/>
  <c r="EE43" i="1"/>
  <c r="EE42" i="1"/>
  <c r="EE41" i="1"/>
  <c r="EE40" i="1"/>
  <c r="EE39" i="1"/>
  <c r="EE38" i="1"/>
  <c r="EE37" i="1"/>
  <c r="EE36" i="1"/>
  <c r="EE35" i="1"/>
  <c r="EF13" i="1"/>
  <c r="EC13" i="1"/>
  <c r="DZ13" i="1"/>
  <c r="EF11" i="1"/>
  <c r="EC10" i="1"/>
  <c r="EF9" i="1"/>
  <c r="EC9" i="1"/>
  <c r="EI9" i="1" l="1"/>
  <c r="EJ9" i="1"/>
  <c r="EK9" i="1"/>
  <c r="EL9" i="1"/>
  <c r="EM9" i="1"/>
  <c r="EN9" i="1"/>
  <c r="EI10" i="1"/>
  <c r="EJ10" i="1"/>
  <c r="EK10" i="1"/>
  <c r="EL10" i="1"/>
  <c r="EM10" i="1"/>
  <c r="EN10" i="1"/>
  <c r="EI11" i="1"/>
  <c r="EJ11" i="1"/>
  <c r="EK11" i="1"/>
  <c r="EL11" i="1"/>
  <c r="EM11" i="1"/>
  <c r="EN11" i="1"/>
  <c r="EI12" i="1"/>
  <c r="EJ12" i="1"/>
  <c r="EK12" i="1"/>
  <c r="EL12" i="1"/>
  <c r="EM12" i="1"/>
  <c r="EN12" i="1"/>
  <c r="EI13" i="1"/>
  <c r="EJ13" i="1"/>
  <c r="EK13" i="1"/>
  <c r="EL13" i="1"/>
  <c r="EM13" i="1"/>
  <c r="EN13" i="1"/>
  <c r="EI14" i="1"/>
  <c r="EJ14" i="1"/>
  <c r="EK14" i="1"/>
  <c r="EL14" i="1"/>
  <c r="EM14" i="1"/>
  <c r="EN14" i="1"/>
  <c r="EI15" i="1"/>
  <c r="EJ15" i="1"/>
  <c r="EK15" i="1"/>
  <c r="EL15" i="1"/>
  <c r="EM15" i="1"/>
  <c r="EN15" i="1"/>
  <c r="EI16" i="1"/>
  <c r="EJ16" i="1"/>
  <c r="EK16" i="1"/>
  <c r="EL16" i="1"/>
  <c r="EM16" i="1"/>
  <c r="EN16" i="1"/>
  <c r="EI17" i="1"/>
  <c r="EJ17" i="1"/>
  <c r="EK17" i="1"/>
  <c r="EL17" i="1"/>
  <c r="EM17" i="1"/>
  <c r="EN17" i="1"/>
  <c r="EI18" i="1"/>
  <c r="EJ18" i="1"/>
  <c r="EK18" i="1"/>
  <c r="EL18" i="1"/>
  <c r="EM18" i="1"/>
  <c r="EN18" i="1"/>
  <c r="EI19" i="1"/>
  <c r="EJ19" i="1"/>
  <c r="EK19" i="1"/>
  <c r="EL19" i="1"/>
  <c r="EM19" i="1"/>
  <c r="EN19" i="1"/>
  <c r="EI20" i="1"/>
  <c r="EJ20" i="1"/>
  <c r="EK20" i="1"/>
  <c r="EL20" i="1"/>
  <c r="EM20" i="1"/>
  <c r="EN20" i="1"/>
  <c r="EI21" i="1"/>
  <c r="EJ21" i="1"/>
  <c r="EK21" i="1"/>
  <c r="EL21" i="1"/>
  <c r="EM21" i="1"/>
  <c r="EN21" i="1"/>
  <c r="EI22" i="1"/>
  <c r="EJ22" i="1"/>
  <c r="EK22" i="1"/>
  <c r="EL22" i="1"/>
  <c r="EM22" i="1"/>
  <c r="EN22" i="1"/>
  <c r="EI23" i="1"/>
  <c r="EJ23" i="1"/>
  <c r="EK23" i="1"/>
  <c r="EL23" i="1"/>
  <c r="EM23" i="1"/>
  <c r="EN23" i="1"/>
  <c r="EI24" i="1"/>
  <c r="EJ24" i="1"/>
  <c r="EK24" i="1"/>
  <c r="EL24" i="1"/>
  <c r="EM24" i="1"/>
  <c r="EN24" i="1"/>
  <c r="EI25" i="1"/>
  <c r="EJ25" i="1"/>
  <c r="EK25" i="1"/>
  <c r="EL25" i="1"/>
  <c r="EM25" i="1"/>
  <c r="EN25" i="1"/>
  <c r="EI26" i="1"/>
  <c r="EJ26" i="1"/>
  <c r="EK26" i="1"/>
  <c r="EL26" i="1"/>
  <c r="EM26" i="1"/>
  <c r="EN26" i="1"/>
  <c r="EI27" i="1"/>
  <c r="EJ27" i="1"/>
  <c r="EK27" i="1"/>
  <c r="EL27" i="1"/>
  <c r="EM27" i="1"/>
  <c r="EN27" i="1"/>
  <c r="EI28" i="1"/>
  <c r="EJ28" i="1"/>
  <c r="EK28" i="1"/>
  <c r="EL28" i="1"/>
  <c r="EM28" i="1"/>
  <c r="EN28" i="1"/>
  <c r="EI29" i="1"/>
  <c r="EJ29" i="1"/>
  <c r="EK29" i="1"/>
  <c r="EL29" i="1"/>
  <c r="EM29" i="1"/>
  <c r="EN29" i="1"/>
  <c r="EI30" i="1"/>
  <c r="EJ30" i="1"/>
  <c r="EK30" i="1"/>
  <c r="EL30" i="1"/>
  <c r="EM30" i="1"/>
  <c r="EN30" i="1"/>
  <c r="EI31" i="1"/>
  <c r="EJ31" i="1"/>
  <c r="EK31" i="1"/>
  <c r="EL31" i="1"/>
  <c r="EM31" i="1"/>
  <c r="EN31" i="1"/>
  <c r="EI32" i="1"/>
  <c r="EJ32" i="1"/>
  <c r="EK32" i="1"/>
  <c r="EL32" i="1"/>
  <c r="EM32" i="1"/>
  <c r="EN32" i="1"/>
  <c r="EI33" i="1"/>
  <c r="EJ33" i="1"/>
  <c r="EK33" i="1"/>
  <c r="EL33" i="1"/>
  <c r="EM33" i="1"/>
  <c r="EN33" i="1"/>
  <c r="EI34" i="1"/>
  <c r="EJ34" i="1"/>
  <c r="EK34" i="1"/>
  <c r="EL34" i="1"/>
  <c r="EM34" i="1"/>
  <c r="EN34" i="1"/>
  <c r="EI35" i="1"/>
  <c r="EJ35" i="1"/>
  <c r="EK35" i="1"/>
  <c r="EL35" i="1"/>
  <c r="EM35" i="1"/>
  <c r="EN35" i="1"/>
  <c r="EI36" i="1"/>
  <c r="EJ36" i="1"/>
  <c r="EK36" i="1"/>
  <c r="EL36" i="1"/>
  <c r="EM36" i="1"/>
  <c r="EN36" i="1"/>
  <c r="EI37" i="1"/>
  <c r="EJ37" i="1"/>
  <c r="EK37" i="1"/>
  <c r="EL37" i="1"/>
  <c r="EM37" i="1"/>
  <c r="EN37" i="1"/>
  <c r="EI38" i="1"/>
  <c r="EJ38" i="1"/>
  <c r="EK38" i="1"/>
  <c r="EL38" i="1"/>
  <c r="EM38" i="1"/>
  <c r="EN38" i="1"/>
  <c r="EI39" i="1"/>
  <c r="EJ39" i="1"/>
  <c r="EK39" i="1"/>
  <c r="EL39" i="1"/>
  <c r="EM39" i="1"/>
  <c r="EN39" i="1"/>
  <c r="EI40" i="1"/>
  <c r="EJ40" i="1"/>
  <c r="EK40" i="1"/>
  <c r="EL40" i="1"/>
  <c r="EM40" i="1"/>
  <c r="EN40" i="1"/>
  <c r="EI41" i="1"/>
  <c r="EJ41" i="1"/>
  <c r="EK41" i="1"/>
  <c r="EL41" i="1"/>
  <c r="EM41" i="1"/>
  <c r="EN41" i="1"/>
  <c r="EI42" i="1"/>
  <c r="EJ42" i="1"/>
  <c r="EK42" i="1"/>
  <c r="EL42" i="1"/>
  <c r="EM42" i="1"/>
  <c r="EN42" i="1"/>
  <c r="EI43" i="1"/>
  <c r="EJ43" i="1"/>
  <c r="EK43" i="1"/>
  <c r="EL43" i="1"/>
  <c r="EM43" i="1"/>
  <c r="EN43" i="1"/>
  <c r="EI44" i="1"/>
  <c r="EJ44" i="1"/>
  <c r="EK44" i="1"/>
  <c r="EL44" i="1"/>
  <c r="EM44" i="1"/>
  <c r="EN44" i="1"/>
  <c r="EI45" i="1"/>
  <c r="EJ45" i="1"/>
  <c r="EK45" i="1"/>
  <c r="EL45" i="1"/>
  <c r="EM45" i="1"/>
  <c r="EN45" i="1"/>
  <c r="EI46" i="1"/>
  <c r="EJ46" i="1"/>
  <c r="EK46" i="1"/>
  <c r="EL46" i="1"/>
  <c r="EM46" i="1"/>
  <c r="EN46" i="1"/>
  <c r="EI47" i="1"/>
  <c r="EJ47" i="1"/>
  <c r="EK47" i="1"/>
  <c r="EL47" i="1"/>
  <c r="EM47" i="1"/>
  <c r="EN47" i="1"/>
  <c r="EI48" i="1"/>
  <c r="EJ48" i="1"/>
  <c r="EK48" i="1"/>
  <c r="EL48" i="1"/>
  <c r="EM48" i="1"/>
  <c r="EN48" i="1"/>
  <c r="EI49" i="1"/>
  <c r="EJ49" i="1"/>
  <c r="EK49" i="1"/>
  <c r="EL49" i="1"/>
  <c r="EM49" i="1"/>
  <c r="EN49" i="1"/>
  <c r="EI50" i="1"/>
  <c r="EJ50" i="1"/>
  <c r="EK50" i="1"/>
  <c r="EL50" i="1"/>
  <c r="EM50" i="1"/>
  <c r="EN50" i="1"/>
  <c r="EI51" i="1"/>
  <c r="EJ51" i="1"/>
  <c r="EK51" i="1"/>
  <c r="EL51" i="1"/>
  <c r="EM51" i="1"/>
  <c r="EN51" i="1"/>
  <c r="EI52" i="1"/>
  <c r="EJ52" i="1"/>
  <c r="EK52" i="1"/>
  <c r="EL52" i="1"/>
  <c r="EM52" i="1"/>
  <c r="EN52" i="1"/>
  <c r="EI53" i="1"/>
  <c r="EJ53" i="1"/>
  <c r="EK53" i="1"/>
  <c r="EL53" i="1"/>
  <c r="EM53" i="1"/>
  <c r="EN53" i="1"/>
  <c r="EI54" i="1"/>
  <c r="EJ54" i="1"/>
  <c r="EK54" i="1"/>
  <c r="EL54" i="1"/>
  <c r="EM54" i="1"/>
  <c r="EN54" i="1"/>
  <c r="EI55" i="1"/>
  <c r="EJ55" i="1"/>
  <c r="EK55" i="1"/>
  <c r="EL55" i="1"/>
  <c r="EM55" i="1"/>
  <c r="EN55" i="1"/>
  <c r="EI56" i="1"/>
  <c r="EJ56" i="1"/>
  <c r="EK56" i="1"/>
  <c r="EL56" i="1"/>
  <c r="EM56" i="1"/>
  <c r="EN56" i="1"/>
  <c r="EH10" i="1"/>
  <c r="EH11" i="1"/>
  <c r="EH12" i="1"/>
  <c r="EH13" i="1"/>
  <c r="EH14" i="1"/>
  <c r="EH15" i="1"/>
  <c r="EH16" i="1"/>
  <c r="EH17" i="1"/>
  <c r="EH18" i="1"/>
  <c r="EH19" i="1"/>
  <c r="EH20" i="1"/>
  <c r="EH21" i="1"/>
  <c r="EH22" i="1"/>
  <c r="EH23" i="1"/>
  <c r="EH24" i="1"/>
  <c r="EH25" i="1"/>
  <c r="EH26" i="1"/>
  <c r="EH27" i="1"/>
  <c r="EH28" i="1"/>
  <c r="EH29" i="1"/>
  <c r="EH30" i="1"/>
  <c r="EH31" i="1"/>
  <c r="EH32" i="1"/>
  <c r="EH33" i="1"/>
  <c r="EH34" i="1"/>
  <c r="EH35" i="1"/>
  <c r="EH36" i="1"/>
  <c r="EH37" i="1"/>
  <c r="EH38" i="1"/>
  <c r="EH39" i="1"/>
  <c r="EH40" i="1"/>
  <c r="EH41" i="1"/>
  <c r="EH42" i="1"/>
  <c r="EH43" i="1"/>
  <c r="EH44" i="1"/>
  <c r="EH45" i="1"/>
  <c r="EH46" i="1"/>
  <c r="EH47" i="1"/>
  <c r="EH48" i="1"/>
  <c r="EH49" i="1"/>
  <c r="EH50" i="1"/>
  <c r="EH51" i="1"/>
  <c r="EH52" i="1"/>
  <c r="EH53" i="1"/>
  <c r="EH54" i="1"/>
  <c r="EH55" i="1"/>
  <c r="EH56" i="1"/>
  <c r="EH9" i="1"/>
  <c r="J57" i="1" l="1"/>
  <c r="K57" i="1"/>
  <c r="L57" i="1"/>
  <c r="M57" i="1"/>
  <c r="N57" i="1"/>
  <c r="O57" i="1"/>
  <c r="I57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S15" i="1" l="1"/>
  <c r="R10" i="1"/>
  <c r="S10" i="1"/>
  <c r="T10" i="1"/>
  <c r="U10" i="1"/>
  <c r="V10" i="1"/>
  <c r="W10" i="1"/>
  <c r="R11" i="1"/>
  <c r="S11" i="1"/>
  <c r="T11" i="1"/>
  <c r="U11" i="1"/>
  <c r="V11" i="1"/>
  <c r="W11" i="1"/>
  <c r="R12" i="1"/>
  <c r="S12" i="1"/>
  <c r="T12" i="1"/>
  <c r="U12" i="1"/>
  <c r="V12" i="1"/>
  <c r="W12" i="1"/>
  <c r="R13" i="1"/>
  <c r="S13" i="1"/>
  <c r="T13" i="1"/>
  <c r="U13" i="1"/>
  <c r="V13" i="1"/>
  <c r="W13" i="1"/>
  <c r="R14" i="1"/>
  <c r="S14" i="1"/>
  <c r="T14" i="1"/>
  <c r="U14" i="1"/>
  <c r="V14" i="1"/>
  <c r="W14" i="1"/>
  <c r="R15" i="1"/>
  <c r="T15" i="1"/>
  <c r="U15" i="1"/>
  <c r="V15" i="1"/>
  <c r="W15" i="1"/>
  <c r="R16" i="1"/>
  <c r="S16" i="1"/>
  <c r="T16" i="1"/>
  <c r="U16" i="1"/>
  <c r="V16" i="1"/>
  <c r="W16" i="1"/>
  <c r="R17" i="1"/>
  <c r="S17" i="1"/>
  <c r="T17" i="1"/>
  <c r="U17" i="1"/>
  <c r="V17" i="1"/>
  <c r="W17" i="1"/>
  <c r="R18" i="1"/>
  <c r="S18" i="1"/>
  <c r="T18" i="1"/>
  <c r="U18" i="1"/>
  <c r="V18" i="1"/>
  <c r="W18" i="1"/>
  <c r="R19" i="1"/>
  <c r="S19" i="1"/>
  <c r="T19" i="1"/>
  <c r="U19" i="1"/>
  <c r="V19" i="1"/>
  <c r="W19" i="1"/>
  <c r="R20" i="1"/>
  <c r="S20" i="1"/>
  <c r="T20" i="1"/>
  <c r="U20" i="1"/>
  <c r="V20" i="1"/>
  <c r="W20" i="1"/>
  <c r="R21" i="1"/>
  <c r="S21" i="1"/>
  <c r="T21" i="1"/>
  <c r="U21" i="1"/>
  <c r="V21" i="1"/>
  <c r="W21" i="1"/>
  <c r="R22" i="1"/>
  <c r="S22" i="1"/>
  <c r="T22" i="1"/>
  <c r="U22" i="1"/>
  <c r="V22" i="1"/>
  <c r="W22" i="1"/>
  <c r="Q23" i="1"/>
  <c r="R23" i="1"/>
  <c r="S23" i="1"/>
  <c r="T23" i="1"/>
  <c r="U23" i="1"/>
  <c r="V23" i="1"/>
  <c r="W23" i="1"/>
  <c r="R24" i="1"/>
  <c r="S24" i="1"/>
  <c r="T24" i="1"/>
  <c r="U24" i="1"/>
  <c r="V24" i="1"/>
  <c r="W24" i="1"/>
  <c r="R25" i="1"/>
  <c r="S25" i="1"/>
  <c r="T25" i="1"/>
  <c r="U25" i="1"/>
  <c r="V25" i="1"/>
  <c r="W25" i="1"/>
  <c r="R26" i="1"/>
  <c r="S26" i="1"/>
  <c r="T26" i="1"/>
  <c r="U26" i="1"/>
  <c r="V26" i="1"/>
  <c r="W26" i="1"/>
  <c r="R27" i="1"/>
  <c r="S27" i="1"/>
  <c r="T27" i="1"/>
  <c r="U27" i="1"/>
  <c r="V27" i="1"/>
  <c r="W27" i="1"/>
  <c r="R28" i="1"/>
  <c r="S28" i="1"/>
  <c r="T28" i="1"/>
  <c r="U28" i="1"/>
  <c r="V28" i="1"/>
  <c r="W28" i="1"/>
  <c r="R29" i="1"/>
  <c r="S29" i="1"/>
  <c r="T29" i="1"/>
  <c r="U29" i="1"/>
  <c r="V29" i="1"/>
  <c r="W29" i="1"/>
  <c r="R30" i="1"/>
  <c r="S30" i="1"/>
  <c r="T30" i="1"/>
  <c r="U30" i="1"/>
  <c r="V30" i="1"/>
  <c r="W30" i="1"/>
  <c r="R31" i="1"/>
  <c r="S31" i="1"/>
  <c r="T31" i="1"/>
  <c r="U31" i="1"/>
  <c r="V31" i="1"/>
  <c r="W31" i="1"/>
  <c r="R32" i="1"/>
  <c r="S32" i="1"/>
  <c r="T32" i="1"/>
  <c r="U32" i="1"/>
  <c r="V32" i="1"/>
  <c r="W32" i="1"/>
  <c r="R33" i="1"/>
  <c r="S33" i="1"/>
  <c r="T33" i="1"/>
  <c r="U33" i="1"/>
  <c r="V33" i="1"/>
  <c r="W33" i="1"/>
  <c r="R34" i="1"/>
  <c r="S34" i="1"/>
  <c r="T34" i="1"/>
  <c r="U34" i="1"/>
  <c r="V34" i="1"/>
  <c r="W34" i="1"/>
  <c r="R35" i="1"/>
  <c r="S35" i="1"/>
  <c r="T35" i="1"/>
  <c r="U35" i="1"/>
  <c r="V35" i="1"/>
  <c r="W35" i="1"/>
  <c r="R36" i="1"/>
  <c r="S36" i="1"/>
  <c r="T36" i="1"/>
  <c r="U36" i="1"/>
  <c r="V36" i="1"/>
  <c r="W36" i="1"/>
  <c r="R37" i="1"/>
  <c r="S37" i="1"/>
  <c r="T37" i="1"/>
  <c r="U37" i="1"/>
  <c r="V37" i="1"/>
  <c r="W37" i="1"/>
  <c r="R38" i="1"/>
  <c r="S38" i="1"/>
  <c r="T38" i="1"/>
  <c r="U38" i="1"/>
  <c r="V38" i="1"/>
  <c r="W38" i="1"/>
  <c r="R39" i="1"/>
  <c r="S39" i="1"/>
  <c r="T39" i="1"/>
  <c r="U39" i="1"/>
  <c r="V39" i="1"/>
  <c r="W39" i="1"/>
  <c r="R40" i="1"/>
  <c r="S40" i="1"/>
  <c r="T40" i="1"/>
  <c r="U40" i="1"/>
  <c r="V40" i="1"/>
  <c r="W40" i="1"/>
  <c r="R41" i="1"/>
  <c r="S41" i="1"/>
  <c r="T41" i="1"/>
  <c r="U41" i="1"/>
  <c r="V41" i="1"/>
  <c r="W41" i="1"/>
  <c r="R42" i="1"/>
  <c r="S42" i="1"/>
  <c r="T42" i="1"/>
  <c r="U42" i="1"/>
  <c r="V42" i="1"/>
  <c r="W42" i="1"/>
  <c r="R43" i="1"/>
  <c r="S43" i="1"/>
  <c r="T43" i="1"/>
  <c r="U43" i="1"/>
  <c r="V43" i="1"/>
  <c r="W43" i="1"/>
  <c r="R44" i="1"/>
  <c r="S44" i="1"/>
  <c r="T44" i="1"/>
  <c r="U44" i="1"/>
  <c r="V44" i="1"/>
  <c r="W44" i="1"/>
  <c r="R45" i="1"/>
  <c r="S45" i="1"/>
  <c r="T45" i="1"/>
  <c r="U45" i="1"/>
  <c r="V45" i="1"/>
  <c r="W45" i="1"/>
  <c r="R46" i="1"/>
  <c r="S46" i="1"/>
  <c r="T46" i="1"/>
  <c r="U46" i="1"/>
  <c r="V46" i="1"/>
  <c r="W46" i="1"/>
  <c r="R47" i="1"/>
  <c r="S47" i="1"/>
  <c r="T47" i="1"/>
  <c r="U47" i="1"/>
  <c r="V47" i="1"/>
  <c r="W47" i="1"/>
  <c r="R48" i="1"/>
  <c r="S48" i="1"/>
  <c r="T48" i="1"/>
  <c r="U48" i="1"/>
  <c r="V48" i="1"/>
  <c r="W48" i="1"/>
  <c r="R49" i="1"/>
  <c r="S49" i="1"/>
  <c r="T49" i="1"/>
  <c r="U49" i="1"/>
  <c r="V49" i="1"/>
  <c r="W49" i="1"/>
  <c r="R50" i="1"/>
  <c r="S50" i="1"/>
  <c r="T50" i="1"/>
  <c r="U50" i="1"/>
  <c r="V50" i="1"/>
  <c r="W50" i="1"/>
  <c r="R51" i="1"/>
  <c r="S51" i="1"/>
  <c r="T51" i="1"/>
  <c r="U51" i="1"/>
  <c r="V51" i="1"/>
  <c r="W51" i="1"/>
  <c r="R52" i="1"/>
  <c r="S52" i="1"/>
  <c r="T52" i="1"/>
  <c r="U52" i="1"/>
  <c r="V52" i="1"/>
  <c r="W52" i="1"/>
  <c r="R53" i="1"/>
  <c r="S53" i="1"/>
  <c r="T53" i="1"/>
  <c r="U53" i="1"/>
  <c r="V53" i="1"/>
  <c r="W53" i="1"/>
  <c r="R54" i="1"/>
  <c r="S54" i="1"/>
  <c r="T54" i="1"/>
  <c r="U54" i="1"/>
  <c r="V54" i="1"/>
  <c r="W54" i="1"/>
  <c r="R55" i="1"/>
  <c r="S55" i="1"/>
  <c r="T55" i="1"/>
  <c r="U55" i="1"/>
  <c r="V55" i="1"/>
  <c r="W55" i="1"/>
  <c r="R56" i="1"/>
  <c r="S56" i="1"/>
  <c r="T56" i="1"/>
  <c r="U56" i="1"/>
  <c r="V56" i="1"/>
  <c r="W56" i="1"/>
  <c r="BC56" i="1" l="1"/>
  <c r="CA56" i="1" s="1"/>
  <c r="BB56" i="1"/>
  <c r="BZ56" i="1" s="1"/>
  <c r="BA56" i="1"/>
  <c r="BY56" i="1" s="1"/>
  <c r="AZ56" i="1"/>
  <c r="BX56" i="1" s="1"/>
  <c r="AY56" i="1"/>
  <c r="BW56" i="1" s="1"/>
  <c r="AX56" i="1"/>
  <c r="BV56" i="1" s="1"/>
  <c r="AW56" i="1"/>
  <c r="BU56" i="1" s="1"/>
  <c r="DI56" i="1" s="1"/>
  <c r="BC55" i="1"/>
  <c r="CA55" i="1" s="1"/>
  <c r="BB55" i="1"/>
  <c r="BZ55" i="1" s="1"/>
  <c r="BA55" i="1"/>
  <c r="BY55" i="1" s="1"/>
  <c r="AZ55" i="1"/>
  <c r="BX55" i="1" s="1"/>
  <c r="AY55" i="1"/>
  <c r="BW55" i="1" s="1"/>
  <c r="AX55" i="1"/>
  <c r="BV55" i="1" s="1"/>
  <c r="AW55" i="1"/>
  <c r="BU55" i="1" s="1"/>
  <c r="DI55" i="1" s="1"/>
  <c r="BC54" i="1"/>
  <c r="CA54" i="1" s="1"/>
  <c r="BB54" i="1"/>
  <c r="BZ54" i="1" s="1"/>
  <c r="BA54" i="1"/>
  <c r="BY54" i="1" s="1"/>
  <c r="AZ54" i="1"/>
  <c r="BX54" i="1" s="1"/>
  <c r="AY54" i="1"/>
  <c r="BW54" i="1" s="1"/>
  <c r="AX54" i="1"/>
  <c r="BV54" i="1" s="1"/>
  <c r="AW54" i="1"/>
  <c r="BU54" i="1" s="1"/>
  <c r="DI54" i="1" s="1"/>
  <c r="BC53" i="1"/>
  <c r="CA53" i="1" s="1"/>
  <c r="BB53" i="1"/>
  <c r="BZ53" i="1" s="1"/>
  <c r="BA53" i="1"/>
  <c r="BY53" i="1" s="1"/>
  <c r="AZ53" i="1"/>
  <c r="BX53" i="1" s="1"/>
  <c r="AY53" i="1"/>
  <c r="BW53" i="1" s="1"/>
  <c r="AX53" i="1"/>
  <c r="BV53" i="1" s="1"/>
  <c r="AW53" i="1"/>
  <c r="BU53" i="1" s="1"/>
  <c r="DI53" i="1" s="1"/>
  <c r="BC52" i="1"/>
  <c r="CA52" i="1" s="1"/>
  <c r="BB52" i="1"/>
  <c r="BZ52" i="1" s="1"/>
  <c r="BA52" i="1"/>
  <c r="BY52" i="1" s="1"/>
  <c r="AZ52" i="1"/>
  <c r="BX52" i="1" s="1"/>
  <c r="AY52" i="1"/>
  <c r="BW52" i="1" s="1"/>
  <c r="AX52" i="1"/>
  <c r="BV52" i="1" s="1"/>
  <c r="AW52" i="1"/>
  <c r="BU52" i="1" s="1"/>
  <c r="DI52" i="1" s="1"/>
  <c r="BC51" i="1"/>
  <c r="CA51" i="1" s="1"/>
  <c r="BB51" i="1"/>
  <c r="BZ51" i="1" s="1"/>
  <c r="BA51" i="1"/>
  <c r="BY51" i="1" s="1"/>
  <c r="AZ51" i="1"/>
  <c r="BX51" i="1" s="1"/>
  <c r="AY51" i="1"/>
  <c r="BW51" i="1" s="1"/>
  <c r="AX51" i="1"/>
  <c r="BV51" i="1" s="1"/>
  <c r="AW51" i="1"/>
  <c r="BU51" i="1" s="1"/>
  <c r="DI51" i="1" s="1"/>
  <c r="BC50" i="1"/>
  <c r="CA50" i="1" s="1"/>
  <c r="BB50" i="1"/>
  <c r="BZ50" i="1" s="1"/>
  <c r="BA50" i="1"/>
  <c r="BY50" i="1" s="1"/>
  <c r="AZ50" i="1"/>
  <c r="BX50" i="1" s="1"/>
  <c r="AY50" i="1"/>
  <c r="BW50" i="1" s="1"/>
  <c r="AX50" i="1"/>
  <c r="BV50" i="1" s="1"/>
  <c r="AW50" i="1"/>
  <c r="BU50" i="1" s="1"/>
  <c r="DI50" i="1" s="1"/>
  <c r="BC49" i="1"/>
  <c r="CA49" i="1" s="1"/>
  <c r="BB49" i="1"/>
  <c r="BZ49" i="1" s="1"/>
  <c r="BA49" i="1"/>
  <c r="BY49" i="1" s="1"/>
  <c r="AZ49" i="1"/>
  <c r="BX49" i="1" s="1"/>
  <c r="AY49" i="1"/>
  <c r="BW49" i="1" s="1"/>
  <c r="AX49" i="1"/>
  <c r="BV49" i="1" s="1"/>
  <c r="AW49" i="1"/>
  <c r="BU49" i="1" s="1"/>
  <c r="DI49" i="1" s="1"/>
  <c r="BC48" i="1"/>
  <c r="CA48" i="1" s="1"/>
  <c r="BB48" i="1"/>
  <c r="BZ48" i="1" s="1"/>
  <c r="BA48" i="1"/>
  <c r="BY48" i="1" s="1"/>
  <c r="AZ48" i="1"/>
  <c r="BX48" i="1" s="1"/>
  <c r="AY48" i="1"/>
  <c r="BW48" i="1" s="1"/>
  <c r="AX48" i="1"/>
  <c r="BV48" i="1" s="1"/>
  <c r="AW48" i="1"/>
  <c r="BU48" i="1" s="1"/>
  <c r="DI48" i="1" s="1"/>
  <c r="BC47" i="1"/>
  <c r="CA47" i="1" s="1"/>
  <c r="BB47" i="1"/>
  <c r="BZ47" i="1" s="1"/>
  <c r="BA47" i="1"/>
  <c r="BY47" i="1" s="1"/>
  <c r="AZ47" i="1"/>
  <c r="BX47" i="1" s="1"/>
  <c r="AY47" i="1"/>
  <c r="BW47" i="1" s="1"/>
  <c r="AX47" i="1"/>
  <c r="BV47" i="1" s="1"/>
  <c r="AW47" i="1"/>
  <c r="BU47" i="1" s="1"/>
  <c r="DI47" i="1" s="1"/>
  <c r="BC46" i="1"/>
  <c r="CA46" i="1" s="1"/>
  <c r="BB46" i="1"/>
  <c r="BZ46" i="1" s="1"/>
  <c r="BA46" i="1"/>
  <c r="BY46" i="1" s="1"/>
  <c r="AZ46" i="1"/>
  <c r="BX46" i="1" s="1"/>
  <c r="AY46" i="1"/>
  <c r="BW46" i="1" s="1"/>
  <c r="AX46" i="1"/>
  <c r="BV46" i="1" s="1"/>
  <c r="AW46" i="1"/>
  <c r="BU46" i="1" s="1"/>
  <c r="DI46" i="1" s="1"/>
  <c r="BC45" i="1"/>
  <c r="CA45" i="1" s="1"/>
  <c r="BB45" i="1"/>
  <c r="BZ45" i="1" s="1"/>
  <c r="BA45" i="1"/>
  <c r="BY45" i="1" s="1"/>
  <c r="AZ45" i="1"/>
  <c r="BX45" i="1" s="1"/>
  <c r="AY45" i="1"/>
  <c r="BW45" i="1" s="1"/>
  <c r="AX45" i="1"/>
  <c r="BV45" i="1" s="1"/>
  <c r="AW45" i="1"/>
  <c r="BU45" i="1" s="1"/>
  <c r="DI45" i="1" s="1"/>
  <c r="BC44" i="1"/>
  <c r="CA44" i="1" s="1"/>
  <c r="BB44" i="1"/>
  <c r="BZ44" i="1" s="1"/>
  <c r="BA44" i="1"/>
  <c r="BY44" i="1" s="1"/>
  <c r="AZ44" i="1"/>
  <c r="BX44" i="1" s="1"/>
  <c r="AY44" i="1"/>
  <c r="BW44" i="1" s="1"/>
  <c r="AX44" i="1"/>
  <c r="BV44" i="1" s="1"/>
  <c r="AW44" i="1"/>
  <c r="BU44" i="1" s="1"/>
  <c r="DI44" i="1" s="1"/>
  <c r="BC43" i="1"/>
  <c r="CA43" i="1" s="1"/>
  <c r="BB43" i="1"/>
  <c r="BZ43" i="1" s="1"/>
  <c r="BA43" i="1"/>
  <c r="BY43" i="1" s="1"/>
  <c r="AZ43" i="1"/>
  <c r="BX43" i="1" s="1"/>
  <c r="AY43" i="1"/>
  <c r="BW43" i="1" s="1"/>
  <c r="AX43" i="1"/>
  <c r="BV43" i="1" s="1"/>
  <c r="AW43" i="1"/>
  <c r="BU43" i="1" s="1"/>
  <c r="DI43" i="1" s="1"/>
  <c r="BC42" i="1"/>
  <c r="CA42" i="1" s="1"/>
  <c r="BB42" i="1"/>
  <c r="BZ42" i="1" s="1"/>
  <c r="BA42" i="1"/>
  <c r="BY42" i="1" s="1"/>
  <c r="AZ42" i="1"/>
  <c r="BX42" i="1" s="1"/>
  <c r="AY42" i="1"/>
  <c r="BW42" i="1" s="1"/>
  <c r="AX42" i="1"/>
  <c r="BV42" i="1" s="1"/>
  <c r="AW42" i="1"/>
  <c r="BU42" i="1" s="1"/>
  <c r="DI42" i="1" s="1"/>
  <c r="BC41" i="1"/>
  <c r="CA41" i="1" s="1"/>
  <c r="BB41" i="1"/>
  <c r="BZ41" i="1" s="1"/>
  <c r="BA41" i="1"/>
  <c r="BY41" i="1" s="1"/>
  <c r="AZ41" i="1"/>
  <c r="BX41" i="1" s="1"/>
  <c r="AY41" i="1"/>
  <c r="BW41" i="1" s="1"/>
  <c r="AX41" i="1"/>
  <c r="BV41" i="1" s="1"/>
  <c r="AW41" i="1"/>
  <c r="BU41" i="1" s="1"/>
  <c r="DI41" i="1" s="1"/>
  <c r="BC40" i="1"/>
  <c r="CA40" i="1" s="1"/>
  <c r="BB40" i="1"/>
  <c r="BZ40" i="1" s="1"/>
  <c r="BA40" i="1"/>
  <c r="BY40" i="1" s="1"/>
  <c r="AZ40" i="1"/>
  <c r="BX40" i="1" s="1"/>
  <c r="AY40" i="1"/>
  <c r="BW40" i="1" s="1"/>
  <c r="AX40" i="1"/>
  <c r="BV40" i="1" s="1"/>
  <c r="AW40" i="1"/>
  <c r="BU40" i="1" s="1"/>
  <c r="DI40" i="1" s="1"/>
  <c r="BC39" i="1"/>
  <c r="CA39" i="1" s="1"/>
  <c r="BB39" i="1"/>
  <c r="BZ39" i="1" s="1"/>
  <c r="BA39" i="1"/>
  <c r="BY39" i="1" s="1"/>
  <c r="AZ39" i="1"/>
  <c r="BX39" i="1" s="1"/>
  <c r="AY39" i="1"/>
  <c r="BW39" i="1" s="1"/>
  <c r="AX39" i="1"/>
  <c r="BV39" i="1" s="1"/>
  <c r="AW39" i="1"/>
  <c r="BU39" i="1" s="1"/>
  <c r="DI39" i="1" s="1"/>
  <c r="BC38" i="1"/>
  <c r="CA38" i="1" s="1"/>
  <c r="BB38" i="1"/>
  <c r="BZ38" i="1" s="1"/>
  <c r="BA38" i="1"/>
  <c r="BY38" i="1" s="1"/>
  <c r="AZ38" i="1"/>
  <c r="BX38" i="1" s="1"/>
  <c r="AY38" i="1"/>
  <c r="BW38" i="1" s="1"/>
  <c r="AX38" i="1"/>
  <c r="BV38" i="1" s="1"/>
  <c r="AW38" i="1"/>
  <c r="BU38" i="1" s="1"/>
  <c r="DI38" i="1" s="1"/>
  <c r="BC37" i="1"/>
  <c r="CA37" i="1" s="1"/>
  <c r="BB37" i="1"/>
  <c r="BZ37" i="1" s="1"/>
  <c r="BA37" i="1"/>
  <c r="BY37" i="1" s="1"/>
  <c r="AZ37" i="1"/>
  <c r="BX37" i="1" s="1"/>
  <c r="AY37" i="1"/>
  <c r="BW37" i="1" s="1"/>
  <c r="AX37" i="1"/>
  <c r="BV37" i="1" s="1"/>
  <c r="AW37" i="1"/>
  <c r="BU37" i="1" s="1"/>
  <c r="DI37" i="1" s="1"/>
  <c r="BC36" i="1"/>
  <c r="CA36" i="1" s="1"/>
  <c r="BB36" i="1"/>
  <c r="BZ36" i="1" s="1"/>
  <c r="BA36" i="1"/>
  <c r="BY36" i="1" s="1"/>
  <c r="AZ36" i="1"/>
  <c r="BX36" i="1" s="1"/>
  <c r="AY36" i="1"/>
  <c r="BW36" i="1" s="1"/>
  <c r="AX36" i="1"/>
  <c r="BV36" i="1" s="1"/>
  <c r="AW36" i="1"/>
  <c r="BU36" i="1" s="1"/>
  <c r="DI36" i="1" s="1"/>
  <c r="BC35" i="1"/>
  <c r="CA35" i="1" s="1"/>
  <c r="BB35" i="1"/>
  <c r="BZ35" i="1" s="1"/>
  <c r="BA35" i="1"/>
  <c r="BY35" i="1" s="1"/>
  <c r="AZ35" i="1"/>
  <c r="BX35" i="1" s="1"/>
  <c r="AY35" i="1"/>
  <c r="BW35" i="1" s="1"/>
  <c r="AX35" i="1"/>
  <c r="BV35" i="1" s="1"/>
  <c r="AW35" i="1"/>
  <c r="BU35" i="1" s="1"/>
  <c r="DI35" i="1" s="1"/>
  <c r="BC34" i="1"/>
  <c r="CA34" i="1" s="1"/>
  <c r="BB34" i="1"/>
  <c r="BZ34" i="1" s="1"/>
  <c r="BA34" i="1"/>
  <c r="BY34" i="1" s="1"/>
  <c r="AZ34" i="1"/>
  <c r="BX34" i="1" s="1"/>
  <c r="AY34" i="1"/>
  <c r="BW34" i="1" s="1"/>
  <c r="AX34" i="1"/>
  <c r="BV34" i="1" s="1"/>
  <c r="AW34" i="1"/>
  <c r="BU34" i="1" s="1"/>
  <c r="DI34" i="1" s="1"/>
  <c r="BC33" i="1"/>
  <c r="CA33" i="1" s="1"/>
  <c r="BB33" i="1"/>
  <c r="BZ33" i="1" s="1"/>
  <c r="BA33" i="1"/>
  <c r="BY33" i="1" s="1"/>
  <c r="AZ33" i="1"/>
  <c r="BX33" i="1" s="1"/>
  <c r="AY33" i="1"/>
  <c r="BW33" i="1" s="1"/>
  <c r="AX33" i="1"/>
  <c r="BV33" i="1" s="1"/>
  <c r="AW33" i="1"/>
  <c r="BU33" i="1" s="1"/>
  <c r="DI33" i="1" s="1"/>
  <c r="BC32" i="1"/>
  <c r="CA32" i="1" s="1"/>
  <c r="BB32" i="1"/>
  <c r="BZ32" i="1" s="1"/>
  <c r="BA32" i="1"/>
  <c r="BY32" i="1" s="1"/>
  <c r="AZ32" i="1"/>
  <c r="BX32" i="1" s="1"/>
  <c r="AY32" i="1"/>
  <c r="BW32" i="1" s="1"/>
  <c r="AX32" i="1"/>
  <c r="BV32" i="1" s="1"/>
  <c r="AW32" i="1"/>
  <c r="BU32" i="1" s="1"/>
  <c r="DI32" i="1" s="1"/>
  <c r="BC31" i="1"/>
  <c r="CA31" i="1" s="1"/>
  <c r="BB31" i="1"/>
  <c r="BZ31" i="1" s="1"/>
  <c r="BA31" i="1"/>
  <c r="BY31" i="1" s="1"/>
  <c r="AZ31" i="1"/>
  <c r="BX31" i="1" s="1"/>
  <c r="AY31" i="1"/>
  <c r="BW31" i="1" s="1"/>
  <c r="AX31" i="1"/>
  <c r="BV31" i="1" s="1"/>
  <c r="AW31" i="1"/>
  <c r="BU31" i="1" s="1"/>
  <c r="BC30" i="1"/>
  <c r="CA30" i="1" s="1"/>
  <c r="BB30" i="1"/>
  <c r="BZ30" i="1" s="1"/>
  <c r="BA30" i="1"/>
  <c r="BY30" i="1" s="1"/>
  <c r="AZ30" i="1"/>
  <c r="BX30" i="1" s="1"/>
  <c r="AY30" i="1"/>
  <c r="BW30" i="1" s="1"/>
  <c r="AX30" i="1"/>
  <c r="BV30" i="1" s="1"/>
  <c r="AW30" i="1"/>
  <c r="BU30" i="1" s="1"/>
  <c r="DI30" i="1" s="1"/>
  <c r="BC29" i="1"/>
  <c r="CA29" i="1" s="1"/>
  <c r="BB29" i="1"/>
  <c r="BZ29" i="1" s="1"/>
  <c r="BA29" i="1"/>
  <c r="BY29" i="1" s="1"/>
  <c r="AZ29" i="1"/>
  <c r="BX29" i="1" s="1"/>
  <c r="AY29" i="1"/>
  <c r="BW29" i="1" s="1"/>
  <c r="AX29" i="1"/>
  <c r="BV29" i="1" s="1"/>
  <c r="AW29" i="1"/>
  <c r="BU29" i="1" s="1"/>
  <c r="DI29" i="1" s="1"/>
  <c r="BC28" i="1"/>
  <c r="CA28" i="1" s="1"/>
  <c r="BB28" i="1"/>
  <c r="BZ28" i="1" s="1"/>
  <c r="BA28" i="1"/>
  <c r="BY28" i="1" s="1"/>
  <c r="AZ28" i="1"/>
  <c r="BX28" i="1" s="1"/>
  <c r="AY28" i="1"/>
  <c r="BW28" i="1" s="1"/>
  <c r="AX28" i="1"/>
  <c r="BV28" i="1" s="1"/>
  <c r="AW28" i="1"/>
  <c r="BU28" i="1" s="1"/>
  <c r="DI28" i="1" s="1"/>
  <c r="BC27" i="1"/>
  <c r="CA27" i="1" s="1"/>
  <c r="BB27" i="1"/>
  <c r="BZ27" i="1" s="1"/>
  <c r="BA27" i="1"/>
  <c r="BY27" i="1" s="1"/>
  <c r="AZ27" i="1"/>
  <c r="BX27" i="1" s="1"/>
  <c r="AY27" i="1"/>
  <c r="BW27" i="1" s="1"/>
  <c r="AX27" i="1"/>
  <c r="BV27" i="1" s="1"/>
  <c r="AW27" i="1"/>
  <c r="BU27" i="1" s="1"/>
  <c r="DI27" i="1" s="1"/>
  <c r="BC26" i="1"/>
  <c r="CA26" i="1" s="1"/>
  <c r="BB26" i="1"/>
  <c r="BZ26" i="1" s="1"/>
  <c r="BA26" i="1"/>
  <c r="BY26" i="1" s="1"/>
  <c r="AZ26" i="1"/>
  <c r="BX26" i="1" s="1"/>
  <c r="AY26" i="1"/>
  <c r="BW26" i="1" s="1"/>
  <c r="AX26" i="1"/>
  <c r="BV26" i="1" s="1"/>
  <c r="AW26" i="1"/>
  <c r="BU26" i="1" s="1"/>
  <c r="BC25" i="1"/>
  <c r="CA25" i="1" s="1"/>
  <c r="BB25" i="1"/>
  <c r="BZ25" i="1" s="1"/>
  <c r="BA25" i="1"/>
  <c r="BY25" i="1" s="1"/>
  <c r="AZ25" i="1"/>
  <c r="BX25" i="1" s="1"/>
  <c r="AY25" i="1"/>
  <c r="BW25" i="1" s="1"/>
  <c r="AX25" i="1"/>
  <c r="BV25" i="1" s="1"/>
  <c r="AW25" i="1"/>
  <c r="BU25" i="1" s="1"/>
  <c r="BC24" i="1"/>
  <c r="CA24" i="1" s="1"/>
  <c r="BB24" i="1"/>
  <c r="BZ24" i="1" s="1"/>
  <c r="BA24" i="1"/>
  <c r="BY24" i="1" s="1"/>
  <c r="AZ24" i="1"/>
  <c r="BX24" i="1" s="1"/>
  <c r="AY24" i="1"/>
  <c r="BW24" i="1" s="1"/>
  <c r="AX24" i="1"/>
  <c r="BV24" i="1" s="1"/>
  <c r="AW24" i="1"/>
  <c r="BU24" i="1" s="1"/>
  <c r="DI24" i="1" s="1"/>
  <c r="BC23" i="1"/>
  <c r="CA23" i="1" s="1"/>
  <c r="BB23" i="1"/>
  <c r="BZ23" i="1" s="1"/>
  <c r="BA23" i="1"/>
  <c r="BY23" i="1" s="1"/>
  <c r="AZ23" i="1"/>
  <c r="BX23" i="1" s="1"/>
  <c r="AY23" i="1"/>
  <c r="BW23" i="1" s="1"/>
  <c r="AX23" i="1"/>
  <c r="BV23" i="1" s="1"/>
  <c r="AW23" i="1"/>
  <c r="BU23" i="1" s="1"/>
  <c r="BC22" i="1"/>
  <c r="CA22" i="1" s="1"/>
  <c r="BB22" i="1"/>
  <c r="BZ22" i="1" s="1"/>
  <c r="BA22" i="1"/>
  <c r="BY22" i="1" s="1"/>
  <c r="AZ22" i="1"/>
  <c r="BX22" i="1" s="1"/>
  <c r="AY22" i="1"/>
  <c r="BW22" i="1" s="1"/>
  <c r="AX22" i="1"/>
  <c r="BV22" i="1" s="1"/>
  <c r="AW22" i="1"/>
  <c r="BU22" i="1" s="1"/>
  <c r="BC21" i="1"/>
  <c r="CA21" i="1" s="1"/>
  <c r="BB21" i="1"/>
  <c r="BZ21" i="1" s="1"/>
  <c r="BA21" i="1"/>
  <c r="BY21" i="1" s="1"/>
  <c r="AZ21" i="1"/>
  <c r="BX21" i="1" s="1"/>
  <c r="AY21" i="1"/>
  <c r="BW21" i="1" s="1"/>
  <c r="AX21" i="1"/>
  <c r="BV21" i="1" s="1"/>
  <c r="AW21" i="1"/>
  <c r="BU21" i="1" s="1"/>
  <c r="DI21" i="1" s="1"/>
  <c r="BC20" i="1"/>
  <c r="CA20" i="1" s="1"/>
  <c r="BB20" i="1"/>
  <c r="BZ20" i="1" s="1"/>
  <c r="BA20" i="1"/>
  <c r="BY20" i="1" s="1"/>
  <c r="AZ20" i="1"/>
  <c r="BX20" i="1" s="1"/>
  <c r="AY20" i="1"/>
  <c r="BW20" i="1" s="1"/>
  <c r="AX20" i="1"/>
  <c r="BV20" i="1" s="1"/>
  <c r="AW20" i="1"/>
  <c r="BU20" i="1" s="1"/>
  <c r="DI20" i="1" s="1"/>
  <c r="BC19" i="1"/>
  <c r="CA19" i="1" s="1"/>
  <c r="BB19" i="1"/>
  <c r="BZ19" i="1" s="1"/>
  <c r="BA19" i="1"/>
  <c r="BY19" i="1" s="1"/>
  <c r="AZ19" i="1"/>
  <c r="BX19" i="1" s="1"/>
  <c r="AY19" i="1"/>
  <c r="BW19" i="1" s="1"/>
  <c r="AX19" i="1"/>
  <c r="BV19" i="1" s="1"/>
  <c r="AW19" i="1"/>
  <c r="BU19" i="1" s="1"/>
  <c r="DI19" i="1" s="1"/>
  <c r="BC18" i="1"/>
  <c r="CA18" i="1" s="1"/>
  <c r="BB18" i="1"/>
  <c r="BZ18" i="1" s="1"/>
  <c r="BA18" i="1"/>
  <c r="BY18" i="1" s="1"/>
  <c r="AZ18" i="1"/>
  <c r="BX18" i="1" s="1"/>
  <c r="AY18" i="1"/>
  <c r="BW18" i="1" s="1"/>
  <c r="AX18" i="1"/>
  <c r="BV18" i="1" s="1"/>
  <c r="AW18" i="1"/>
  <c r="BU18" i="1" s="1"/>
  <c r="DI18" i="1" s="1"/>
  <c r="BC17" i="1"/>
  <c r="CA17" i="1" s="1"/>
  <c r="BB17" i="1"/>
  <c r="BZ17" i="1" s="1"/>
  <c r="BA17" i="1"/>
  <c r="BY17" i="1" s="1"/>
  <c r="AZ17" i="1"/>
  <c r="BX17" i="1" s="1"/>
  <c r="AY17" i="1"/>
  <c r="BW17" i="1" s="1"/>
  <c r="AX17" i="1"/>
  <c r="BV17" i="1" s="1"/>
  <c r="AW17" i="1"/>
  <c r="BU17" i="1" s="1"/>
  <c r="DI17" i="1" s="1"/>
  <c r="BC16" i="1"/>
  <c r="CA16" i="1" s="1"/>
  <c r="BB16" i="1"/>
  <c r="BZ16" i="1" s="1"/>
  <c r="BA16" i="1"/>
  <c r="BY16" i="1" s="1"/>
  <c r="AZ16" i="1"/>
  <c r="BX16" i="1" s="1"/>
  <c r="AY16" i="1"/>
  <c r="BW16" i="1" s="1"/>
  <c r="AX16" i="1"/>
  <c r="BV16" i="1" s="1"/>
  <c r="AW16" i="1"/>
  <c r="BU16" i="1" s="1"/>
  <c r="DI16" i="1" s="1"/>
  <c r="BC15" i="1"/>
  <c r="CA15" i="1" s="1"/>
  <c r="BB15" i="1"/>
  <c r="BZ15" i="1" s="1"/>
  <c r="BA15" i="1"/>
  <c r="BY15" i="1" s="1"/>
  <c r="AZ15" i="1"/>
  <c r="BX15" i="1" s="1"/>
  <c r="AY15" i="1"/>
  <c r="BW15" i="1" s="1"/>
  <c r="AX15" i="1"/>
  <c r="BV15" i="1" s="1"/>
  <c r="AW15" i="1"/>
  <c r="BU15" i="1" s="1"/>
  <c r="DI15" i="1" s="1"/>
  <c r="BC14" i="1"/>
  <c r="CA14" i="1" s="1"/>
  <c r="BB14" i="1"/>
  <c r="BZ14" i="1" s="1"/>
  <c r="BA14" i="1"/>
  <c r="BY14" i="1" s="1"/>
  <c r="AZ14" i="1"/>
  <c r="BX14" i="1" s="1"/>
  <c r="AY14" i="1"/>
  <c r="BW14" i="1" s="1"/>
  <c r="AX14" i="1"/>
  <c r="BV14" i="1" s="1"/>
  <c r="AW14" i="1"/>
  <c r="BU14" i="1" s="1"/>
  <c r="BC13" i="1"/>
  <c r="CA13" i="1" s="1"/>
  <c r="BB13" i="1"/>
  <c r="BZ13" i="1" s="1"/>
  <c r="BA13" i="1"/>
  <c r="BY13" i="1" s="1"/>
  <c r="AZ13" i="1"/>
  <c r="BX13" i="1" s="1"/>
  <c r="AY13" i="1"/>
  <c r="BW13" i="1" s="1"/>
  <c r="AX13" i="1"/>
  <c r="BV13" i="1" s="1"/>
  <c r="AW13" i="1"/>
  <c r="BU13" i="1" s="1"/>
  <c r="BC12" i="1"/>
  <c r="CA12" i="1" s="1"/>
  <c r="BB12" i="1"/>
  <c r="BZ12" i="1" s="1"/>
  <c r="BA12" i="1"/>
  <c r="BY12" i="1" s="1"/>
  <c r="AZ12" i="1"/>
  <c r="BX12" i="1" s="1"/>
  <c r="AY12" i="1"/>
  <c r="BW12" i="1" s="1"/>
  <c r="AX12" i="1"/>
  <c r="BV12" i="1" s="1"/>
  <c r="AW12" i="1"/>
  <c r="BU12" i="1" s="1"/>
  <c r="BC11" i="1"/>
  <c r="CA11" i="1" s="1"/>
  <c r="BB11" i="1"/>
  <c r="BZ11" i="1" s="1"/>
  <c r="BA11" i="1"/>
  <c r="BY11" i="1" s="1"/>
  <c r="AZ11" i="1"/>
  <c r="BX11" i="1" s="1"/>
  <c r="AY11" i="1"/>
  <c r="BW11" i="1" s="1"/>
  <c r="AX11" i="1"/>
  <c r="BV11" i="1" s="1"/>
  <c r="AW11" i="1"/>
  <c r="BU11" i="1" s="1"/>
  <c r="BC10" i="1"/>
  <c r="CA10" i="1" s="1"/>
  <c r="BB10" i="1"/>
  <c r="BZ10" i="1" s="1"/>
  <c r="BA10" i="1"/>
  <c r="BY10" i="1" s="1"/>
  <c r="AZ10" i="1"/>
  <c r="BX10" i="1" s="1"/>
  <c r="AY10" i="1"/>
  <c r="BW10" i="1" s="1"/>
  <c r="AX10" i="1"/>
  <c r="BV10" i="1" s="1"/>
  <c r="AW10" i="1"/>
  <c r="BU10" i="1" s="1"/>
  <c r="BC9" i="1"/>
  <c r="CA9" i="1" s="1"/>
  <c r="BB9" i="1"/>
  <c r="BZ9" i="1" s="1"/>
  <c r="BA9" i="1"/>
  <c r="BY9" i="1" s="1"/>
  <c r="AZ9" i="1"/>
  <c r="BX9" i="1" s="1"/>
  <c r="AY9" i="1"/>
  <c r="BW9" i="1" s="1"/>
  <c r="AX9" i="1"/>
  <c r="BV9" i="1" s="1"/>
  <c r="AW9" i="1"/>
  <c r="BU9" i="1" s="1"/>
  <c r="CN14" i="1" l="1"/>
  <c r="DL14" i="1"/>
  <c r="CL34" i="1"/>
  <c r="DJ34" i="1"/>
  <c r="CO42" i="1"/>
  <c r="DM42" i="1"/>
  <c r="CM48" i="1"/>
  <c r="DK48" i="1"/>
  <c r="CM34" i="1"/>
  <c r="DK34" i="1"/>
  <c r="CL40" i="1"/>
  <c r="DJ40" i="1"/>
  <c r="CM40" i="1"/>
  <c r="DK40" i="1"/>
  <c r="CL20" i="1"/>
  <c r="DJ20" i="1"/>
  <c r="CO21" i="1"/>
  <c r="DM21" i="1"/>
  <c r="CO28" i="1"/>
  <c r="DM28" i="1"/>
  <c r="CQ29" i="1"/>
  <c r="DO29" i="1"/>
  <c r="CO35" i="1"/>
  <c r="DM35" i="1"/>
  <c r="CL13" i="1"/>
  <c r="DJ13" i="1"/>
  <c r="CN28" i="1"/>
  <c r="DL28" i="1"/>
  <c r="CP36" i="1"/>
  <c r="DN36" i="1"/>
  <c r="CQ43" i="1"/>
  <c r="DO43" i="1"/>
  <c r="CO14" i="1"/>
  <c r="DM14" i="1"/>
  <c r="CM20" i="1"/>
  <c r="DK20" i="1"/>
  <c r="CQ22" i="1"/>
  <c r="DO22" i="1"/>
  <c r="CM27" i="1"/>
  <c r="DK27" i="1"/>
  <c r="CL47" i="1"/>
  <c r="DJ47" i="1"/>
  <c r="CN48" i="1"/>
  <c r="DL48" i="1"/>
  <c r="CL54" i="1"/>
  <c r="DJ54" i="1"/>
  <c r="CP56" i="1"/>
  <c r="DN56" i="1"/>
  <c r="CP14" i="1"/>
  <c r="DN14" i="1"/>
  <c r="CL33" i="1"/>
  <c r="DJ33" i="1"/>
  <c r="CN34" i="1"/>
  <c r="DL34" i="1"/>
  <c r="CP35" i="1"/>
  <c r="DN35" i="1"/>
  <c r="CP15" i="1"/>
  <c r="DN15" i="1"/>
  <c r="CN21" i="1"/>
  <c r="DL21" i="1"/>
  <c r="CP22" i="1"/>
  <c r="DN22" i="1"/>
  <c r="CL27" i="1"/>
  <c r="DJ27" i="1"/>
  <c r="CP29" i="1"/>
  <c r="DN29" i="1"/>
  <c r="CN35" i="1"/>
  <c r="DL35" i="1"/>
  <c r="CM41" i="1"/>
  <c r="DK41" i="1"/>
  <c r="CO49" i="1"/>
  <c r="DM49" i="1"/>
  <c r="CQ50" i="1"/>
  <c r="DO50" i="1"/>
  <c r="CM55" i="1"/>
  <c r="DK55" i="1"/>
  <c r="CM13" i="1"/>
  <c r="DK13" i="1"/>
  <c r="CQ36" i="1"/>
  <c r="DO36" i="1"/>
  <c r="CN41" i="1"/>
  <c r="DL41" i="1"/>
  <c r="CP42" i="1"/>
  <c r="DN42" i="1"/>
  <c r="CP49" i="1"/>
  <c r="DN49" i="1"/>
  <c r="CN55" i="1"/>
  <c r="DL55" i="1"/>
  <c r="CL12" i="1"/>
  <c r="DJ12" i="1"/>
  <c r="CL19" i="1"/>
  <c r="DJ19" i="1"/>
  <c r="CN20" i="1"/>
  <c r="DL20" i="1"/>
  <c r="CP21" i="1"/>
  <c r="DN21" i="1"/>
  <c r="CN27" i="1"/>
  <c r="DL27" i="1"/>
  <c r="CP28" i="1"/>
  <c r="DN28" i="1"/>
  <c r="CQ42" i="1"/>
  <c r="DO42" i="1"/>
  <c r="CO48" i="1"/>
  <c r="DM48" i="1"/>
  <c r="CM11" i="1"/>
  <c r="DK11" i="1"/>
  <c r="CM18" i="1"/>
  <c r="DK18" i="1"/>
  <c r="CO19" i="1"/>
  <c r="DM19" i="1"/>
  <c r="CQ20" i="1"/>
  <c r="DO20" i="1"/>
  <c r="CM25" i="1"/>
  <c r="DK25" i="1"/>
  <c r="CO26" i="1"/>
  <c r="DM26" i="1"/>
  <c r="CQ27" i="1"/>
  <c r="DO27" i="1"/>
  <c r="CM32" i="1"/>
  <c r="DK32" i="1"/>
  <c r="CO33" i="1"/>
  <c r="DM33" i="1"/>
  <c r="CQ34" i="1"/>
  <c r="DO34" i="1"/>
  <c r="CM39" i="1"/>
  <c r="DK39" i="1"/>
  <c r="CP40" i="1"/>
  <c r="DN40" i="1"/>
  <c r="CL45" i="1"/>
  <c r="DJ45" i="1"/>
  <c r="CN46" i="1"/>
  <c r="DL46" i="1"/>
  <c r="CP47" i="1"/>
  <c r="DN47" i="1"/>
  <c r="CL52" i="1"/>
  <c r="DJ52" i="1"/>
  <c r="CN53" i="1"/>
  <c r="DL53" i="1"/>
  <c r="CP54" i="1"/>
  <c r="DN54" i="1"/>
  <c r="CM16" i="1"/>
  <c r="DK16" i="1"/>
  <c r="CM23" i="1"/>
  <c r="DK23" i="1"/>
  <c r="CO24" i="1"/>
  <c r="DM24" i="1"/>
  <c r="CQ25" i="1"/>
  <c r="DO25" i="1"/>
  <c r="CM30" i="1"/>
  <c r="DK30" i="1"/>
  <c r="CO31" i="1"/>
  <c r="DM31" i="1"/>
  <c r="CQ32" i="1"/>
  <c r="DO32" i="1"/>
  <c r="CM37" i="1"/>
  <c r="DK37" i="1"/>
  <c r="CO38" i="1"/>
  <c r="DM38" i="1"/>
  <c r="CQ39" i="1"/>
  <c r="DO39" i="1"/>
  <c r="CL43" i="1"/>
  <c r="DJ43" i="1"/>
  <c r="CN44" i="1"/>
  <c r="DL44" i="1"/>
  <c r="CP45" i="1"/>
  <c r="DN45" i="1"/>
  <c r="CL50" i="1"/>
  <c r="DJ50" i="1"/>
  <c r="CN51" i="1"/>
  <c r="DL51" i="1"/>
  <c r="CP52" i="1"/>
  <c r="DN52" i="1"/>
  <c r="CM12" i="1"/>
  <c r="DK12" i="1"/>
  <c r="CM26" i="1"/>
  <c r="DK26" i="1"/>
  <c r="CO34" i="1"/>
  <c r="DM34" i="1"/>
  <c r="CQ35" i="1"/>
  <c r="DO35" i="1"/>
  <c r="CN40" i="1"/>
  <c r="DL40" i="1"/>
  <c r="CL32" i="1"/>
  <c r="DJ32" i="1"/>
  <c r="CL39" i="1"/>
  <c r="DJ39" i="1"/>
  <c r="CQ41" i="1"/>
  <c r="DO41" i="1"/>
  <c r="CM46" i="1"/>
  <c r="DK46" i="1"/>
  <c r="CL24" i="1"/>
  <c r="DJ24" i="1"/>
  <c r="CN32" i="1"/>
  <c r="DL32" i="1"/>
  <c r="CL38" i="1"/>
  <c r="DJ38" i="1"/>
  <c r="CQ40" i="1"/>
  <c r="DO40" i="1"/>
  <c r="CL15" i="1"/>
  <c r="DJ15" i="1"/>
  <c r="CN16" i="1"/>
  <c r="DL16" i="1"/>
  <c r="CP17" i="1"/>
  <c r="DN17" i="1"/>
  <c r="CP24" i="1"/>
  <c r="DN24" i="1"/>
  <c r="CN30" i="1"/>
  <c r="DL30" i="1"/>
  <c r="CP31" i="1"/>
  <c r="DN31" i="1"/>
  <c r="CL36" i="1"/>
  <c r="DJ36" i="1"/>
  <c r="CN37" i="1"/>
  <c r="DL37" i="1"/>
  <c r="CP38" i="1"/>
  <c r="DN38" i="1"/>
  <c r="CM43" i="1"/>
  <c r="DK43" i="1"/>
  <c r="CO44" i="1"/>
  <c r="DM44" i="1"/>
  <c r="CQ45" i="1"/>
  <c r="DO45" i="1"/>
  <c r="CM50" i="1"/>
  <c r="DK50" i="1"/>
  <c r="CO51" i="1"/>
  <c r="DM51" i="1"/>
  <c r="CQ52" i="1"/>
  <c r="DO52" i="1"/>
  <c r="CP27" i="1"/>
  <c r="DN27" i="1"/>
  <c r="CP34" i="1"/>
  <c r="DN34" i="1"/>
  <c r="CO47" i="1"/>
  <c r="DM47" i="1"/>
  <c r="CM53" i="1"/>
  <c r="DK53" i="1"/>
  <c r="CN11" i="1"/>
  <c r="DL11" i="1"/>
  <c r="CP12" i="1"/>
  <c r="DN12" i="1"/>
  <c r="CL17" i="1"/>
  <c r="DJ17" i="1"/>
  <c r="CN18" i="1"/>
  <c r="DL18" i="1"/>
  <c r="CP26" i="1"/>
  <c r="DN26" i="1"/>
  <c r="CO46" i="1"/>
  <c r="DM46" i="1"/>
  <c r="CQ47" i="1"/>
  <c r="DO47" i="1"/>
  <c r="CM52" i="1"/>
  <c r="DK52" i="1"/>
  <c r="CO53" i="1"/>
  <c r="DM53" i="1"/>
  <c r="CQ54" i="1"/>
  <c r="DO54" i="1"/>
  <c r="CM17" i="1"/>
  <c r="DK17" i="1"/>
  <c r="CO18" i="1"/>
  <c r="DM18" i="1"/>
  <c r="CO25" i="1"/>
  <c r="DM25" i="1"/>
  <c r="CQ26" i="1"/>
  <c r="DO26" i="1"/>
  <c r="CM31" i="1"/>
  <c r="DK31" i="1"/>
  <c r="CO32" i="1"/>
  <c r="DM32" i="1"/>
  <c r="CM38" i="1"/>
  <c r="DK38" i="1"/>
  <c r="CP46" i="1"/>
  <c r="DN46" i="1"/>
  <c r="CL51" i="1"/>
  <c r="DJ51" i="1"/>
  <c r="CN52" i="1"/>
  <c r="DL52" i="1"/>
  <c r="CP53" i="1"/>
  <c r="DN53" i="1"/>
  <c r="CP11" i="1"/>
  <c r="DN11" i="1"/>
  <c r="CP18" i="1"/>
  <c r="DN18" i="1"/>
  <c r="CP32" i="1"/>
  <c r="DN32" i="1"/>
  <c r="CP39" i="1"/>
  <c r="DN39" i="1"/>
  <c r="CO45" i="1"/>
  <c r="DM45" i="1"/>
  <c r="CQ46" i="1"/>
  <c r="DO46" i="1"/>
  <c r="CQ53" i="1"/>
  <c r="DO53" i="1"/>
  <c r="CP10" i="1"/>
  <c r="DN10" i="1"/>
  <c r="CM47" i="1"/>
  <c r="DK47" i="1"/>
  <c r="CO55" i="1"/>
  <c r="DM55" i="1"/>
  <c r="CM33" i="1"/>
  <c r="DK33" i="1"/>
  <c r="CP41" i="1"/>
  <c r="DN41" i="1"/>
  <c r="CM29" i="1"/>
  <c r="DK29" i="1"/>
  <c r="CO30" i="1"/>
  <c r="DM30" i="1"/>
  <c r="CQ31" i="1"/>
  <c r="DO31" i="1"/>
  <c r="CO37" i="1"/>
  <c r="DM37" i="1"/>
  <c r="CQ38" i="1"/>
  <c r="DO38" i="1"/>
  <c r="CL14" i="1"/>
  <c r="DJ14" i="1"/>
  <c r="CN15" i="1"/>
  <c r="DL15" i="1"/>
  <c r="CP16" i="1"/>
  <c r="DN16" i="1"/>
  <c r="CL21" i="1"/>
  <c r="DJ21" i="1"/>
  <c r="CP23" i="1"/>
  <c r="DN23" i="1"/>
  <c r="CL28" i="1"/>
  <c r="DJ28" i="1"/>
  <c r="CP30" i="1"/>
  <c r="DN30" i="1"/>
  <c r="CL35" i="1"/>
  <c r="DJ35" i="1"/>
  <c r="CN36" i="1"/>
  <c r="DL36" i="1"/>
  <c r="CP37" i="1"/>
  <c r="DN37" i="1"/>
  <c r="CM42" i="1"/>
  <c r="DK42" i="1"/>
  <c r="CO43" i="1"/>
  <c r="DM43" i="1"/>
  <c r="CQ44" i="1"/>
  <c r="DO44" i="1"/>
  <c r="CM49" i="1"/>
  <c r="DK49" i="1"/>
  <c r="CO50" i="1"/>
  <c r="DM50" i="1"/>
  <c r="CQ51" i="1"/>
  <c r="DO51" i="1"/>
  <c r="CM56" i="1"/>
  <c r="DK56" i="1"/>
  <c r="CO41" i="1"/>
  <c r="DM41" i="1"/>
  <c r="CQ49" i="1"/>
  <c r="DO49" i="1"/>
  <c r="CM54" i="1"/>
  <c r="DK54" i="1"/>
  <c r="CQ56" i="1"/>
  <c r="DO56" i="1"/>
  <c r="CO13" i="1"/>
  <c r="DM13" i="1"/>
  <c r="CM19" i="1"/>
  <c r="DK19" i="1"/>
  <c r="CO20" i="1"/>
  <c r="DM20" i="1"/>
  <c r="CQ21" i="1"/>
  <c r="DO21" i="1"/>
  <c r="CO27" i="1"/>
  <c r="DM27" i="1"/>
  <c r="CQ28" i="1"/>
  <c r="DO28" i="1"/>
  <c r="CL46" i="1"/>
  <c r="DJ46" i="1"/>
  <c r="CN47" i="1"/>
  <c r="DL47" i="1"/>
  <c r="CP48" i="1"/>
  <c r="DN48" i="1"/>
  <c r="CL53" i="1"/>
  <c r="DJ53" i="1"/>
  <c r="CN54" i="1"/>
  <c r="DL54" i="1"/>
  <c r="CP55" i="1"/>
  <c r="DN55" i="1"/>
  <c r="CL11" i="1"/>
  <c r="DJ11" i="1"/>
  <c r="CN12" i="1"/>
  <c r="DL12" i="1"/>
  <c r="CP13" i="1"/>
  <c r="DN13" i="1"/>
  <c r="CL18" i="1"/>
  <c r="DJ18" i="1"/>
  <c r="CN19" i="1"/>
  <c r="DL19" i="1"/>
  <c r="CP20" i="1"/>
  <c r="DN20" i="1"/>
  <c r="CN33" i="1"/>
  <c r="DL33" i="1"/>
  <c r="CO40" i="1"/>
  <c r="DM40" i="1"/>
  <c r="CQ48" i="1"/>
  <c r="DO48" i="1"/>
  <c r="CO54" i="1"/>
  <c r="DM54" i="1"/>
  <c r="CQ55" i="1"/>
  <c r="DO55" i="1"/>
  <c r="CL10" i="1"/>
  <c r="DJ10" i="1"/>
  <c r="CP19" i="1"/>
  <c r="DN19" i="1"/>
  <c r="CN25" i="1"/>
  <c r="DL25" i="1"/>
  <c r="CP33" i="1"/>
  <c r="DN33" i="1"/>
  <c r="CN39" i="1"/>
  <c r="DL39" i="1"/>
  <c r="CM45" i="1"/>
  <c r="DK45" i="1"/>
  <c r="CM10" i="1"/>
  <c r="DK10" i="1"/>
  <c r="CQ12" i="1"/>
  <c r="DO12" i="1"/>
  <c r="CM24" i="1"/>
  <c r="DK24" i="1"/>
  <c r="CQ33" i="1"/>
  <c r="DO33" i="1"/>
  <c r="CO39" i="1"/>
  <c r="DM39" i="1"/>
  <c r="CL44" i="1"/>
  <c r="DJ44" i="1"/>
  <c r="CN45" i="1"/>
  <c r="DL45" i="1"/>
  <c r="CL9" i="1"/>
  <c r="DJ9" i="1"/>
  <c r="CL16" i="1"/>
  <c r="DJ16" i="1"/>
  <c r="CN17" i="1"/>
  <c r="DL17" i="1"/>
  <c r="CN24" i="1"/>
  <c r="DL24" i="1"/>
  <c r="CP25" i="1"/>
  <c r="DN25" i="1"/>
  <c r="CL30" i="1"/>
  <c r="DJ30" i="1"/>
  <c r="CL37" i="1"/>
  <c r="DJ37" i="1"/>
  <c r="CN38" i="1"/>
  <c r="DL38" i="1"/>
  <c r="CM44" i="1"/>
  <c r="DK44" i="1"/>
  <c r="CM51" i="1"/>
  <c r="DK51" i="1"/>
  <c r="CO52" i="1"/>
  <c r="DM52" i="1"/>
  <c r="CM9" i="1"/>
  <c r="DK9" i="1"/>
  <c r="CO10" i="1"/>
  <c r="DM10" i="1"/>
  <c r="CO17" i="1"/>
  <c r="DM17" i="1"/>
  <c r="CO9" i="1"/>
  <c r="DM9" i="1"/>
  <c r="CQ10" i="1"/>
  <c r="DO10" i="1"/>
  <c r="CM15" i="1"/>
  <c r="DK15" i="1"/>
  <c r="CO16" i="1"/>
  <c r="DM16" i="1"/>
  <c r="CQ17" i="1"/>
  <c r="DO17" i="1"/>
  <c r="CM22" i="1"/>
  <c r="DK22" i="1"/>
  <c r="CO23" i="1"/>
  <c r="DM23" i="1"/>
  <c r="CQ24" i="1"/>
  <c r="DO24" i="1"/>
  <c r="CM36" i="1"/>
  <c r="DK36" i="1"/>
  <c r="CL42" i="1"/>
  <c r="DJ42" i="1"/>
  <c r="CN43" i="1"/>
  <c r="DL43" i="1"/>
  <c r="CP44" i="1"/>
  <c r="DN44" i="1"/>
  <c r="CL49" i="1"/>
  <c r="DJ49" i="1"/>
  <c r="CN50" i="1"/>
  <c r="DL50" i="1"/>
  <c r="CP51" i="1"/>
  <c r="DN51" i="1"/>
  <c r="CL56" i="1"/>
  <c r="DJ56" i="1"/>
  <c r="CP9" i="1"/>
  <c r="DN9" i="1"/>
  <c r="CM14" i="1"/>
  <c r="DK14" i="1"/>
  <c r="CO15" i="1"/>
  <c r="DM15" i="1"/>
  <c r="CQ16" i="1"/>
  <c r="DO16" i="1"/>
  <c r="CM21" i="1"/>
  <c r="DK21" i="1"/>
  <c r="CO22" i="1"/>
  <c r="DM22" i="1"/>
  <c r="CQ23" i="1"/>
  <c r="DO23" i="1"/>
  <c r="CM28" i="1"/>
  <c r="DK28" i="1"/>
  <c r="CQ30" i="1"/>
  <c r="DO30" i="1"/>
  <c r="CM35" i="1"/>
  <c r="DK35" i="1"/>
  <c r="CO36" i="1"/>
  <c r="DM36" i="1"/>
  <c r="CQ37" i="1"/>
  <c r="DO37" i="1"/>
  <c r="CL41" i="1"/>
  <c r="DJ41" i="1"/>
  <c r="CN42" i="1"/>
  <c r="DL42" i="1"/>
  <c r="CP43" i="1"/>
  <c r="DN43" i="1"/>
  <c r="CL48" i="1"/>
  <c r="DJ48" i="1"/>
  <c r="CN49" i="1"/>
  <c r="DL49" i="1"/>
  <c r="CP50" i="1"/>
  <c r="DN50" i="1"/>
  <c r="CN56" i="1"/>
  <c r="DL56" i="1"/>
  <c r="CF34" i="1"/>
  <c r="CK34" i="1"/>
  <c r="CH34" i="1"/>
  <c r="CG34" i="1"/>
  <c r="CK18" i="1"/>
  <c r="CH18" i="1"/>
  <c r="CF18" i="1"/>
  <c r="CG18" i="1"/>
  <c r="CH25" i="1"/>
  <c r="CG25" i="1"/>
  <c r="CF25" i="1"/>
  <c r="CK32" i="1"/>
  <c r="CG32" i="1"/>
  <c r="CF32" i="1"/>
  <c r="CH32" i="1"/>
  <c r="CK39" i="1"/>
  <c r="CF39" i="1"/>
  <c r="CH39" i="1"/>
  <c r="CG39" i="1"/>
  <c r="CH45" i="1"/>
  <c r="CG45" i="1"/>
  <c r="CK45" i="1"/>
  <c r="CF45" i="1"/>
  <c r="CH52" i="1"/>
  <c r="CF52" i="1"/>
  <c r="CG52" i="1"/>
  <c r="CK52" i="1"/>
  <c r="CF53" i="1"/>
  <c r="CH53" i="1"/>
  <c r="CG53" i="1"/>
  <c r="CK53" i="1"/>
  <c r="CH24" i="1"/>
  <c r="CF24" i="1"/>
  <c r="CK24" i="1"/>
  <c r="CG24" i="1"/>
  <c r="CF31" i="1"/>
  <c r="CH31" i="1"/>
  <c r="CG31" i="1"/>
  <c r="CF13" i="1"/>
  <c r="CH13" i="1"/>
  <c r="CG13" i="1"/>
  <c r="CF54" i="1"/>
  <c r="CG54" i="1"/>
  <c r="CH54" i="1"/>
  <c r="CK54" i="1"/>
  <c r="CK33" i="1"/>
  <c r="CG33" i="1"/>
  <c r="CF33" i="1"/>
  <c r="CH33" i="1"/>
  <c r="CH11" i="1"/>
  <c r="CF11" i="1"/>
  <c r="CG11" i="1"/>
  <c r="CG10" i="1"/>
  <c r="CF10" i="1"/>
  <c r="CH10" i="1"/>
  <c r="CH38" i="1"/>
  <c r="CF38" i="1"/>
  <c r="CG38" i="1"/>
  <c r="CK38" i="1"/>
  <c r="CH16" i="1"/>
  <c r="CG16" i="1"/>
  <c r="CK16" i="1"/>
  <c r="CF16" i="1"/>
  <c r="CH23" i="1"/>
  <c r="CF23" i="1"/>
  <c r="CG23" i="1"/>
  <c r="CH30" i="1"/>
  <c r="CF30" i="1"/>
  <c r="CK30" i="1"/>
  <c r="CG30" i="1"/>
  <c r="CH37" i="1"/>
  <c r="CF37" i="1"/>
  <c r="CK37" i="1"/>
  <c r="CG37" i="1"/>
  <c r="CG43" i="1"/>
  <c r="CK43" i="1"/>
  <c r="CH43" i="1"/>
  <c r="CF43" i="1"/>
  <c r="CK15" i="1"/>
  <c r="CG15" i="1"/>
  <c r="CS15" i="1"/>
  <c r="CH15" i="1"/>
  <c r="CF15" i="1"/>
  <c r="CF22" i="1"/>
  <c r="CG22" i="1"/>
  <c r="CH22" i="1"/>
  <c r="CH29" i="1"/>
  <c r="CF29" i="1"/>
  <c r="CG29" i="1"/>
  <c r="CK29" i="1"/>
  <c r="CF36" i="1"/>
  <c r="CK36" i="1"/>
  <c r="CG36" i="1"/>
  <c r="CH36" i="1"/>
  <c r="CF14" i="1"/>
  <c r="CG14" i="1"/>
  <c r="CH14" i="1"/>
  <c r="CG35" i="1"/>
  <c r="CF35" i="1"/>
  <c r="CK35" i="1"/>
  <c r="CH35" i="1"/>
  <c r="CH20" i="1"/>
  <c r="CG20" i="1"/>
  <c r="CK20" i="1"/>
  <c r="CF20" i="1"/>
  <c r="CG27" i="1"/>
  <c r="CK27" i="1"/>
  <c r="CH27" i="1"/>
  <c r="CF27" i="1"/>
  <c r="CK40" i="1"/>
  <c r="CH40" i="1"/>
  <c r="CG40" i="1"/>
  <c r="CF40" i="1"/>
  <c r="CK47" i="1"/>
  <c r="CG47" i="1"/>
  <c r="CH47" i="1"/>
  <c r="CF47" i="1"/>
  <c r="CH12" i="1"/>
  <c r="CF12" i="1"/>
  <c r="CG12" i="1"/>
  <c r="CH19" i="1"/>
  <c r="CK19" i="1"/>
  <c r="CG19" i="1"/>
  <c r="CF19" i="1"/>
  <c r="CH26" i="1"/>
  <c r="CG26" i="1"/>
  <c r="CF26" i="1"/>
  <c r="CK46" i="1"/>
  <c r="CG46" i="1"/>
  <c r="CH46" i="1"/>
  <c r="CF46" i="1"/>
  <c r="CG17" i="1"/>
  <c r="CK17" i="1"/>
  <c r="CH17" i="1"/>
  <c r="CF17" i="1"/>
  <c r="CG44" i="1"/>
  <c r="CK44" i="1"/>
  <c r="CH44" i="1"/>
  <c r="CF44" i="1"/>
  <c r="CH51" i="1"/>
  <c r="CG51" i="1"/>
  <c r="CF51" i="1"/>
  <c r="CK51" i="1"/>
  <c r="CH9" i="1"/>
  <c r="CF9" i="1"/>
  <c r="CG9" i="1"/>
  <c r="CF50" i="1"/>
  <c r="CH50" i="1"/>
  <c r="CG50" i="1"/>
  <c r="CK50" i="1"/>
  <c r="CH42" i="1"/>
  <c r="CK42" i="1"/>
  <c r="CG42" i="1"/>
  <c r="CF42" i="1"/>
  <c r="CF49" i="1"/>
  <c r="CH49" i="1"/>
  <c r="CG49" i="1"/>
  <c r="CK49" i="1"/>
  <c r="CK56" i="1"/>
  <c r="CF56" i="1"/>
  <c r="CG56" i="1"/>
  <c r="CH56" i="1"/>
  <c r="CF21" i="1"/>
  <c r="CG21" i="1"/>
  <c r="CK21" i="1"/>
  <c r="CH21" i="1"/>
  <c r="CH28" i="1"/>
  <c r="CG28" i="1"/>
  <c r="CK28" i="1"/>
  <c r="CF28" i="1"/>
  <c r="CK41" i="1"/>
  <c r="CH41" i="1"/>
  <c r="CG41" i="1"/>
  <c r="CF41" i="1"/>
  <c r="CF48" i="1"/>
  <c r="CH48" i="1"/>
  <c r="CG48" i="1"/>
  <c r="CK48" i="1"/>
  <c r="CF55" i="1"/>
  <c r="CG55" i="1"/>
  <c r="CH55" i="1"/>
  <c r="CK55" i="1"/>
  <c r="DS16" i="1"/>
  <c r="EQ16" i="1" s="1"/>
  <c r="DX43" i="1"/>
  <c r="EV43" i="1" s="1"/>
  <c r="DW19" i="1"/>
  <c r="EU19" i="1" s="1"/>
  <c r="DU32" i="1"/>
  <c r="ES32" i="1" s="1"/>
  <c r="DW33" i="1"/>
  <c r="EU33" i="1" s="1"/>
  <c r="DU39" i="1"/>
  <c r="ES39" i="1" s="1"/>
  <c r="DX40" i="1"/>
  <c r="EV40" i="1" s="1"/>
  <c r="CS44" i="1"/>
  <c r="DR44" i="1"/>
  <c r="EP44" i="1" s="1"/>
  <c r="CS51" i="1"/>
  <c r="DR51" i="1"/>
  <c r="EP51" i="1" s="1"/>
  <c r="DT52" i="1"/>
  <c r="ER52" i="1" s="1"/>
  <c r="DV53" i="1"/>
  <c r="ET53" i="1" s="1"/>
  <c r="DX54" i="1"/>
  <c r="EV54" i="1" s="1"/>
  <c r="DX12" i="1"/>
  <c r="EV12" i="1" s="1"/>
  <c r="CS16" i="1"/>
  <c r="DR16" i="1"/>
  <c r="EP16" i="1" s="1"/>
  <c r="DT17" i="1"/>
  <c r="ER17" i="1" s="1"/>
  <c r="DV18" i="1"/>
  <c r="ET18" i="1" s="1"/>
  <c r="DS51" i="1"/>
  <c r="EQ51" i="1" s="1"/>
  <c r="DU52" i="1"/>
  <c r="ES52" i="1" s="1"/>
  <c r="DW53" i="1"/>
  <c r="EU53" i="1" s="1"/>
  <c r="DS9" i="1"/>
  <c r="EQ9" i="1" s="1"/>
  <c r="DW11" i="1"/>
  <c r="EU11" i="1" s="1"/>
  <c r="DU17" i="1"/>
  <c r="ES17" i="1" s="1"/>
  <c r="DS30" i="1"/>
  <c r="EQ30" i="1" s="1"/>
  <c r="DW32" i="1"/>
  <c r="EU32" i="1" s="1"/>
  <c r="DU38" i="1"/>
  <c r="ES38" i="1" s="1"/>
  <c r="DT44" i="1"/>
  <c r="ER44" i="1" s="1"/>
  <c r="DT51" i="1"/>
  <c r="ER51" i="1" s="1"/>
  <c r="DV52" i="1"/>
  <c r="ET52" i="1" s="1"/>
  <c r="DX53" i="1"/>
  <c r="EV53" i="1" s="1"/>
  <c r="DR15" i="1"/>
  <c r="EP15" i="1" s="1"/>
  <c r="DW45" i="1"/>
  <c r="EU45" i="1" s="1"/>
  <c r="DS50" i="1"/>
  <c r="EQ50" i="1" s="1"/>
  <c r="DU51" i="1"/>
  <c r="ES51" i="1" s="1"/>
  <c r="DW52" i="1"/>
  <c r="EU52" i="1" s="1"/>
  <c r="DW10" i="1"/>
  <c r="EU10" i="1" s="1"/>
  <c r="DU16" i="1"/>
  <c r="ES16" i="1" s="1"/>
  <c r="DS13" i="1"/>
  <c r="EQ13" i="1" s="1"/>
  <c r="DU14" i="1"/>
  <c r="ES14" i="1" s="1"/>
  <c r="DW15" i="1"/>
  <c r="EU15" i="1" s="1"/>
  <c r="DS20" i="1"/>
  <c r="EQ20" i="1" s="1"/>
  <c r="DU21" i="1"/>
  <c r="ES21" i="1" s="1"/>
  <c r="DS27" i="1"/>
  <c r="EQ27" i="1" s="1"/>
  <c r="DU28" i="1"/>
  <c r="ES28" i="1" s="1"/>
  <c r="DS34" i="1"/>
  <c r="EQ34" i="1" s="1"/>
  <c r="DU35" i="1"/>
  <c r="ES35" i="1" s="1"/>
  <c r="DW36" i="1"/>
  <c r="EU36" i="1" s="1"/>
  <c r="CS40" i="1"/>
  <c r="DR40" i="1"/>
  <c r="EP40" i="1" s="1"/>
  <c r="DT41" i="1"/>
  <c r="ER41" i="1" s="1"/>
  <c r="DV42" i="1"/>
  <c r="ET42" i="1" s="1"/>
  <c r="DS10" i="1"/>
  <c r="EQ10" i="1" s="1"/>
  <c r="DU11" i="1"/>
  <c r="ES11" i="1" s="1"/>
  <c r="DW12" i="1"/>
  <c r="EU12" i="1" s="1"/>
  <c r="DS17" i="1"/>
  <c r="EQ17" i="1" s="1"/>
  <c r="DU18" i="1"/>
  <c r="ES18" i="1" s="1"/>
  <c r="DS24" i="1"/>
  <c r="EQ24" i="1" s="1"/>
  <c r="DU25" i="1"/>
  <c r="ES25" i="1" s="1"/>
  <c r="DS38" i="1"/>
  <c r="EQ38" i="1" s="1"/>
  <c r="DT45" i="1"/>
  <c r="ER45" i="1" s="1"/>
  <c r="DV46" i="1"/>
  <c r="ET46" i="1" s="1"/>
  <c r="DX47" i="1"/>
  <c r="EV47" i="1" s="1"/>
  <c r="DT10" i="1"/>
  <c r="ER10" i="1" s="1"/>
  <c r="DT24" i="1"/>
  <c r="ER24" i="1" s="1"/>
  <c r="DV25" i="1"/>
  <c r="ET25" i="1" s="1"/>
  <c r="DX26" i="1"/>
  <c r="EV26" i="1" s="1"/>
  <c r="CS30" i="1"/>
  <c r="DR30" i="1"/>
  <c r="EP30" i="1" s="1"/>
  <c r="DT31" i="1"/>
  <c r="ER31" i="1" s="1"/>
  <c r="DV32" i="1"/>
  <c r="ET32" i="1" s="1"/>
  <c r="DX33" i="1"/>
  <c r="EV33" i="1" s="1"/>
  <c r="CS37" i="1"/>
  <c r="DR37" i="1"/>
  <c r="EP37" i="1" s="1"/>
  <c r="DT38" i="1"/>
  <c r="ER38" i="1" s="1"/>
  <c r="DV39" i="1"/>
  <c r="ET39" i="1" s="1"/>
  <c r="DS44" i="1"/>
  <c r="EQ44" i="1" s="1"/>
  <c r="DU45" i="1"/>
  <c r="ES45" i="1" s="1"/>
  <c r="DW46" i="1"/>
  <c r="EU46" i="1" s="1"/>
  <c r="DS37" i="1"/>
  <c r="EQ37" i="1" s="1"/>
  <c r="CS43" i="1"/>
  <c r="DR43" i="1"/>
  <c r="EP43" i="1" s="1"/>
  <c r="DT12" i="1"/>
  <c r="ER12" i="1" s="1"/>
  <c r="DV13" i="1"/>
  <c r="ET13" i="1" s="1"/>
  <c r="CS18" i="1"/>
  <c r="DR18" i="1"/>
  <c r="EP18" i="1" s="1"/>
  <c r="DT19" i="1"/>
  <c r="ER19" i="1" s="1"/>
  <c r="DV20" i="1"/>
  <c r="ET20" i="1" s="1"/>
  <c r="DX21" i="1"/>
  <c r="EV21" i="1" s="1"/>
  <c r="DT26" i="1"/>
  <c r="ER26" i="1" s="1"/>
  <c r="DV27" i="1"/>
  <c r="ET27" i="1" s="1"/>
  <c r="DX28" i="1"/>
  <c r="EV28" i="1" s="1"/>
  <c r="CS32" i="1"/>
  <c r="DR32" i="1"/>
  <c r="EP32" i="1" s="1"/>
  <c r="DT33" i="1"/>
  <c r="ER33" i="1" s="1"/>
  <c r="DV34" i="1"/>
  <c r="ET34" i="1" s="1"/>
  <c r="DX35" i="1"/>
  <c r="EV35" i="1" s="1"/>
  <c r="CS39" i="1"/>
  <c r="DR39" i="1"/>
  <c r="EP39" i="1" s="1"/>
  <c r="DU40" i="1"/>
  <c r="ES40" i="1" s="1"/>
  <c r="DW41" i="1"/>
  <c r="EU41" i="1" s="1"/>
  <c r="DS46" i="1"/>
  <c r="EQ46" i="1" s="1"/>
  <c r="DU47" i="1"/>
  <c r="ES47" i="1" s="1"/>
  <c r="DW48" i="1"/>
  <c r="EU48" i="1" s="1"/>
  <c r="DS53" i="1"/>
  <c r="EQ53" i="1" s="1"/>
  <c r="DU54" i="1"/>
  <c r="ES54" i="1" s="1"/>
  <c r="DW55" i="1"/>
  <c r="EU55" i="1" s="1"/>
  <c r="DS21" i="1"/>
  <c r="EQ21" i="1" s="1"/>
  <c r="DW18" i="1"/>
  <c r="EU18" i="1" s="1"/>
  <c r="DU24" i="1"/>
  <c r="ES24" i="1" s="1"/>
  <c r="DW25" i="1"/>
  <c r="EU25" i="1" s="1"/>
  <c r="DW39" i="1"/>
  <c r="EU39" i="1" s="1"/>
  <c r="DV45" i="1"/>
  <c r="ET45" i="1" s="1"/>
  <c r="DX46" i="1"/>
  <c r="EV46" i="1" s="1"/>
  <c r="CS50" i="1"/>
  <c r="DR50" i="1"/>
  <c r="EP50" i="1" s="1"/>
  <c r="DT9" i="1"/>
  <c r="ER9" i="1" s="1"/>
  <c r="DV10" i="1"/>
  <c r="ET10" i="1" s="1"/>
  <c r="DT16" i="1"/>
  <c r="ER16" i="1" s="1"/>
  <c r="DV17" i="1"/>
  <c r="ET17" i="1" s="1"/>
  <c r="DT23" i="1"/>
  <c r="ER23" i="1" s="1"/>
  <c r="DV24" i="1"/>
  <c r="ET24" i="1" s="1"/>
  <c r="DX25" i="1"/>
  <c r="EV25" i="1" s="1"/>
  <c r="CS29" i="1"/>
  <c r="DR29" i="1"/>
  <c r="EP29" i="1" s="1"/>
  <c r="DT30" i="1"/>
  <c r="ER30" i="1" s="1"/>
  <c r="DV31" i="1"/>
  <c r="ET31" i="1" s="1"/>
  <c r="DX32" i="1"/>
  <c r="EV32" i="1" s="1"/>
  <c r="CS36" i="1"/>
  <c r="DR36" i="1"/>
  <c r="EP36" i="1" s="1"/>
  <c r="DT37" i="1"/>
  <c r="ER37" i="1" s="1"/>
  <c r="DV38" i="1"/>
  <c r="ET38" i="1" s="1"/>
  <c r="DX39" i="1"/>
  <c r="EV39" i="1" s="1"/>
  <c r="DS43" i="1"/>
  <c r="EQ43" i="1" s="1"/>
  <c r="DU44" i="1"/>
  <c r="ES44" i="1" s="1"/>
  <c r="DS15" i="1"/>
  <c r="EQ15" i="1" s="1"/>
  <c r="DU30" i="1"/>
  <c r="ES30" i="1" s="1"/>
  <c r="DW31" i="1"/>
  <c r="EU31" i="1" s="1"/>
  <c r="DS36" i="1"/>
  <c r="EQ36" i="1" s="1"/>
  <c r="DU37" i="1"/>
  <c r="ES37" i="1" s="1"/>
  <c r="DW38" i="1"/>
  <c r="EU38" i="1" s="1"/>
  <c r="CS42" i="1"/>
  <c r="DR42" i="1"/>
  <c r="EP42" i="1" s="1"/>
  <c r="DT43" i="1"/>
  <c r="ER43" i="1" s="1"/>
  <c r="DV44" i="1"/>
  <c r="ET44" i="1" s="1"/>
  <c r="DX45" i="1"/>
  <c r="EV45" i="1" s="1"/>
  <c r="CS49" i="1"/>
  <c r="DR49" i="1"/>
  <c r="EP49" i="1" s="1"/>
  <c r="DT50" i="1"/>
  <c r="ER50" i="1" s="1"/>
  <c r="DV51" i="1"/>
  <c r="ET51" i="1" s="1"/>
  <c r="DX52" i="1"/>
  <c r="EV52" i="1" s="1"/>
  <c r="CS56" i="1"/>
  <c r="DR56" i="1"/>
  <c r="EP56" i="1" s="1"/>
  <c r="CS54" i="1"/>
  <c r="DR54" i="1"/>
  <c r="EP54" i="1" s="1"/>
  <c r="DT55" i="1"/>
  <c r="ER55" i="1" s="1"/>
  <c r="DV21" i="1"/>
  <c r="ET21" i="1" s="1"/>
  <c r="DS40" i="1"/>
  <c r="EQ40" i="1" s="1"/>
  <c r="DU41" i="1"/>
  <c r="ES41" i="1" s="1"/>
  <c r="DW42" i="1"/>
  <c r="EU42" i="1" s="1"/>
  <c r="DS47" i="1"/>
  <c r="EQ47" i="1" s="1"/>
  <c r="DU48" i="1"/>
  <c r="ES48" i="1" s="1"/>
  <c r="DW49" i="1"/>
  <c r="EU49" i="1" s="1"/>
  <c r="CS47" i="1"/>
  <c r="DR47" i="1"/>
  <c r="EP47" i="1" s="1"/>
  <c r="DT48" i="1"/>
  <c r="ER48" i="1" s="1"/>
  <c r="DV49" i="1"/>
  <c r="ET49" i="1" s="1"/>
  <c r="DX50" i="1"/>
  <c r="EV50" i="1" s="1"/>
  <c r="DT13" i="1"/>
  <c r="ER13" i="1" s="1"/>
  <c r="DV14" i="1"/>
  <c r="ET14" i="1" s="1"/>
  <c r="CS19" i="1"/>
  <c r="DR19" i="1"/>
  <c r="EP19" i="1" s="1"/>
  <c r="DT20" i="1"/>
  <c r="ER20" i="1" s="1"/>
  <c r="DX22" i="1"/>
  <c r="EV22" i="1" s="1"/>
  <c r="DT27" i="1"/>
  <c r="ER27" i="1" s="1"/>
  <c r="DV28" i="1"/>
  <c r="ET28" i="1" s="1"/>
  <c r="DX29" i="1"/>
  <c r="EV29" i="1" s="1"/>
  <c r="CS33" i="1"/>
  <c r="DR33" i="1"/>
  <c r="EP33" i="1" s="1"/>
  <c r="DT34" i="1"/>
  <c r="ER34" i="1" s="1"/>
  <c r="DV35" i="1"/>
  <c r="ET35" i="1" s="1"/>
  <c r="DX36" i="1"/>
  <c r="EV36" i="1" s="1"/>
  <c r="DS54" i="1"/>
  <c r="EQ54" i="1" s="1"/>
  <c r="DU55" i="1"/>
  <c r="ES55" i="1" s="1"/>
  <c r="DW56" i="1"/>
  <c r="EU56" i="1" s="1"/>
  <c r="DS12" i="1"/>
  <c r="EQ12" i="1" s="1"/>
  <c r="DW14" i="1"/>
  <c r="EU14" i="1" s="1"/>
  <c r="DS19" i="1"/>
  <c r="EQ19" i="1" s="1"/>
  <c r="DU20" i="1"/>
  <c r="ES20" i="1" s="1"/>
  <c r="DU27" i="1"/>
  <c r="ES27" i="1" s="1"/>
  <c r="DW28" i="1"/>
  <c r="EU28" i="1" s="1"/>
  <c r="DS33" i="1"/>
  <c r="EQ33" i="1" s="1"/>
  <c r="DU34" i="1"/>
  <c r="ES34" i="1" s="1"/>
  <c r="DW35" i="1"/>
  <c r="EU35" i="1" s="1"/>
  <c r="DT40" i="1"/>
  <c r="ER40" i="1" s="1"/>
  <c r="DV41" i="1"/>
  <c r="ET41" i="1" s="1"/>
  <c r="DX42" i="1"/>
  <c r="EV42" i="1" s="1"/>
  <c r="CS46" i="1"/>
  <c r="DR46" i="1"/>
  <c r="EP46" i="1" s="1"/>
  <c r="DT47" i="1"/>
  <c r="ER47" i="1" s="1"/>
  <c r="DV48" i="1"/>
  <c r="ET48" i="1" s="1"/>
  <c r="DX49" i="1"/>
  <c r="EV49" i="1" s="1"/>
  <c r="CS53" i="1"/>
  <c r="DR53" i="1"/>
  <c r="EP53" i="1" s="1"/>
  <c r="DT54" i="1"/>
  <c r="ER54" i="1" s="1"/>
  <c r="DV55" i="1"/>
  <c r="ET55" i="1" s="1"/>
  <c r="DX56" i="1"/>
  <c r="EV56" i="1" s="1"/>
  <c r="DS11" i="1"/>
  <c r="EQ11" i="1" s="1"/>
  <c r="DU12" i="1"/>
  <c r="ES12" i="1" s="1"/>
  <c r="DW13" i="1"/>
  <c r="EU13" i="1" s="1"/>
  <c r="DS18" i="1"/>
  <c r="EQ18" i="1" s="1"/>
  <c r="DU19" i="1"/>
  <c r="ES19" i="1" s="1"/>
  <c r="DW20" i="1"/>
  <c r="EU20" i="1" s="1"/>
  <c r="DW27" i="1"/>
  <c r="EU27" i="1" s="1"/>
  <c r="DS32" i="1"/>
  <c r="EQ32" i="1" s="1"/>
  <c r="DU33" i="1"/>
  <c r="ES33" i="1" s="1"/>
  <c r="DW34" i="1"/>
  <c r="EU34" i="1" s="1"/>
  <c r="DS39" i="1"/>
  <c r="EQ39" i="1" s="1"/>
  <c r="DV40" i="1"/>
  <c r="ET40" i="1" s="1"/>
  <c r="DX41" i="1"/>
  <c r="EV41" i="1" s="1"/>
  <c r="CS45" i="1"/>
  <c r="DR45" i="1"/>
  <c r="EP45" i="1" s="1"/>
  <c r="DT46" i="1"/>
  <c r="ER46" i="1" s="1"/>
  <c r="DV47" i="1"/>
  <c r="ET47" i="1" s="1"/>
  <c r="DX48" i="1"/>
  <c r="EV48" i="1" s="1"/>
  <c r="CS52" i="1"/>
  <c r="DR52" i="1"/>
  <c r="EP52" i="1" s="1"/>
  <c r="DT53" i="1"/>
  <c r="ER53" i="1" s="1"/>
  <c r="DV54" i="1"/>
  <c r="ET54" i="1" s="1"/>
  <c r="DX55" i="1"/>
  <c r="EV55" i="1" s="1"/>
  <c r="DT11" i="1"/>
  <c r="ER11" i="1" s="1"/>
  <c r="CS17" i="1"/>
  <c r="DR17" i="1"/>
  <c r="EP17" i="1" s="1"/>
  <c r="DT18" i="1"/>
  <c r="ER18" i="1" s="1"/>
  <c r="DV19" i="1"/>
  <c r="ET19" i="1" s="1"/>
  <c r="DX20" i="1"/>
  <c r="EV20" i="1" s="1"/>
  <c r="CS24" i="1"/>
  <c r="DR24" i="1"/>
  <c r="EP24" i="1" s="1"/>
  <c r="DT25" i="1"/>
  <c r="ER25" i="1" s="1"/>
  <c r="DV26" i="1"/>
  <c r="ET26" i="1" s="1"/>
  <c r="DX27" i="1"/>
  <c r="EV27" i="1" s="1"/>
  <c r="DT32" i="1"/>
  <c r="ER32" i="1" s="1"/>
  <c r="DV33" i="1"/>
  <c r="ET33" i="1" s="1"/>
  <c r="DX34" i="1"/>
  <c r="EV34" i="1" s="1"/>
  <c r="CS38" i="1"/>
  <c r="DR38" i="1"/>
  <c r="EP38" i="1" s="1"/>
  <c r="DT39" i="1"/>
  <c r="ER39" i="1" s="1"/>
  <c r="DW40" i="1"/>
  <c r="EU40" i="1" s="1"/>
  <c r="DS45" i="1"/>
  <c r="EQ45" i="1" s="1"/>
  <c r="DU46" i="1"/>
  <c r="ES46" i="1" s="1"/>
  <c r="DW47" i="1"/>
  <c r="EU47" i="1" s="1"/>
  <c r="DS52" i="1"/>
  <c r="EQ52" i="1" s="1"/>
  <c r="DU53" i="1"/>
  <c r="ES53" i="1" s="1"/>
  <c r="DW54" i="1"/>
  <c r="EU54" i="1" s="1"/>
  <c r="DV9" i="1"/>
  <c r="ET9" i="1" s="1"/>
  <c r="DX10" i="1"/>
  <c r="EV10" i="1" s="1"/>
  <c r="DT15" i="1"/>
  <c r="ER15" i="1" s="1"/>
  <c r="DV16" i="1"/>
  <c r="ET16" i="1" s="1"/>
  <c r="DX17" i="1"/>
  <c r="EV17" i="1" s="1"/>
  <c r="CS21" i="1"/>
  <c r="DR21" i="1"/>
  <c r="EP21" i="1" s="1"/>
  <c r="DT22" i="1"/>
  <c r="ER22" i="1" s="1"/>
  <c r="DV23" i="1"/>
  <c r="ET23" i="1" s="1"/>
  <c r="DX24" i="1"/>
  <c r="EV24" i="1" s="1"/>
  <c r="CS28" i="1"/>
  <c r="DR28" i="1"/>
  <c r="EP28" i="1" s="1"/>
  <c r="DT29" i="1"/>
  <c r="ER29" i="1" s="1"/>
  <c r="DV30" i="1"/>
  <c r="ET30" i="1" s="1"/>
  <c r="DX31" i="1"/>
  <c r="EV31" i="1" s="1"/>
  <c r="CS35" i="1"/>
  <c r="DR35" i="1"/>
  <c r="EP35" i="1" s="1"/>
  <c r="DT36" i="1"/>
  <c r="ER36" i="1" s="1"/>
  <c r="DV37" i="1"/>
  <c r="ET37" i="1" s="1"/>
  <c r="DX38" i="1"/>
  <c r="EV38" i="1" s="1"/>
  <c r="DS42" i="1"/>
  <c r="EQ42" i="1" s="1"/>
  <c r="DU43" i="1"/>
  <c r="ES43" i="1" s="1"/>
  <c r="DW44" i="1"/>
  <c r="EU44" i="1" s="1"/>
  <c r="DS49" i="1"/>
  <c r="EQ49" i="1" s="1"/>
  <c r="DU50" i="1"/>
  <c r="ES50" i="1" s="1"/>
  <c r="DW51" i="1"/>
  <c r="EU51" i="1" s="1"/>
  <c r="DS56" i="1"/>
  <c r="EQ56" i="1" s="1"/>
  <c r="DW9" i="1"/>
  <c r="EU9" i="1" s="1"/>
  <c r="DS14" i="1"/>
  <c r="EQ14" i="1" s="1"/>
  <c r="DU15" i="1"/>
  <c r="ES15" i="1" s="1"/>
  <c r="DS28" i="1"/>
  <c r="EQ28" i="1" s="1"/>
  <c r="DW30" i="1"/>
  <c r="EU30" i="1" s="1"/>
  <c r="DS35" i="1"/>
  <c r="EQ35" i="1" s="1"/>
  <c r="DU36" i="1"/>
  <c r="ES36" i="1" s="1"/>
  <c r="DW37" i="1"/>
  <c r="EU37" i="1" s="1"/>
  <c r="CS41" i="1"/>
  <c r="DR41" i="1"/>
  <c r="EP41" i="1" s="1"/>
  <c r="DT42" i="1"/>
  <c r="ER42" i="1" s="1"/>
  <c r="DV43" i="1"/>
  <c r="ET43" i="1" s="1"/>
  <c r="DX44" i="1"/>
  <c r="EV44" i="1" s="1"/>
  <c r="CS48" i="1"/>
  <c r="DR48" i="1"/>
  <c r="EP48" i="1" s="1"/>
  <c r="DT49" i="1"/>
  <c r="ER49" i="1" s="1"/>
  <c r="DV50" i="1"/>
  <c r="ET50" i="1" s="1"/>
  <c r="DX51" i="1"/>
  <c r="EV51" i="1" s="1"/>
  <c r="CS55" i="1"/>
  <c r="DR55" i="1"/>
  <c r="EP55" i="1" s="1"/>
  <c r="DT56" i="1"/>
  <c r="ER56" i="1" s="1"/>
  <c r="DT14" i="1"/>
  <c r="ER14" i="1" s="1"/>
  <c r="DV15" i="1"/>
  <c r="ET15" i="1" s="1"/>
  <c r="DX16" i="1"/>
  <c r="EV16" i="1" s="1"/>
  <c r="CS20" i="1"/>
  <c r="DR20" i="1"/>
  <c r="EP20" i="1" s="1"/>
  <c r="DT21" i="1"/>
  <c r="ER21" i="1" s="1"/>
  <c r="DV22" i="1"/>
  <c r="ET22" i="1" s="1"/>
  <c r="DX23" i="1"/>
  <c r="EV23" i="1" s="1"/>
  <c r="CS27" i="1"/>
  <c r="DR27" i="1"/>
  <c r="EP27" i="1" s="1"/>
  <c r="DT28" i="1"/>
  <c r="ER28" i="1" s="1"/>
  <c r="DX30" i="1"/>
  <c r="EV30" i="1" s="1"/>
  <c r="CS34" i="1"/>
  <c r="DR34" i="1"/>
  <c r="EP34" i="1" s="1"/>
  <c r="DT35" i="1"/>
  <c r="ER35" i="1" s="1"/>
  <c r="DV36" i="1"/>
  <c r="ET36" i="1" s="1"/>
  <c r="DX37" i="1"/>
  <c r="EV37" i="1" s="1"/>
  <c r="DS41" i="1"/>
  <c r="EQ41" i="1" s="1"/>
  <c r="DU42" i="1"/>
  <c r="ES42" i="1" s="1"/>
  <c r="DW43" i="1"/>
  <c r="EU43" i="1" s="1"/>
  <c r="DS48" i="1"/>
  <c r="EQ48" i="1" s="1"/>
  <c r="DU49" i="1"/>
  <c r="ES49" i="1" s="1"/>
  <c r="DW50" i="1"/>
  <c r="EU50" i="1" s="1"/>
  <c r="DU56" i="1"/>
  <c r="ES56" i="1" s="1"/>
  <c r="CT14" i="1"/>
  <c r="CV15" i="1"/>
  <c r="CT34" i="1"/>
  <c r="CX52" i="1"/>
  <c r="CT28" i="1"/>
  <c r="CU42" i="1"/>
  <c r="CW43" i="1"/>
  <c r="CY44" i="1"/>
  <c r="CU56" i="1"/>
  <c r="CX10" i="1"/>
  <c r="CT36" i="1"/>
  <c r="CW51" i="1"/>
  <c r="CX9" i="1"/>
  <c r="CT21" i="1"/>
  <c r="CX30" i="1"/>
  <c r="CT35" i="1"/>
  <c r="CV36" i="1"/>
  <c r="CX37" i="1"/>
  <c r="CU49" i="1"/>
  <c r="CW50" i="1"/>
  <c r="CY51" i="1"/>
  <c r="CU14" i="1"/>
  <c r="CW15" i="1"/>
  <c r="CY16" i="1"/>
  <c r="CU21" i="1"/>
  <c r="CW22" i="1"/>
  <c r="CY23" i="1"/>
  <c r="CU28" i="1"/>
  <c r="CY30" i="1"/>
  <c r="CU35" i="1"/>
  <c r="CW36" i="1"/>
  <c r="CY37" i="1"/>
  <c r="CT41" i="1"/>
  <c r="CV42" i="1"/>
  <c r="CX43" i="1"/>
  <c r="CT48" i="1"/>
  <c r="CV49" i="1"/>
  <c r="CX50" i="1"/>
  <c r="CV56" i="1"/>
  <c r="CT13" i="1"/>
  <c r="CV14" i="1"/>
  <c r="CX15" i="1"/>
  <c r="CT20" i="1"/>
  <c r="CV21" i="1"/>
  <c r="CT27" i="1"/>
  <c r="CV28" i="1"/>
  <c r="CV35" i="1"/>
  <c r="CX36" i="1"/>
  <c r="CU41" i="1"/>
  <c r="CW42" i="1"/>
  <c r="CY43" i="1"/>
  <c r="CU48" i="1"/>
  <c r="CW49" i="1"/>
  <c r="CY50" i="1"/>
  <c r="CU55" i="1"/>
  <c r="CU13" i="1"/>
  <c r="CW14" i="1"/>
  <c r="CU20" i="1"/>
  <c r="CW21" i="1"/>
  <c r="CY22" i="1"/>
  <c r="CU27" i="1"/>
  <c r="CW28" i="1"/>
  <c r="CY29" i="1"/>
  <c r="CU34" i="1"/>
  <c r="CW35" i="1"/>
  <c r="CY36" i="1"/>
  <c r="CT40" i="1"/>
  <c r="CV41" i="1"/>
  <c r="CX42" i="1"/>
  <c r="CT47" i="1"/>
  <c r="CV48" i="1"/>
  <c r="CX49" i="1"/>
  <c r="CT54" i="1"/>
  <c r="CV55" i="1"/>
  <c r="CX56" i="1"/>
  <c r="CT12" i="1"/>
  <c r="CX14" i="1"/>
  <c r="CT19" i="1"/>
  <c r="CV20" i="1"/>
  <c r="CV27" i="1"/>
  <c r="CX28" i="1"/>
  <c r="CT33" i="1"/>
  <c r="CV34" i="1"/>
  <c r="CX35" i="1"/>
  <c r="CU40" i="1"/>
  <c r="CW41" i="1"/>
  <c r="CY42" i="1"/>
  <c r="CU47" i="1"/>
  <c r="CW48" i="1"/>
  <c r="CY49" i="1"/>
  <c r="CU54" i="1"/>
  <c r="CW55" i="1"/>
  <c r="CY56" i="1"/>
  <c r="CU12" i="1"/>
  <c r="CW13" i="1"/>
  <c r="CU19" i="1"/>
  <c r="CW20" i="1"/>
  <c r="CY21" i="1"/>
  <c r="CU26" i="1"/>
  <c r="CW27" i="1"/>
  <c r="CY28" i="1"/>
  <c r="CU33" i="1"/>
  <c r="CW34" i="1"/>
  <c r="CY35" i="1"/>
  <c r="CV40" i="1"/>
  <c r="CX41" i="1"/>
  <c r="CT46" i="1"/>
  <c r="CV47" i="1"/>
  <c r="CX48" i="1"/>
  <c r="CT53" i="1"/>
  <c r="CV54" i="1"/>
  <c r="CX55" i="1"/>
  <c r="CT11" i="1"/>
  <c r="CV12" i="1"/>
  <c r="CX13" i="1"/>
  <c r="CT18" i="1"/>
  <c r="CV19" i="1"/>
  <c r="CX20" i="1"/>
  <c r="CX27" i="1"/>
  <c r="CT32" i="1"/>
  <c r="CV33" i="1"/>
  <c r="CX34" i="1"/>
  <c r="CT39" i="1"/>
  <c r="CW40" i="1"/>
  <c r="CY41" i="1"/>
  <c r="CU46" i="1"/>
  <c r="CW47" i="1"/>
  <c r="CY48" i="1"/>
  <c r="CU53" i="1"/>
  <c r="CW54" i="1"/>
  <c r="CY55" i="1"/>
  <c r="CU11" i="1"/>
  <c r="CU18" i="1"/>
  <c r="CW19" i="1"/>
  <c r="CY20" i="1"/>
  <c r="CU25" i="1"/>
  <c r="CW26" i="1"/>
  <c r="CY27" i="1"/>
  <c r="CU32" i="1"/>
  <c r="CW33" i="1"/>
  <c r="CY34" i="1"/>
  <c r="CU39" i="1"/>
  <c r="CX40" i="1"/>
  <c r="CT45" i="1"/>
  <c r="CV46" i="1"/>
  <c r="CX47" i="1"/>
  <c r="CT52" i="1"/>
  <c r="CV53" i="1"/>
  <c r="CX54" i="1"/>
  <c r="CT10" i="1"/>
  <c r="CV11" i="1"/>
  <c r="CX12" i="1"/>
  <c r="CT17" i="1"/>
  <c r="CV18" i="1"/>
  <c r="CX19" i="1"/>
  <c r="CT24" i="1"/>
  <c r="CV25" i="1"/>
  <c r="CV32" i="1"/>
  <c r="CX33" i="1"/>
  <c r="CT38" i="1"/>
  <c r="CV39" i="1"/>
  <c r="CY40" i="1"/>
  <c r="CU45" i="1"/>
  <c r="CW46" i="1"/>
  <c r="CY47" i="1"/>
  <c r="CU52" i="1"/>
  <c r="CW53" i="1"/>
  <c r="CY54" i="1"/>
  <c r="CU10" i="1"/>
  <c r="CY12" i="1"/>
  <c r="CU17" i="1"/>
  <c r="CW18" i="1"/>
  <c r="CU24" i="1"/>
  <c r="CW25" i="1"/>
  <c r="CY26" i="1"/>
  <c r="CU31" i="1"/>
  <c r="CW32" i="1"/>
  <c r="CY33" i="1"/>
  <c r="CU38" i="1"/>
  <c r="CW39" i="1"/>
  <c r="CT44" i="1"/>
  <c r="CV45" i="1"/>
  <c r="CX46" i="1"/>
  <c r="CT51" i="1"/>
  <c r="CV52" i="1"/>
  <c r="CX53" i="1"/>
  <c r="CT9" i="1"/>
  <c r="CX11" i="1"/>
  <c r="CT16" i="1"/>
  <c r="CV17" i="1"/>
  <c r="CX18" i="1"/>
  <c r="CV24" i="1"/>
  <c r="CX25" i="1"/>
  <c r="CT30" i="1"/>
  <c r="CX32" i="1"/>
  <c r="CT37" i="1"/>
  <c r="CV38" i="1"/>
  <c r="CX39" i="1"/>
  <c r="CU44" i="1"/>
  <c r="CW45" i="1"/>
  <c r="CY46" i="1"/>
  <c r="CU51" i="1"/>
  <c r="CW52" i="1"/>
  <c r="CY53" i="1"/>
  <c r="CU9" i="1"/>
  <c r="CW10" i="1"/>
  <c r="CU16" i="1"/>
  <c r="CW17" i="1"/>
  <c r="CU23" i="1"/>
  <c r="CW24" i="1"/>
  <c r="CY25" i="1"/>
  <c r="CU30" i="1"/>
  <c r="CW31" i="1"/>
  <c r="CY32" i="1"/>
  <c r="CU37" i="1"/>
  <c r="CW38" i="1"/>
  <c r="CY39" i="1"/>
  <c r="CT43" i="1"/>
  <c r="CV44" i="1"/>
  <c r="CX45" i="1"/>
  <c r="CT50" i="1"/>
  <c r="CV51" i="1"/>
  <c r="CT15" i="1"/>
  <c r="CV16" i="1"/>
  <c r="CV30" i="1"/>
  <c r="CX31" i="1"/>
  <c r="CV37" i="1"/>
  <c r="CX38" i="1"/>
  <c r="CU43" i="1"/>
  <c r="CW44" i="1"/>
  <c r="CY45" i="1"/>
  <c r="CU50" i="1"/>
  <c r="CY52" i="1"/>
  <c r="CW9" i="1"/>
  <c r="CY10" i="1"/>
  <c r="CU15" i="1"/>
  <c r="CW16" i="1"/>
  <c r="CY17" i="1"/>
  <c r="CU22" i="1"/>
  <c r="CW23" i="1"/>
  <c r="CY24" i="1"/>
  <c r="CU29" i="1"/>
  <c r="CW30" i="1"/>
  <c r="CY31" i="1"/>
  <c r="CU36" i="1"/>
  <c r="CW37" i="1"/>
  <c r="CY38" i="1"/>
  <c r="CT42" i="1"/>
  <c r="CV43" i="1"/>
  <c r="CX44" i="1"/>
  <c r="CT49" i="1"/>
  <c r="CV50" i="1"/>
  <c r="CX51" i="1"/>
  <c r="CT56" i="1"/>
  <c r="CD30" i="1"/>
  <c r="CD48" i="1"/>
  <c r="CD56" i="1"/>
  <c r="CD40" i="1"/>
  <c r="CD32" i="1"/>
  <c r="CD21" i="1"/>
  <c r="CD29" i="1"/>
  <c r="CD37" i="1"/>
  <c r="CD45" i="1"/>
  <c r="CD13" i="1"/>
  <c r="CD55" i="1"/>
  <c r="CD54" i="1"/>
  <c r="CD46" i="1"/>
  <c r="CD38" i="1"/>
  <c r="CD22" i="1"/>
  <c r="CD14" i="1"/>
  <c r="CD53" i="1"/>
  <c r="CD15" i="1"/>
  <c r="CD47" i="1"/>
  <c r="CD31" i="1"/>
  <c r="CD39" i="1"/>
  <c r="CD23" i="1"/>
  <c r="CD52" i="1"/>
  <c r="CD44" i="1"/>
  <c r="CD36" i="1"/>
  <c r="CD28" i="1"/>
  <c r="CD20" i="1"/>
  <c r="CD12" i="1"/>
  <c r="CD43" i="1"/>
  <c r="CD27" i="1"/>
  <c r="CD11" i="1"/>
  <c r="CD50" i="1"/>
  <c r="CD42" i="1"/>
  <c r="CD34" i="1"/>
  <c r="CD26" i="1"/>
  <c r="CD18" i="1"/>
  <c r="CD10" i="1"/>
  <c r="CD51" i="1"/>
  <c r="CD35" i="1"/>
  <c r="CD19" i="1"/>
  <c r="CD49" i="1"/>
  <c r="CD41" i="1"/>
  <c r="CD33" i="1"/>
  <c r="CD25" i="1"/>
  <c r="CD17" i="1"/>
  <c r="CI42" i="1" l="1"/>
  <c r="CI36" i="1"/>
  <c r="CI26" i="1"/>
  <c r="CI40" i="1"/>
  <c r="CI50" i="1"/>
  <c r="CI9" i="1"/>
  <c r="CI45" i="1"/>
  <c r="CI29" i="1"/>
  <c r="CI34" i="1"/>
  <c r="CI28" i="1"/>
  <c r="CI53" i="1"/>
  <c r="CI27" i="1"/>
  <c r="CI32" i="1"/>
  <c r="CI20" i="1"/>
  <c r="CI52" i="1"/>
  <c r="CI21" i="1"/>
  <c r="CI31" i="1"/>
  <c r="CI47" i="1"/>
  <c r="CI16" i="1"/>
  <c r="CI13" i="1"/>
  <c r="CI24" i="1"/>
  <c r="CI49" i="1"/>
  <c r="CI12" i="1"/>
  <c r="CI14" i="1"/>
  <c r="CI10" i="1"/>
  <c r="CI37" i="1"/>
  <c r="CI18" i="1"/>
  <c r="CI55" i="1"/>
  <c r="CI41" i="1"/>
  <c r="CI39" i="1"/>
  <c r="CI44" i="1"/>
  <c r="CI25" i="1"/>
  <c r="CI33" i="1"/>
  <c r="CI17" i="1"/>
  <c r="CI22" i="1"/>
  <c r="CI48" i="1"/>
  <c r="CI43" i="1"/>
  <c r="CI19" i="1"/>
  <c r="CI15" i="1"/>
  <c r="CI51" i="1"/>
  <c r="CI23" i="1"/>
  <c r="CI56" i="1"/>
  <c r="CI30" i="1"/>
  <c r="CI11" i="1"/>
  <c r="CI35" i="1"/>
  <c r="CI54" i="1"/>
  <c r="CI38" i="1"/>
  <c r="CI46" i="1"/>
  <c r="CE15" i="1"/>
  <c r="CE29" i="1"/>
  <c r="CE42" i="1"/>
  <c r="CE21" i="1"/>
  <c r="CE50" i="1"/>
  <c r="CE13" i="1"/>
  <c r="CE32" i="1"/>
  <c r="CE35" i="1"/>
  <c r="CE11" i="1"/>
  <c r="CE52" i="1"/>
  <c r="CE54" i="1"/>
  <c r="CE45" i="1"/>
  <c r="CE40" i="1"/>
  <c r="CE34" i="1"/>
  <c r="CE22" i="1"/>
  <c r="CE46" i="1"/>
  <c r="CE51" i="1"/>
  <c r="CE27" i="1"/>
  <c r="CE23" i="1"/>
  <c r="CE56" i="1"/>
  <c r="CE53" i="1"/>
  <c r="CE36" i="1"/>
  <c r="CE10" i="1"/>
  <c r="CE43" i="1"/>
  <c r="CE39" i="1"/>
  <c r="CE48" i="1"/>
  <c r="CE41" i="1"/>
  <c r="CE49" i="1"/>
  <c r="CE38" i="1"/>
  <c r="CE44" i="1"/>
  <c r="CE55" i="1"/>
  <c r="CE17" i="1"/>
  <c r="CE25" i="1"/>
  <c r="CE18" i="1"/>
  <c r="CE12" i="1"/>
  <c r="CE31" i="1"/>
  <c r="CE30" i="1"/>
  <c r="CE28" i="1"/>
  <c r="CE19" i="1"/>
  <c r="CE33" i="1"/>
  <c r="CE26" i="1"/>
  <c r="CE20" i="1"/>
  <c r="CE47" i="1"/>
  <c r="CE14" i="1"/>
  <c r="CE37" i="1"/>
  <c r="CD16" i="1"/>
  <c r="CD24" i="1"/>
  <c r="DS55" i="1" l="1"/>
  <c r="EQ55" i="1" s="1"/>
  <c r="CT55" i="1"/>
  <c r="CL55" i="1"/>
  <c r="DB55" i="1" s="1"/>
  <c r="DJ55" i="1"/>
  <c r="CY18" i="1"/>
  <c r="CQ18" i="1"/>
  <c r="DG18" i="1" s="1"/>
  <c r="DX18" i="1"/>
  <c r="EV18" i="1" s="1"/>
  <c r="DO18" i="1"/>
  <c r="DL10" i="1"/>
  <c r="DU10" i="1"/>
  <c r="ES10" i="1" s="1"/>
  <c r="CN10" i="1"/>
  <c r="DD10" i="1" s="1"/>
  <c r="CV10" i="1"/>
  <c r="DO13" i="1"/>
  <c r="DX13" i="1"/>
  <c r="EV13" i="1" s="1"/>
  <c r="CN13" i="1"/>
  <c r="DL13" i="1"/>
  <c r="DU13" i="1"/>
  <c r="ES13" i="1" s="1"/>
  <c r="CQ13" i="1"/>
  <c r="DG13" i="1" s="1"/>
  <c r="CV13" i="1"/>
  <c r="CY13" i="1"/>
  <c r="CY11" i="1"/>
  <c r="DX11" i="1"/>
  <c r="EV11" i="1" s="1"/>
  <c r="CQ11" i="1"/>
  <c r="DG11" i="1" s="1"/>
  <c r="DO11" i="1"/>
  <c r="CO56" i="1"/>
  <c r="DE56" i="1" s="1"/>
  <c r="CW56" i="1"/>
  <c r="DM56" i="1"/>
  <c r="DV56" i="1"/>
  <c r="ET56" i="1" s="1"/>
  <c r="DX14" i="1"/>
  <c r="EV14" i="1" s="1"/>
  <c r="CQ14" i="1"/>
  <c r="DO14" i="1"/>
  <c r="CY14" i="1"/>
  <c r="CY9" i="1"/>
  <c r="CV9" i="1"/>
  <c r="DO9" i="1"/>
  <c r="DX9" i="1"/>
  <c r="EV9" i="1" s="1"/>
  <c r="DU9" i="1"/>
  <c r="ES9" i="1" s="1"/>
  <c r="CN9" i="1"/>
  <c r="DL9" i="1"/>
  <c r="CQ9" i="1"/>
  <c r="DS25" i="1"/>
  <c r="EQ25" i="1" s="1"/>
  <c r="CT25" i="1"/>
  <c r="CL25" i="1"/>
  <c r="DB25" i="1" s="1"/>
  <c r="DJ25" i="1"/>
  <c r="CS12" i="1"/>
  <c r="DR12" i="1"/>
  <c r="EP12" i="1" s="1"/>
  <c r="CK12" i="1"/>
  <c r="DA12" i="1" s="1"/>
  <c r="DI12" i="1"/>
  <c r="DW22" i="1"/>
  <c r="EU22" i="1" s="1"/>
  <c r="DI22" i="1"/>
  <c r="CS22" i="1"/>
  <c r="CL22" i="1"/>
  <c r="DB22" i="1" s="1"/>
  <c r="CN22" i="1"/>
  <c r="DD22" i="1" s="1"/>
  <c r="CK22" i="1"/>
  <c r="DA22" i="1" s="1"/>
  <c r="DR22" i="1"/>
  <c r="EP22" i="1" s="1"/>
  <c r="DJ22" i="1"/>
  <c r="DL22" i="1"/>
  <c r="DS22" i="1"/>
  <c r="EQ22" i="1" s="1"/>
  <c r="DU22" i="1"/>
  <c r="ES22" i="1" s="1"/>
  <c r="CT22" i="1"/>
  <c r="CV22" i="1"/>
  <c r="CL29" i="1"/>
  <c r="DB29" i="1" s="1"/>
  <c r="DJ29" i="1"/>
  <c r="DL29" i="1"/>
  <c r="CV29" i="1"/>
  <c r="CN29" i="1"/>
  <c r="DD29" i="1" s="1"/>
  <c r="DS29" i="1"/>
  <c r="EQ29" i="1" s="1"/>
  <c r="CT29" i="1"/>
  <c r="DU29" i="1"/>
  <c r="ES29" i="1" s="1"/>
  <c r="CK10" i="1"/>
  <c r="DA10" i="1" s="1"/>
  <c r="DR10" i="1"/>
  <c r="EP10" i="1" s="1"/>
  <c r="DI10" i="1"/>
  <c r="CS10" i="1"/>
  <c r="CK9" i="1"/>
  <c r="CS9" i="1"/>
  <c r="DR9" i="1"/>
  <c r="EP9" i="1" s="1"/>
  <c r="DI9" i="1"/>
  <c r="CV31" i="1"/>
  <c r="CT31" i="1"/>
  <c r="DL31" i="1"/>
  <c r="DU31" i="1"/>
  <c r="ES31" i="1" s="1"/>
  <c r="CN31" i="1"/>
  <c r="DD31" i="1" s="1"/>
  <c r="DI31" i="1"/>
  <c r="CK31" i="1"/>
  <c r="DA31" i="1" s="1"/>
  <c r="DS31" i="1"/>
  <c r="EQ31" i="1" s="1"/>
  <c r="CL31" i="1"/>
  <c r="DB31" i="1" s="1"/>
  <c r="DJ31" i="1"/>
  <c r="CS31" i="1"/>
  <c r="DR31" i="1"/>
  <c r="EP31" i="1" s="1"/>
  <c r="CS11" i="1"/>
  <c r="DR11" i="1"/>
  <c r="EP11" i="1" s="1"/>
  <c r="DI11" i="1"/>
  <c r="CK11" i="1"/>
  <c r="DA11" i="1" s="1"/>
  <c r="DS26" i="1"/>
  <c r="EQ26" i="1" s="1"/>
  <c r="CT26" i="1"/>
  <c r="DJ26" i="1"/>
  <c r="CL26" i="1"/>
  <c r="DB26" i="1" s="1"/>
  <c r="DI26" i="1"/>
  <c r="CK26" i="1"/>
  <c r="DA26" i="1" s="1"/>
  <c r="CS26" i="1"/>
  <c r="DR26" i="1"/>
  <c r="EP26" i="1" s="1"/>
  <c r="CK14" i="1"/>
  <c r="DA14" i="1" s="1"/>
  <c r="DI14" i="1"/>
  <c r="CS14" i="1"/>
  <c r="DR14" i="1"/>
  <c r="EP14" i="1" s="1"/>
  <c r="CS13" i="1"/>
  <c r="DI13" i="1"/>
  <c r="DR13" i="1"/>
  <c r="EP13" i="1" s="1"/>
  <c r="CK13" i="1"/>
  <c r="DA13" i="1" s="1"/>
  <c r="CK25" i="1"/>
  <c r="DA25" i="1" s="1"/>
  <c r="CS25" i="1"/>
  <c r="DR25" i="1"/>
  <c r="EP25" i="1" s="1"/>
  <c r="DI25" i="1"/>
  <c r="CL23" i="1"/>
  <c r="DB23" i="1" s="1"/>
  <c r="DS23" i="1"/>
  <c r="EQ23" i="1" s="1"/>
  <c r="CT23" i="1"/>
  <c r="DJ23" i="1"/>
  <c r="DU23" i="1"/>
  <c r="ES23" i="1" s="1"/>
  <c r="CV23" i="1"/>
  <c r="DL23" i="1"/>
  <c r="CN23" i="1"/>
  <c r="DD23" i="1" s="1"/>
  <c r="CQ15" i="1"/>
  <c r="DG15" i="1" s="1"/>
  <c r="DO15" i="1"/>
  <c r="CQ19" i="1"/>
  <c r="DG19" i="1" s="1"/>
  <c r="DO19" i="1"/>
  <c r="CN26" i="1"/>
  <c r="DL26" i="1"/>
  <c r="DI23" i="1"/>
  <c r="CO12" i="1"/>
  <c r="DM12" i="1"/>
  <c r="DM29" i="1"/>
  <c r="CO11" i="1"/>
  <c r="DM11" i="1"/>
  <c r="CK23" i="1"/>
  <c r="CO29" i="1"/>
  <c r="CY15" i="1"/>
  <c r="DX15" i="1"/>
  <c r="EV15" i="1" s="1"/>
  <c r="DX19" i="1"/>
  <c r="EV19" i="1" s="1"/>
  <c r="CY19" i="1"/>
  <c r="DW21" i="1"/>
  <c r="EU21" i="1" s="1"/>
  <c r="DR23" i="1"/>
  <c r="EP23" i="1" s="1"/>
  <c r="DW23" i="1"/>
  <c r="EU23" i="1" s="1"/>
  <c r="DV12" i="1"/>
  <c r="ET12" i="1" s="1"/>
  <c r="DW24" i="1"/>
  <c r="EU24" i="1" s="1"/>
  <c r="DW16" i="1"/>
  <c r="EU16" i="1" s="1"/>
  <c r="DV11" i="1"/>
  <c r="ET11" i="1" s="1"/>
  <c r="DW17" i="1"/>
  <c r="EU17" i="1" s="1"/>
  <c r="DW29" i="1"/>
  <c r="EU29" i="1" s="1"/>
  <c r="DV29" i="1"/>
  <c r="ET29" i="1" s="1"/>
  <c r="DU26" i="1"/>
  <c r="ES26" i="1" s="1"/>
  <c r="DW26" i="1"/>
  <c r="EU26" i="1" s="1"/>
  <c r="CW12" i="1"/>
  <c r="CW11" i="1"/>
  <c r="CX22" i="1"/>
  <c r="CX21" i="1"/>
  <c r="CX23" i="1"/>
  <c r="CX29" i="1"/>
  <c r="CW29" i="1"/>
  <c r="CX24" i="1"/>
  <c r="CX26" i="1"/>
  <c r="CV26" i="1"/>
  <c r="CX17" i="1"/>
  <c r="CX16" i="1"/>
  <c r="CS23" i="1"/>
  <c r="DB30" i="1"/>
  <c r="DE38" i="1"/>
  <c r="DC38" i="1"/>
  <c r="DD38" i="1"/>
  <c r="DB38" i="1"/>
  <c r="DA38" i="1"/>
  <c r="DF38" i="1"/>
  <c r="DG38" i="1"/>
  <c r="DF32" i="1"/>
  <c r="DG32" i="1"/>
  <c r="DC32" i="1"/>
  <c r="DD32" i="1"/>
  <c r="DE32" i="1"/>
  <c r="DB32" i="1"/>
  <c r="DA32" i="1"/>
  <c r="DE25" i="1"/>
  <c r="DF25" i="1"/>
  <c r="DG25" i="1"/>
  <c r="DD25" i="1"/>
  <c r="DC25" i="1"/>
  <c r="DE21" i="1"/>
  <c r="DD21" i="1"/>
  <c r="DB21" i="1"/>
  <c r="DC21" i="1"/>
  <c r="DA21" i="1"/>
  <c r="DB15" i="1"/>
  <c r="DE15" i="1"/>
  <c r="DF15" i="1"/>
  <c r="DC15" i="1"/>
  <c r="DD15" i="1"/>
  <c r="DA15" i="1"/>
  <c r="DC31" i="1"/>
  <c r="DE31" i="1"/>
  <c r="DG31" i="1"/>
  <c r="DF31" i="1"/>
  <c r="DE44" i="1"/>
  <c r="DB44" i="1"/>
  <c r="DC44" i="1"/>
  <c r="DD44" i="1"/>
  <c r="DF44" i="1"/>
  <c r="DG44" i="1"/>
  <c r="DA44" i="1"/>
  <c r="DB56" i="1"/>
  <c r="DG56" i="1"/>
  <c r="DC56" i="1"/>
  <c r="DD56" i="1"/>
  <c r="DA56" i="1"/>
  <c r="DF56" i="1"/>
  <c r="DF11" i="1"/>
  <c r="DC11" i="1"/>
  <c r="DD11" i="1"/>
  <c r="DB11" i="1"/>
  <c r="DG20" i="1"/>
  <c r="DB20" i="1"/>
  <c r="DC20" i="1"/>
  <c r="DE20" i="1"/>
  <c r="DF20" i="1"/>
  <c r="DA20" i="1"/>
  <c r="DD20" i="1"/>
  <c r="DB34" i="1"/>
  <c r="DF34" i="1"/>
  <c r="DG34" i="1"/>
  <c r="DA34" i="1"/>
  <c r="DC34" i="1"/>
  <c r="DD34" i="1"/>
  <c r="DE34" i="1"/>
  <c r="DC28" i="1"/>
  <c r="DE28" i="1"/>
  <c r="DF28" i="1"/>
  <c r="DG28" i="1"/>
  <c r="DB28" i="1"/>
  <c r="DD28" i="1"/>
  <c r="DA28" i="1"/>
  <c r="DB35" i="1"/>
  <c r="DC35" i="1"/>
  <c r="DE35" i="1"/>
  <c r="DF35" i="1"/>
  <c r="DG35" i="1"/>
  <c r="DD35" i="1"/>
  <c r="DA35" i="1"/>
  <c r="DG39" i="1"/>
  <c r="DB39" i="1"/>
  <c r="DC39" i="1"/>
  <c r="DE39" i="1"/>
  <c r="DD39" i="1"/>
  <c r="DF39" i="1"/>
  <c r="DA39" i="1"/>
  <c r="DE23" i="1"/>
  <c r="DG23" i="1"/>
  <c r="DC23" i="1"/>
  <c r="DB12" i="1"/>
  <c r="DD12" i="1"/>
  <c r="DF12" i="1"/>
  <c r="DC12" i="1"/>
  <c r="DG12" i="1"/>
  <c r="DF18" i="1"/>
  <c r="DB18" i="1"/>
  <c r="DD18" i="1"/>
  <c r="DE18" i="1"/>
  <c r="DC18" i="1"/>
  <c r="DA18" i="1"/>
  <c r="DG22" i="1"/>
  <c r="DC22" i="1"/>
  <c r="DE22" i="1"/>
  <c r="DC49" i="1"/>
  <c r="DD49" i="1"/>
  <c r="DF49" i="1"/>
  <c r="DG49" i="1"/>
  <c r="DB49" i="1"/>
  <c r="DE49" i="1"/>
  <c r="DA49" i="1"/>
  <c r="DB27" i="1"/>
  <c r="DD27" i="1"/>
  <c r="DA27" i="1"/>
  <c r="DF27" i="1"/>
  <c r="DE27" i="1"/>
  <c r="DC27" i="1"/>
  <c r="DE54" i="1"/>
  <c r="DG54" i="1"/>
  <c r="DD54" i="1"/>
  <c r="DA54" i="1"/>
  <c r="DB54" i="1"/>
  <c r="DC54" i="1"/>
  <c r="DF54" i="1"/>
  <c r="DC37" i="1"/>
  <c r="DB37" i="1"/>
  <c r="DD37" i="1"/>
  <c r="DF37" i="1"/>
  <c r="DG37" i="1"/>
  <c r="DA37" i="1"/>
  <c r="DE37" i="1"/>
  <c r="DE47" i="1"/>
  <c r="DG47" i="1"/>
  <c r="DB47" i="1"/>
  <c r="DC47" i="1"/>
  <c r="DA47" i="1"/>
  <c r="DD47" i="1"/>
  <c r="DF47" i="1"/>
  <c r="DE13" i="1"/>
  <c r="DF13" i="1"/>
  <c r="DB13" i="1"/>
  <c r="DC13" i="1"/>
  <c r="DD13" i="1"/>
  <c r="DG26" i="1"/>
  <c r="DE26" i="1"/>
  <c r="DC26" i="1"/>
  <c r="DG40" i="1"/>
  <c r="DE40" i="1"/>
  <c r="DD40" i="1"/>
  <c r="DF40" i="1"/>
  <c r="DB40" i="1"/>
  <c r="DC40" i="1"/>
  <c r="DA40" i="1"/>
  <c r="DF51" i="1"/>
  <c r="DG51" i="1"/>
  <c r="DA51" i="1"/>
  <c r="DB51" i="1"/>
  <c r="DC51" i="1"/>
  <c r="DD51" i="1"/>
  <c r="DE51" i="1"/>
  <c r="DD36" i="1"/>
  <c r="DE36" i="1"/>
  <c r="DF36" i="1"/>
  <c r="DG36" i="1"/>
  <c r="DB36" i="1"/>
  <c r="DC36" i="1"/>
  <c r="DA36" i="1"/>
  <c r="DB14" i="1"/>
  <c r="DC14" i="1"/>
  <c r="DE14" i="1"/>
  <c r="DG14" i="1"/>
  <c r="DD14" i="1"/>
  <c r="DF14" i="1"/>
  <c r="DC30" i="1"/>
  <c r="DD30" i="1"/>
  <c r="DG30" i="1"/>
  <c r="DE30" i="1"/>
  <c r="DA30" i="1"/>
  <c r="DF30" i="1"/>
  <c r="DD55" i="1"/>
  <c r="DA55" i="1"/>
  <c r="DE55" i="1"/>
  <c r="DG55" i="1"/>
  <c r="DC55" i="1"/>
  <c r="DG17" i="1"/>
  <c r="DD17" i="1"/>
  <c r="DE17" i="1"/>
  <c r="DB17" i="1"/>
  <c r="DA17" i="1"/>
  <c r="DC17" i="1"/>
  <c r="DG29" i="1"/>
  <c r="DC29" i="1"/>
  <c r="DA29" i="1"/>
  <c r="DB19" i="1"/>
  <c r="DC19" i="1"/>
  <c r="DD19" i="1"/>
  <c r="DE19" i="1"/>
  <c r="DF19" i="1"/>
  <c r="DA19" i="1"/>
  <c r="DA41" i="1"/>
  <c r="DB41" i="1"/>
  <c r="DE41" i="1"/>
  <c r="DD41" i="1"/>
  <c r="DF41" i="1"/>
  <c r="DG41" i="1"/>
  <c r="DC41" i="1"/>
  <c r="DF45" i="1"/>
  <c r="DG45" i="1"/>
  <c r="DB45" i="1"/>
  <c r="DC45" i="1"/>
  <c r="DD45" i="1"/>
  <c r="DE45" i="1"/>
  <c r="DA45" i="1"/>
  <c r="DG52" i="1"/>
  <c r="DB52" i="1"/>
  <c r="DC52" i="1"/>
  <c r="DE52" i="1"/>
  <c r="DF52" i="1"/>
  <c r="DD52" i="1"/>
  <c r="DA52" i="1"/>
  <c r="DE50" i="1"/>
  <c r="DB50" i="1"/>
  <c r="DF50" i="1"/>
  <c r="DG50" i="1"/>
  <c r="DA50" i="1"/>
  <c r="DC50" i="1"/>
  <c r="DD50" i="1"/>
  <c r="DG43" i="1"/>
  <c r="DB43" i="1"/>
  <c r="DD43" i="1"/>
  <c r="DF43" i="1"/>
  <c r="DE43" i="1"/>
  <c r="DC43" i="1"/>
  <c r="DA43" i="1"/>
  <c r="DB42" i="1"/>
  <c r="DD42" i="1"/>
  <c r="DC42" i="1"/>
  <c r="DG42" i="1"/>
  <c r="DE42" i="1"/>
  <c r="DF42" i="1"/>
  <c r="DA42" i="1"/>
  <c r="DF10" i="1"/>
  <c r="DG10" i="1"/>
  <c r="DB10" i="1"/>
  <c r="DC10" i="1"/>
  <c r="DE10" i="1"/>
  <c r="DC33" i="1"/>
  <c r="DD33" i="1"/>
  <c r="DE33" i="1"/>
  <c r="DB33" i="1"/>
  <c r="DG33" i="1"/>
  <c r="DA33" i="1"/>
  <c r="DF33" i="1"/>
  <c r="DB46" i="1"/>
  <c r="DD46" i="1"/>
  <c r="DF46" i="1"/>
  <c r="DE46" i="1"/>
  <c r="DG46" i="1"/>
  <c r="DC46" i="1"/>
  <c r="DA46" i="1"/>
  <c r="DG48" i="1"/>
  <c r="DD48" i="1"/>
  <c r="DC48" i="1"/>
  <c r="DE48" i="1"/>
  <c r="DF48" i="1"/>
  <c r="DA48" i="1"/>
  <c r="DB53" i="1"/>
  <c r="DD53" i="1"/>
  <c r="DF53" i="1"/>
  <c r="DG53" i="1"/>
  <c r="DC53" i="1"/>
  <c r="DE53" i="1"/>
  <c r="DA53" i="1"/>
  <c r="DF55" i="1"/>
  <c r="CE16" i="1"/>
  <c r="CE24" i="1"/>
  <c r="DG21" i="1"/>
  <c r="DB48" i="1"/>
  <c r="DG27" i="1"/>
  <c r="EW9" i="1" l="1"/>
  <c r="DP9" i="1"/>
  <c r="DE29" i="1"/>
  <c r="DE11" i="1"/>
  <c r="DF29" i="1"/>
  <c r="DA23" i="1"/>
  <c r="DF17" i="1"/>
  <c r="DF22" i="1"/>
  <c r="DE12" i="1"/>
  <c r="DF21" i="1"/>
  <c r="DD26" i="1"/>
  <c r="DF23" i="1"/>
  <c r="DF26" i="1"/>
  <c r="DP55" i="1"/>
  <c r="EW55" i="1" s="1"/>
  <c r="DB24" i="1"/>
  <c r="DA16" i="1"/>
  <c r="DB16" i="1"/>
  <c r="DG24" i="1"/>
  <c r="DC24" i="1"/>
  <c r="DD24" i="1"/>
  <c r="DE24" i="1"/>
  <c r="DA24" i="1"/>
  <c r="DF24" i="1"/>
  <c r="DC16" i="1"/>
  <c r="DD16" i="1"/>
  <c r="DE16" i="1"/>
  <c r="DF16" i="1"/>
  <c r="DG16" i="1"/>
  <c r="EW56" i="1"/>
  <c r="DP56" i="1"/>
  <c r="DP54" i="1"/>
  <c r="EW54" i="1"/>
  <c r="FB54" i="1" s="1"/>
  <c r="FL54" i="1" s="1"/>
  <c r="FB55" i="1" l="1"/>
  <c r="FL55" i="1" s="1"/>
  <c r="FB56" i="1"/>
  <c r="FL56" i="1" s="1"/>
  <c r="FB9" i="1"/>
  <c r="FL9" i="1" s="1"/>
  <c r="FH54" i="1"/>
  <c r="FK54" i="1" s="1"/>
  <c r="EZ9" i="1"/>
  <c r="FC55" i="1"/>
  <c r="FD55" i="1" s="1"/>
  <c r="FA55" i="1"/>
  <c r="EZ55" i="1"/>
  <c r="EY55" i="1"/>
  <c r="EX55" i="1"/>
  <c r="FC56" i="1"/>
  <c r="FA56" i="1"/>
  <c r="EX56" i="1"/>
  <c r="EZ56" i="1"/>
  <c r="EY56" i="1"/>
  <c r="FC54" i="1"/>
  <c r="FA54" i="1"/>
  <c r="EZ54" i="1"/>
  <c r="EY54" i="1"/>
  <c r="EX54" i="1"/>
  <c r="FH9" i="1" l="1"/>
  <c r="FK9" i="1" s="1"/>
  <c r="FH55" i="1"/>
  <c r="FK55" i="1" s="1"/>
  <c r="FH56" i="1"/>
  <c r="FK56" i="1" s="1"/>
  <c r="FG55" i="1"/>
  <c r="FF55" i="1"/>
  <c r="FE55" i="1"/>
  <c r="FD56" i="1"/>
  <c r="FE56" i="1"/>
  <c r="FG56" i="1"/>
  <c r="FF56" i="1"/>
  <c r="FG54" i="1"/>
  <c r="FE54" i="1"/>
  <c r="FD54" i="1"/>
  <c r="FF54" i="1"/>
  <c r="FI55" i="1" l="1"/>
  <c r="FI54" i="1"/>
  <c r="FI56" i="1"/>
  <c r="R9" i="1" l="1"/>
  <c r="S9" i="1"/>
  <c r="T9" i="1"/>
  <c r="U9" i="1"/>
  <c r="V9" i="1"/>
  <c r="W9" i="1"/>
  <c r="CD9" i="1" l="1"/>
  <c r="CE9" i="1" l="1"/>
  <c r="DB9" i="1" l="1"/>
  <c r="DC9" i="1"/>
  <c r="DE9" i="1"/>
  <c r="DF9" i="1"/>
  <c r="DG9" i="1"/>
  <c r="DD9" i="1"/>
  <c r="DA9" i="1"/>
  <c r="DP23" i="1" l="1"/>
  <c r="DP48" i="1"/>
  <c r="DP24" i="1"/>
  <c r="EW53" i="1" l="1"/>
  <c r="FB53" i="1" s="1"/>
  <c r="FL53" i="1" s="1"/>
  <c r="EW44" i="1"/>
  <c r="FB44" i="1" s="1"/>
  <c r="FL44" i="1" s="1"/>
  <c r="DP36" i="1"/>
  <c r="DP20" i="1"/>
  <c r="DP29" i="1"/>
  <c r="DP40" i="1"/>
  <c r="DP18" i="1"/>
  <c r="EW23" i="1"/>
  <c r="FB23" i="1" s="1"/>
  <c r="FL23" i="1" s="1"/>
  <c r="DP28" i="1"/>
  <c r="EW38" i="1"/>
  <c r="FB38" i="1" s="1"/>
  <c r="FL38" i="1" s="1"/>
  <c r="DP38" i="1"/>
  <c r="DP41" i="1"/>
  <c r="DP45" i="1"/>
  <c r="EW52" i="1"/>
  <c r="FB52" i="1" s="1"/>
  <c r="FL52" i="1" s="1"/>
  <c r="DP52" i="1"/>
  <c r="DP49" i="1"/>
  <c r="EW49" i="1" s="1"/>
  <c r="FB49" i="1" s="1"/>
  <c r="FL49" i="1" s="1"/>
  <c r="DP22" i="1"/>
  <c r="DP35" i="1"/>
  <c r="DP19" i="1"/>
  <c r="DP42" i="1"/>
  <c r="EW25" i="1"/>
  <c r="FB25" i="1" s="1"/>
  <c r="FL25" i="1" s="1"/>
  <c r="DP25" i="1"/>
  <c r="DP39" i="1"/>
  <c r="EW37" i="1"/>
  <c r="FB37" i="1" s="1"/>
  <c r="FL37" i="1" s="1"/>
  <c r="DP37" i="1"/>
  <c r="DP27" i="1"/>
  <c r="EW34" i="1"/>
  <c r="FB34" i="1" s="1"/>
  <c r="FL34" i="1" s="1"/>
  <c r="DP34" i="1"/>
  <c r="DP43" i="1"/>
  <c r="DP44" i="1"/>
  <c r="DP31" i="1"/>
  <c r="DP12" i="1"/>
  <c r="EW50" i="1"/>
  <c r="FB50" i="1" s="1"/>
  <c r="FL50" i="1" s="1"/>
  <c r="DP50" i="1"/>
  <c r="EW33" i="1"/>
  <c r="FB33" i="1" s="1"/>
  <c r="FL33" i="1" s="1"/>
  <c r="DP33" i="1"/>
  <c r="EW51" i="1"/>
  <c r="FB51" i="1" s="1"/>
  <c r="FL51" i="1" s="1"/>
  <c r="DP51" i="1"/>
  <c r="EW13" i="1"/>
  <c r="DP30" i="1"/>
  <c r="EW30" i="1"/>
  <c r="FB30" i="1" s="1"/>
  <c r="FL30" i="1" s="1"/>
  <c r="EW46" i="1"/>
  <c r="FB46" i="1" s="1"/>
  <c r="FL46" i="1" s="1"/>
  <c r="DP46" i="1"/>
  <c r="DP26" i="1"/>
  <c r="DP17" i="1"/>
  <c r="DP53" i="1"/>
  <c r="EW32" i="1"/>
  <c r="FB32" i="1" s="1"/>
  <c r="FL32" i="1" s="1"/>
  <c r="DP32" i="1"/>
  <c r="DP21" i="1"/>
  <c r="DP47" i="1"/>
  <c r="EW11" i="1"/>
  <c r="FB11" i="1" s="1"/>
  <c r="FL11" i="1" s="1"/>
  <c r="DP14" i="1"/>
  <c r="DP13" i="1"/>
  <c r="DP11" i="1"/>
  <c r="DP15" i="1"/>
  <c r="DP10" i="1"/>
  <c r="DP16" i="1"/>
  <c r="FB13" i="1" l="1"/>
  <c r="FL13" i="1" s="1"/>
  <c r="FH52" i="1"/>
  <c r="FK52" i="1" s="1"/>
  <c r="FH30" i="1"/>
  <c r="FK30" i="1" s="1"/>
  <c r="FH38" i="1"/>
  <c r="FK38" i="1" s="1"/>
  <c r="FH51" i="1"/>
  <c r="FK51" i="1" s="1"/>
  <c r="FH23" i="1"/>
  <c r="FK23" i="1" s="1"/>
  <c r="FH25" i="1"/>
  <c r="FK25" i="1" s="1"/>
  <c r="FH32" i="1"/>
  <c r="FK32" i="1" s="1"/>
  <c r="FH50" i="1"/>
  <c r="FK50" i="1" s="1"/>
  <c r="FH49" i="1"/>
  <c r="FK49" i="1" s="1"/>
  <c r="FH44" i="1"/>
  <c r="FK44" i="1" s="1"/>
  <c r="FH46" i="1"/>
  <c r="FK46" i="1" s="1"/>
  <c r="FH34" i="1"/>
  <c r="FK34" i="1" s="1"/>
  <c r="FH37" i="1"/>
  <c r="FK37" i="1" s="1"/>
  <c r="FH11" i="1"/>
  <c r="FK11" i="1" s="1"/>
  <c r="FH33" i="1"/>
  <c r="FK33" i="1" s="1"/>
  <c r="FH53" i="1"/>
  <c r="FK53" i="1" s="1"/>
  <c r="FC51" i="1"/>
  <c r="FC23" i="1"/>
  <c r="FC33" i="1"/>
  <c r="FC50" i="1"/>
  <c r="FC25" i="1"/>
  <c r="FC30" i="1"/>
  <c r="FC32" i="1"/>
  <c r="FC34" i="1"/>
  <c r="FC46" i="1"/>
  <c r="FC44" i="1"/>
  <c r="FC49" i="1"/>
  <c r="FC37" i="1"/>
  <c r="FC52" i="1"/>
  <c r="FC38" i="1"/>
  <c r="FC53" i="1"/>
  <c r="FC11" i="1"/>
  <c r="FC13" i="1"/>
  <c r="EW40" i="1"/>
  <c r="FB40" i="1" s="1"/>
  <c r="FL40" i="1" s="1"/>
  <c r="EW47" i="1"/>
  <c r="FB47" i="1" s="1"/>
  <c r="FL47" i="1" s="1"/>
  <c r="EW48" i="1"/>
  <c r="FB48" i="1" s="1"/>
  <c r="FL48" i="1" s="1"/>
  <c r="EW42" i="1"/>
  <c r="FB42" i="1" s="1"/>
  <c r="FL42" i="1" s="1"/>
  <c r="EX25" i="1"/>
  <c r="EY25" i="1"/>
  <c r="EZ25" i="1"/>
  <c r="FA25" i="1"/>
  <c r="FA38" i="1"/>
  <c r="EZ38" i="1"/>
  <c r="EX38" i="1"/>
  <c r="EY38" i="1"/>
  <c r="FA52" i="1"/>
  <c r="EZ52" i="1"/>
  <c r="EX52" i="1"/>
  <c r="EY52" i="1"/>
  <c r="EX11" i="1"/>
  <c r="EY11" i="1"/>
  <c r="EZ11" i="1"/>
  <c r="FA11" i="1"/>
  <c r="FA46" i="1"/>
  <c r="EZ46" i="1"/>
  <c r="EX46" i="1"/>
  <c r="EY46" i="1"/>
  <c r="EX37" i="1"/>
  <c r="EY37" i="1"/>
  <c r="EZ37" i="1"/>
  <c r="FA37" i="1"/>
  <c r="FA44" i="1"/>
  <c r="EZ44" i="1"/>
  <c r="EX44" i="1"/>
  <c r="EY44" i="1"/>
  <c r="EX33" i="1"/>
  <c r="EY33" i="1"/>
  <c r="EZ33" i="1"/>
  <c r="FA33" i="1"/>
  <c r="FA34" i="1"/>
  <c r="EX34" i="1"/>
  <c r="EZ34" i="1"/>
  <c r="EY34" i="1"/>
  <c r="FA32" i="1"/>
  <c r="EX32" i="1"/>
  <c r="EY32" i="1"/>
  <c r="EZ32" i="1"/>
  <c r="FA30" i="1"/>
  <c r="EX30" i="1"/>
  <c r="EZ30" i="1"/>
  <c r="EY30" i="1"/>
  <c r="EX23" i="1"/>
  <c r="EY23" i="1"/>
  <c r="EZ23" i="1"/>
  <c r="FA23" i="1"/>
  <c r="EX53" i="1"/>
  <c r="EY53" i="1"/>
  <c r="EZ53" i="1"/>
  <c r="FA53" i="1"/>
  <c r="EX13" i="1"/>
  <c r="EY13" i="1"/>
  <c r="EZ13" i="1"/>
  <c r="FA13" i="1"/>
  <c r="FA50" i="1"/>
  <c r="EX50" i="1"/>
  <c r="EY50" i="1"/>
  <c r="EZ50" i="1"/>
  <c r="EW18" i="1"/>
  <c r="EW36" i="1"/>
  <c r="FB36" i="1" s="1"/>
  <c r="FL36" i="1" s="1"/>
  <c r="EW29" i="1"/>
  <c r="FB29" i="1" s="1"/>
  <c r="FL29" i="1" s="1"/>
  <c r="EW20" i="1"/>
  <c r="FB20" i="1" s="1"/>
  <c r="FL20" i="1" s="1"/>
  <c r="EW17" i="1"/>
  <c r="FB17" i="1" s="1"/>
  <c r="FL17" i="1" s="1"/>
  <c r="EW31" i="1"/>
  <c r="FB31" i="1" s="1"/>
  <c r="FL31" i="1" s="1"/>
  <c r="EW26" i="1"/>
  <c r="FB26" i="1" s="1"/>
  <c r="FL26" i="1" s="1"/>
  <c r="EW24" i="1"/>
  <c r="FB24" i="1" s="1"/>
  <c r="FL24" i="1" s="1"/>
  <c r="EW28" i="1"/>
  <c r="FB28" i="1" s="1"/>
  <c r="FL28" i="1" s="1"/>
  <c r="EW15" i="1"/>
  <c r="EW35" i="1"/>
  <c r="FB35" i="1" s="1"/>
  <c r="FL35" i="1" s="1"/>
  <c r="EW12" i="1"/>
  <c r="FB12" i="1" s="1"/>
  <c r="FL12" i="1" s="1"/>
  <c r="EW22" i="1"/>
  <c r="FB22" i="1" s="1"/>
  <c r="FL22" i="1" s="1"/>
  <c r="FH13" i="1" l="1"/>
  <c r="FK13" i="1" s="1"/>
  <c r="FB15" i="1"/>
  <c r="FH15" i="1" s="1"/>
  <c r="FK15" i="1" s="1"/>
  <c r="FB18" i="1"/>
  <c r="FL18" i="1" s="1"/>
  <c r="FH35" i="1"/>
  <c r="FK35" i="1" s="1"/>
  <c r="FH42" i="1"/>
  <c r="FK42" i="1" s="1"/>
  <c r="FH24" i="1"/>
  <c r="FK24" i="1" s="1"/>
  <c r="FH47" i="1"/>
  <c r="FK47" i="1" s="1"/>
  <c r="FH20" i="1"/>
  <c r="FK20" i="1" s="1"/>
  <c r="FH22" i="1"/>
  <c r="FK22" i="1" s="1"/>
  <c r="FH28" i="1"/>
  <c r="FK28" i="1" s="1"/>
  <c r="FH48" i="1"/>
  <c r="FK48" i="1" s="1"/>
  <c r="FH26" i="1"/>
  <c r="FK26" i="1" s="1"/>
  <c r="FH40" i="1"/>
  <c r="FK40" i="1" s="1"/>
  <c r="FH31" i="1"/>
  <c r="FK31" i="1" s="1"/>
  <c r="FH17" i="1"/>
  <c r="FK17" i="1" s="1"/>
  <c r="FH29" i="1"/>
  <c r="FK29" i="1" s="1"/>
  <c r="FH36" i="1"/>
  <c r="FK36" i="1" s="1"/>
  <c r="FH12" i="1"/>
  <c r="FK12" i="1" s="1"/>
  <c r="FC40" i="1"/>
  <c r="FC20" i="1"/>
  <c r="FC29" i="1"/>
  <c r="FC36" i="1"/>
  <c r="FC22" i="1"/>
  <c r="FC35" i="1"/>
  <c r="FC28" i="1"/>
  <c r="FC24" i="1"/>
  <c r="FC42" i="1"/>
  <c r="FC26" i="1"/>
  <c r="FC48" i="1"/>
  <c r="FC31" i="1"/>
  <c r="FC47" i="1"/>
  <c r="FC15" i="1"/>
  <c r="FC17" i="1"/>
  <c r="FC18" i="1"/>
  <c r="FC12" i="1"/>
  <c r="EW43" i="1"/>
  <c r="FB43" i="1" s="1"/>
  <c r="FL43" i="1" s="1"/>
  <c r="EW41" i="1"/>
  <c r="FB41" i="1" s="1"/>
  <c r="FL41" i="1" s="1"/>
  <c r="EW45" i="1"/>
  <c r="FB45" i="1" s="1"/>
  <c r="FL45" i="1" s="1"/>
  <c r="FD44" i="1"/>
  <c r="FE44" i="1"/>
  <c r="FF44" i="1"/>
  <c r="FG44" i="1"/>
  <c r="FD50" i="1"/>
  <c r="FE50" i="1"/>
  <c r="FF50" i="1"/>
  <c r="FG50" i="1"/>
  <c r="FD38" i="1"/>
  <c r="FE38" i="1"/>
  <c r="FF38" i="1"/>
  <c r="FG38" i="1"/>
  <c r="FD46" i="1"/>
  <c r="FE46" i="1"/>
  <c r="FF46" i="1"/>
  <c r="FG46" i="1"/>
  <c r="FF53" i="1"/>
  <c r="FG53" i="1"/>
  <c r="FD53" i="1"/>
  <c r="FE53" i="1"/>
  <c r="FD32" i="1"/>
  <c r="FE32" i="1"/>
  <c r="FF32" i="1"/>
  <c r="FG32" i="1"/>
  <c r="FD13" i="1"/>
  <c r="FF13" i="1"/>
  <c r="FG13" i="1"/>
  <c r="FE13" i="1"/>
  <c r="FD23" i="1"/>
  <c r="FE23" i="1"/>
  <c r="FF23" i="1"/>
  <c r="FG23" i="1"/>
  <c r="FD30" i="1"/>
  <c r="FE30" i="1"/>
  <c r="FF30" i="1"/>
  <c r="FG30" i="1"/>
  <c r="FF37" i="1"/>
  <c r="FG37" i="1"/>
  <c r="FD37" i="1"/>
  <c r="FE37" i="1"/>
  <c r="FD52" i="1"/>
  <c r="FE52" i="1"/>
  <c r="FF52" i="1"/>
  <c r="FG52" i="1"/>
  <c r="FD25" i="1"/>
  <c r="FF25" i="1"/>
  <c r="FG25" i="1"/>
  <c r="FE25" i="1"/>
  <c r="FD11" i="1"/>
  <c r="FE11" i="1"/>
  <c r="FF11" i="1"/>
  <c r="FG11" i="1"/>
  <c r="FD33" i="1"/>
  <c r="FF33" i="1"/>
  <c r="FE33" i="1"/>
  <c r="FG33" i="1"/>
  <c r="FD34" i="1"/>
  <c r="FE34" i="1"/>
  <c r="FF34" i="1"/>
  <c r="FG34" i="1"/>
  <c r="EX17" i="1"/>
  <c r="EY17" i="1"/>
  <c r="EZ17" i="1"/>
  <c r="FA17" i="1"/>
  <c r="EX35" i="1"/>
  <c r="EY35" i="1"/>
  <c r="EZ35" i="1"/>
  <c r="FA35" i="1"/>
  <c r="FA12" i="1"/>
  <c r="EZ12" i="1"/>
  <c r="EX12" i="1"/>
  <c r="EY12" i="1"/>
  <c r="EX29" i="1"/>
  <c r="EY29" i="1"/>
  <c r="EZ29" i="1"/>
  <c r="FA29" i="1"/>
  <c r="EX15" i="1"/>
  <c r="EY15" i="1"/>
  <c r="EZ15" i="1"/>
  <c r="FA15" i="1"/>
  <c r="FA36" i="1"/>
  <c r="EZ36" i="1"/>
  <c r="EX36" i="1"/>
  <c r="EY36" i="1"/>
  <c r="FA28" i="1"/>
  <c r="EZ28" i="1"/>
  <c r="EX28" i="1"/>
  <c r="EY28" i="1"/>
  <c r="FA18" i="1"/>
  <c r="EX18" i="1"/>
  <c r="EZ18" i="1"/>
  <c r="EY18" i="1"/>
  <c r="FA22" i="1"/>
  <c r="EZ22" i="1"/>
  <c r="EX22" i="1"/>
  <c r="EY22" i="1"/>
  <c r="FA20" i="1"/>
  <c r="EX20" i="1"/>
  <c r="EY20" i="1"/>
  <c r="EZ20" i="1"/>
  <c r="FA24" i="1"/>
  <c r="EX24" i="1"/>
  <c r="EZ24" i="1"/>
  <c r="EY24" i="1"/>
  <c r="FA40" i="1"/>
  <c r="EX40" i="1"/>
  <c r="EY40" i="1"/>
  <c r="EZ40" i="1"/>
  <c r="FA26" i="1"/>
  <c r="EZ26" i="1"/>
  <c r="EX26" i="1"/>
  <c r="EY26" i="1"/>
  <c r="EX31" i="1"/>
  <c r="EY31" i="1"/>
  <c r="EZ31" i="1"/>
  <c r="FA31" i="1"/>
  <c r="EW14" i="1"/>
  <c r="EW16" i="1"/>
  <c r="FB16" i="1" s="1"/>
  <c r="FL16" i="1" s="1"/>
  <c r="EW21" i="1"/>
  <c r="FB21" i="1" s="1"/>
  <c r="FL21" i="1" s="1"/>
  <c r="EW10" i="1"/>
  <c r="FB10" i="1" s="1"/>
  <c r="FL10" i="1" s="1"/>
  <c r="EW39" i="1"/>
  <c r="FB39" i="1" s="1"/>
  <c r="FL39" i="1" s="1"/>
  <c r="EW19" i="1"/>
  <c r="FB19" i="1" s="1"/>
  <c r="FL19" i="1" s="1"/>
  <c r="EW27" i="1"/>
  <c r="FB27" i="1" s="1"/>
  <c r="FL27" i="1" s="1"/>
  <c r="FH18" i="1" l="1"/>
  <c r="FK18" i="1" s="1"/>
  <c r="FL15" i="1"/>
  <c r="FB14" i="1"/>
  <c r="FH45" i="1"/>
  <c r="FK45" i="1" s="1"/>
  <c r="FH41" i="1"/>
  <c r="FK41" i="1" s="1"/>
  <c r="FH27" i="1"/>
  <c r="FK27" i="1" s="1"/>
  <c r="FH21" i="1"/>
  <c r="FK21" i="1" s="1"/>
  <c r="FH16" i="1"/>
  <c r="FK16" i="1" s="1"/>
  <c r="FH43" i="1"/>
  <c r="FK43" i="1" s="1"/>
  <c r="FH19" i="1"/>
  <c r="FK19" i="1" s="1"/>
  <c r="FH39" i="1"/>
  <c r="FK39" i="1" s="1"/>
  <c r="FH10" i="1"/>
  <c r="FK10" i="1" s="1"/>
  <c r="FC39" i="1"/>
  <c r="FC21" i="1"/>
  <c r="FC45" i="1"/>
  <c r="FC41" i="1"/>
  <c r="FC43" i="1"/>
  <c r="FC27" i="1"/>
  <c r="FC9" i="1"/>
  <c r="FG9" i="1" s="1"/>
  <c r="EY9" i="1"/>
  <c r="EX9" i="1"/>
  <c r="FC19" i="1"/>
  <c r="FC10" i="1"/>
  <c r="EX10" i="1"/>
  <c r="FC16" i="1"/>
  <c r="FC14" i="1"/>
  <c r="FI37" i="1"/>
  <c r="FI34" i="1"/>
  <c r="FI11" i="1"/>
  <c r="FI52" i="1"/>
  <c r="FI30" i="1"/>
  <c r="FI13" i="1"/>
  <c r="FI38" i="1"/>
  <c r="FI44" i="1"/>
  <c r="FI25" i="1"/>
  <c r="FI46" i="1"/>
  <c r="FI50" i="1"/>
  <c r="FI23" i="1"/>
  <c r="FI53" i="1"/>
  <c r="FI33" i="1"/>
  <c r="FI32" i="1"/>
  <c r="FD40" i="1"/>
  <c r="FE40" i="1"/>
  <c r="FF40" i="1"/>
  <c r="FG40" i="1"/>
  <c r="FD22" i="1"/>
  <c r="FE22" i="1"/>
  <c r="FF22" i="1"/>
  <c r="FG22" i="1"/>
  <c r="FF29" i="1"/>
  <c r="FD29" i="1"/>
  <c r="FG29" i="1"/>
  <c r="FE29" i="1"/>
  <c r="FG15" i="1"/>
  <c r="FF15" i="1"/>
  <c r="FD15" i="1"/>
  <c r="FE15" i="1"/>
  <c r="FD12" i="1"/>
  <c r="FE12" i="1"/>
  <c r="FF12" i="1"/>
  <c r="FG12" i="1"/>
  <c r="FD36" i="1"/>
  <c r="FE36" i="1"/>
  <c r="FF36" i="1"/>
  <c r="FG36" i="1"/>
  <c r="FD28" i="1"/>
  <c r="FE28" i="1"/>
  <c r="FF28" i="1"/>
  <c r="FG28" i="1"/>
  <c r="FD20" i="1"/>
  <c r="FE20" i="1"/>
  <c r="FF20" i="1"/>
  <c r="FG20" i="1"/>
  <c r="FA9" i="1"/>
  <c r="FG31" i="1"/>
  <c r="FD31" i="1"/>
  <c r="FE31" i="1"/>
  <c r="FF31" i="1"/>
  <c r="FD24" i="1"/>
  <c r="FE24" i="1"/>
  <c r="FF24" i="1"/>
  <c r="FG24" i="1"/>
  <c r="FF35" i="1"/>
  <c r="FG35" i="1"/>
  <c r="FD35" i="1"/>
  <c r="FE35" i="1"/>
  <c r="FD18" i="1"/>
  <c r="FE18" i="1"/>
  <c r="FF18" i="1"/>
  <c r="FG18" i="1"/>
  <c r="FD26" i="1"/>
  <c r="FE26" i="1"/>
  <c r="FF26" i="1"/>
  <c r="FG26" i="1"/>
  <c r="FF17" i="1"/>
  <c r="FG17" i="1"/>
  <c r="FD17" i="1"/>
  <c r="FE17" i="1"/>
  <c r="FA14" i="1"/>
  <c r="EZ14" i="1"/>
  <c r="EX14" i="1"/>
  <c r="EY14" i="1"/>
  <c r="EX21" i="1"/>
  <c r="EY21" i="1"/>
  <c r="EZ21" i="1"/>
  <c r="FA21" i="1"/>
  <c r="EX27" i="1"/>
  <c r="EY27" i="1"/>
  <c r="EZ27" i="1"/>
  <c r="FA27" i="1"/>
  <c r="EX45" i="1"/>
  <c r="EY45" i="1"/>
  <c r="EZ45" i="1"/>
  <c r="FA45" i="1"/>
  <c r="FA10" i="1"/>
  <c r="EZ10" i="1"/>
  <c r="EY10" i="1"/>
  <c r="EX51" i="1"/>
  <c r="EY51" i="1"/>
  <c r="EZ51" i="1"/>
  <c r="FA51" i="1"/>
  <c r="FA42" i="1"/>
  <c r="EX42" i="1"/>
  <c r="EZ42" i="1"/>
  <c r="EY42" i="1"/>
  <c r="EX19" i="1"/>
  <c r="EY19" i="1"/>
  <c r="EZ19" i="1"/>
  <c r="FA19" i="1"/>
  <c r="EX41" i="1"/>
  <c r="EY41" i="1"/>
  <c r="EZ41" i="1"/>
  <c r="FA41" i="1"/>
  <c r="EX49" i="1"/>
  <c r="EY49" i="1"/>
  <c r="EZ49" i="1"/>
  <c r="FA49" i="1"/>
  <c r="EX39" i="1"/>
  <c r="EY39" i="1"/>
  <c r="EZ39" i="1"/>
  <c r="FA39" i="1"/>
  <c r="FA16" i="1"/>
  <c r="EZ16" i="1"/>
  <c r="EX16" i="1"/>
  <c r="EY16" i="1"/>
  <c r="EX47" i="1"/>
  <c r="EY47" i="1"/>
  <c r="EZ47" i="1"/>
  <c r="FA47" i="1"/>
  <c r="FA48" i="1"/>
  <c r="EX48" i="1"/>
  <c r="EZ48" i="1"/>
  <c r="EY48" i="1"/>
  <c r="EX43" i="1"/>
  <c r="EY43" i="1"/>
  <c r="EZ43" i="1"/>
  <c r="FA43" i="1"/>
  <c r="E12" i="2" l="1"/>
  <c r="FH14" i="1"/>
  <c r="E13" i="2"/>
  <c r="FL14" i="1"/>
  <c r="FL57" i="1" s="1"/>
  <c r="C27" i="2" s="1"/>
  <c r="C29" i="2" s="1"/>
  <c r="E11" i="2"/>
  <c r="FI18" i="1"/>
  <c r="FI24" i="1"/>
  <c r="FI15" i="1"/>
  <c r="FI29" i="1"/>
  <c r="FI31" i="1"/>
  <c r="FI28" i="1"/>
  <c r="FI12" i="1"/>
  <c r="FI40" i="1"/>
  <c r="FI35" i="1"/>
  <c r="FI26" i="1"/>
  <c r="FI20" i="1"/>
  <c r="FI36" i="1"/>
  <c r="FI22" i="1"/>
  <c r="FI17" i="1"/>
  <c r="FF19" i="1"/>
  <c r="FG19" i="1"/>
  <c r="FD19" i="1"/>
  <c r="FE19" i="1"/>
  <c r="FF27" i="1"/>
  <c r="FD27" i="1"/>
  <c r="FE27" i="1"/>
  <c r="FG27" i="1"/>
  <c r="FF49" i="1"/>
  <c r="FD49" i="1"/>
  <c r="FE49" i="1"/>
  <c r="FG49" i="1"/>
  <c r="FF51" i="1"/>
  <c r="FD51" i="1"/>
  <c r="FG51" i="1"/>
  <c r="FE51" i="1"/>
  <c r="FG45" i="1"/>
  <c r="FD45" i="1"/>
  <c r="FF45" i="1"/>
  <c r="FE45" i="1"/>
  <c r="FG47" i="1"/>
  <c r="FD47" i="1"/>
  <c r="FE47" i="1"/>
  <c r="FF47" i="1"/>
  <c r="FF9" i="1"/>
  <c r="FE9" i="1"/>
  <c r="FD9" i="1"/>
  <c r="FD16" i="1"/>
  <c r="FE16" i="1"/>
  <c r="FF16" i="1"/>
  <c r="FG16" i="1"/>
  <c r="FD14" i="1"/>
  <c r="FE14" i="1"/>
  <c r="FF14" i="1"/>
  <c r="FG14" i="1"/>
  <c r="FF21" i="1"/>
  <c r="FG21" i="1"/>
  <c r="FD21" i="1"/>
  <c r="FE21" i="1"/>
  <c r="FD39" i="1"/>
  <c r="FG39" i="1"/>
  <c r="FE39" i="1"/>
  <c r="FF39" i="1"/>
  <c r="FD42" i="1"/>
  <c r="FE42" i="1"/>
  <c r="FF42" i="1"/>
  <c r="FG42" i="1"/>
  <c r="FF43" i="1"/>
  <c r="FD43" i="1"/>
  <c r="FE43" i="1"/>
  <c r="FG43" i="1"/>
  <c r="FD48" i="1"/>
  <c r="FE48" i="1"/>
  <c r="FF48" i="1"/>
  <c r="FG48" i="1"/>
  <c r="FG41" i="1"/>
  <c r="FF41" i="1"/>
  <c r="FD41" i="1"/>
  <c r="FE41" i="1"/>
  <c r="FD10" i="1"/>
  <c r="FE10" i="1"/>
  <c r="FF10" i="1"/>
  <c r="FG10" i="1"/>
  <c r="FK14" i="1" l="1"/>
  <c r="FK57" i="1" s="1"/>
  <c r="C22" i="2" s="1"/>
  <c r="C23" i="2" s="1"/>
  <c r="E14" i="2"/>
  <c r="FH57" i="1"/>
  <c r="FH59" i="1"/>
  <c r="FI9" i="1"/>
  <c r="FI21" i="1"/>
  <c r="FI19" i="1"/>
  <c r="FI45" i="1"/>
  <c r="FI39" i="1"/>
  <c r="FI14" i="1"/>
  <c r="FI47" i="1"/>
  <c r="FI51" i="1"/>
  <c r="FI27" i="1"/>
  <c r="FI48" i="1"/>
  <c r="FI16" i="1"/>
  <c r="FI42" i="1"/>
  <c r="FI10" i="1"/>
  <c r="FI41" i="1"/>
  <c r="FI43" i="1"/>
  <c r="FI49" i="1"/>
  <c r="FI59" i="1" l="1"/>
  <c r="FI57" i="1"/>
  <c r="C18" i="2" l="1"/>
  <c r="C20" i="2" s="1"/>
</calcChain>
</file>

<file path=xl/sharedStrings.xml><?xml version="1.0" encoding="utf-8"?>
<sst xmlns="http://schemas.openxmlformats.org/spreadsheetml/2006/main" count="2089" uniqueCount="149">
  <si>
    <t>UNIVERSIDAD DISTRITAL FRANCISCO JOSE DE CALDAS</t>
  </si>
  <si>
    <t>CONVOCATORIA PÚBLICA No. 006 DE 2021</t>
  </si>
  <si>
    <t>OFERTA ECONOMICA</t>
  </si>
  <si>
    <t>OFERTA ECONOMICA HABILITADA PRECIO BASE</t>
  </si>
  <si>
    <t>REQUISITOS HABILITANTES</t>
  </si>
  <si>
    <t>EVALUACION JURIDICA</t>
  </si>
  <si>
    <t>EVALUACION FINANCIERA</t>
  </si>
  <si>
    <t>CONSOLIDADO EVALUACION HABILITANTE FINACIERA, JURIDICA Y TECNICA</t>
  </si>
  <si>
    <t>EVALUACION MARCAS</t>
  </si>
  <si>
    <t>EVALUACION ITEM A ITEM</t>
  </si>
  <si>
    <t>OFERTAS HABILITADAS</t>
  </si>
  <si>
    <t>PUNTAJE PARCIAL</t>
  </si>
  <si>
    <t>GARANTIA EN MESES</t>
  </si>
  <si>
    <t>PUNTAJE GARANTIA</t>
  </si>
  <si>
    <t>PUNTAJE OFERTA ECONÓMICA</t>
  </si>
  <si>
    <t>PUNTAJE MAXIMO</t>
  </si>
  <si>
    <t>PRE1</t>
  </si>
  <si>
    <t>PRE2</t>
  </si>
  <si>
    <t>PRE3</t>
  </si>
  <si>
    <t>PRE4</t>
  </si>
  <si>
    <t>OFERENTE CON MAYOR PUNTAJE</t>
  </si>
  <si>
    <t>VALOR ADJUDICADO</t>
  </si>
  <si>
    <t>ITEM</t>
  </si>
  <si>
    <t>FACULTAD Y/O DEPENDENCIA</t>
  </si>
  <si>
    <t>LABORATORIO Y/O DEPENDENCIA  DESTINO</t>
  </si>
  <si>
    <t xml:space="preserve">UBICACIÓN </t>
  </si>
  <si>
    <t>NOMBRE EQUIPO</t>
  </si>
  <si>
    <t>CANTIDAD</t>
  </si>
  <si>
    <t>PRECIO BASE</t>
  </si>
  <si>
    <t>VB</t>
  </si>
  <si>
    <t>NUMERO DE PROPUESTAS HABILITADAS</t>
  </si>
  <si>
    <t>NUMERO DE VECES EN QUE INTERVIENE EL PPTO</t>
  </si>
  <si>
    <t>MINIMA DESVIACIÓN</t>
  </si>
  <si>
    <t>NC</t>
  </si>
  <si>
    <t>NO CUMPLE</t>
  </si>
  <si>
    <t>CUMPLE</t>
  </si>
  <si>
    <t xml:space="preserve">EMPRESA </t>
  </si>
  <si>
    <t>ITEMS ADJUDICADOS</t>
  </si>
  <si>
    <t>VALOR</t>
  </si>
  <si>
    <t>TOTAL ADJUDICADO</t>
  </si>
  <si>
    <t>PORCENTAJE ADJUDICADO</t>
  </si>
  <si>
    <t>AHORRO SOBRE ADJUDICADO</t>
  </si>
  <si>
    <t>ITEMS DESIERTOS</t>
  </si>
  <si>
    <t>TOTAL DESIERTOS</t>
  </si>
  <si>
    <t>PORCENTAJE NO ADJUDICADO</t>
  </si>
  <si>
    <t>TECNOLÓGICA</t>
  </si>
  <si>
    <t>OFERENTE CON MAYOR PUNTAJE 1</t>
  </si>
  <si>
    <t>VALOR ADJUDICADO 1</t>
  </si>
  <si>
    <t xml:space="preserve">CONVOCATORIA PÚBLICA No. 010 DE 2025
CONTRATAR LA ADQUISICIÓN, INSTALACIÓN DE EQUIPOS ROBUSTOS Y MENORES, DESTINADOS A LAS UNIDADES ACADÉMICAS DE LABORATORIOS DE LAS DIFERENTES FACULTADES DE LA UNIVERSIDAD DISTRITAL FRANCISCO JOSÉ DE CALDAS, DE ACUERDO CON LAS CONDICIONES Y ESPECIFICACIONES TÉCNICAS ESTABLECIDAS. </t>
  </si>
  <si>
    <t>MEDIANA OFERTAS HABILITADAS</t>
  </si>
  <si>
    <t>CANTIDAD PAR O IMPAR</t>
  </si>
  <si>
    <t>VALOR INFERIOR A LA MEDIANA (SI PAR)</t>
  </si>
  <si>
    <t>VALOR DE REFERENCIA (EL QUE RECIBE PUNTAJE MÁXIMO)</t>
  </si>
  <si>
    <t>PORCENTAJE DE LA MEDIANA</t>
  </si>
  <si>
    <t>DESVIACIÓN DE LA MEDIANA</t>
  </si>
  <si>
    <t>PUNTAJE DE LA OFERTA ECONÓMICA</t>
  </si>
  <si>
    <t>CUADRO DE DESVIACIÓN</t>
  </si>
  <si>
    <t>LABORATORIO GESTIÓN DE LA PRODUCCIÓN INDUSTRIAL</t>
  </si>
  <si>
    <t>EDIFICIO TECHNÉ, PISO 3</t>
  </si>
  <si>
    <t>MULTÍMETRO DIGITAL TRUE RMS</t>
  </si>
  <si>
    <t>LABORATORIO DE ELECTRÓNICA</t>
  </si>
  <si>
    <t>EDIFICIO TECHNÉ, PISO 6</t>
  </si>
  <si>
    <t>Ahorro</t>
  </si>
  <si>
    <t>DESIERTO</t>
  </si>
  <si>
    <t>Valor CDP No. 3914 del 10 de septiembre de 2026</t>
  </si>
  <si>
    <t>EVALUACIÓN OFERTAS ECONÓMICAS CONVOCATORIA PÚBLICA No. 010 DE 2026</t>
  </si>
  <si>
    <t>OBJETO: CONTRATAR LA ADQUISICIÓN, INSTALACIÓN Y CONFIGURACIÓN DE EQUIPOS ROBUSTOS Y MENORES, DESTINADOS A LAS UNIDADES ACADÉMICAS DE LABORATORIOS DE LAS FACULTADES DE INGENIERÍA, TECNOLÓGICA, CIENCIAS Y EDUCACIÓN, ARTES –ASAB Y CIENCIAS DE LA SALUD, DE LA UNIVERSIDAD DISTRITAL FRANCISCO JOSÉ DE CALDAS, DE ACUERDO CON LAS CONDICIONES Y ESPECIFICACIONES TÉCNICAS ESTABLECIDAS.</t>
  </si>
  <si>
    <t>ADJUDICACIÓN</t>
  </si>
  <si>
    <t>CALIBRADOR DE PROCESOS  PORTATIL</t>
  </si>
  <si>
    <t xml:space="preserve">EMPALMADORA POR FUSIÓN DE NÚCLEO PARA FIBRA ÓPTICA </t>
  </si>
  <si>
    <t>EDIFICIO TECHNE 3ER PISO, Diseño de Producto</t>
  </si>
  <si>
    <t>IMPRESORA 3D FILAMENTO</t>
  </si>
  <si>
    <t>LABORATORIOS DE ELÉCTRICA - LABORATORIO APLICADO DE MÁQUINAS ELÉCTRICAS
LABORATORIOS DE ELÉCTRICA - LABORATORIO APLICADO DE CIRCUITOS, ELECTRÓNICA Y CONTROL
LABORATORIOS DE ELÉCTRICA - LABORATORIO ESPECIALIZADO DE SISTEMAS ELÉCTRICOS</t>
  </si>
  <si>
    <t>SONDAS DE OSCILOSCOPIO</t>
  </si>
  <si>
    <t>LABORATORIOS DE ELÉCTRICA - LABORATORIO ESPECIALIZADO DE SISTEMAS ELÉCTRICOS
LABORATORIOS DE ELÉCTRICA - LABORATORIO ESPECIALIZADO DE SISTEMAS DE POTENCIA Y SMART GRID</t>
  </si>
  <si>
    <t>CIENCIA Y EDUCACION</t>
  </si>
  <si>
    <t>FOTOGRAFÍA Y VIDEO</t>
  </si>
  <si>
    <t>SEDE PORVENIR</t>
  </si>
  <si>
    <t xml:space="preserve">KIT CÁMARA FOTOGRÁFICA Y LENTE </t>
  </si>
  <si>
    <t>COMUNICACIÓN SOCIAL Y PERIODISMO</t>
  </si>
  <si>
    <t>TARJETA DE MEMORIA SD</t>
  </si>
  <si>
    <t xml:space="preserve">AULA 3EXPERIMETAL ASISTDA </t>
  </si>
  <si>
    <t>SALÓN 606</t>
  </si>
  <si>
    <t xml:space="preserve">TRIPODE </t>
  </si>
  <si>
    <t>LICENCIATURA EN EDUACIÓN ARTÍSTICA</t>
  </si>
  <si>
    <t>MACARENA A 705 - 706</t>
  </si>
  <si>
    <t>PRENSA MANUAL PARA LITOGRAFÍA Y GRABADO DE FORMATO PEQUEÑO</t>
  </si>
  <si>
    <t>PRENSA MANUAL DE SERIGRAFÍA DE MESA CON BISAGRAS</t>
  </si>
  <si>
    <t>PLANCHA TÉRMICA PARA SUBLIMACIÓN Y TRANSFERENCIA</t>
  </si>
  <si>
    <t>BASTIDORES DE SERIGRAFÍA CON MALLA PARA REVELADO Y ESTAMPACIÓN</t>
  </si>
  <si>
    <t>KIT EDUCATIVO COMPLETO PARA PROCESOS DE SERIGRAFÍA ARTÍSTICA</t>
  </si>
  <si>
    <t>LABORATORIO DE ARCHIVISTICA Y HUMANIDADES DIGITALES</t>
  </si>
  <si>
    <t>BOSA PORVENIR</t>
  </si>
  <si>
    <t>SCANNER DEPARTAMENTAL</t>
  </si>
  <si>
    <t>SCANNER DE LIBROS</t>
  </si>
  <si>
    <t>LECTORES DE CD Y DVD</t>
  </si>
  <si>
    <t>DESHUMIDIFICADOR</t>
  </si>
  <si>
    <t>CENTRO AUDIOVISUALES  Y AUDITORIOS</t>
  </si>
  <si>
    <t>MACARENA A OFICIAN 340</t>
  </si>
  <si>
    <t>DMX INALÁMBRICO DE 8 PIEZAS</t>
  </si>
  <si>
    <t xml:space="preserve">INTERFAZ  SISTEMA DE CONTROLADOR DMX </t>
  </si>
  <si>
    <t>PAR LED PROFESIONAL</t>
  </si>
  <si>
    <t xml:space="preserve"> BARRA LED PROFESIONAL HEX (RGBWA+UV)</t>
  </si>
  <si>
    <t>MOVING HEAD PROFESIONAL LED 200W CON ZOOM MOTORIZADO</t>
  </si>
  <si>
    <t>INTIMIDATOR SPOT 160 ILS – MOVING HEAD LED PROFESIONAL 160W</t>
  </si>
  <si>
    <t>CONTROLADOR DE ACCIONES PROGRAMABLES</t>
  </si>
  <si>
    <t>ESCÁNER DIGITAL MULTIFORMATO PARA LECTURA DE CÓDIGOS DE BARRAS, QR Y DOCUMENTOS DE IDENTIFICACIÓN INALAMBRICO</t>
  </si>
  <si>
    <t>FACULTAD DE CIENCIAS DE LA SALUD</t>
  </si>
  <si>
    <t xml:space="preserve">LABORATORIO DE SIMULACION </t>
  </si>
  <si>
    <t>CALLE 52 SUR # 93D - 97 (BOSA EL PORVENIR, BOGOTÁ). 4TO PISO - BLOQUE 3</t>
  </si>
  <si>
    <t>BRAZO PARA VENOPULSION (BRAZO ADULTO)</t>
  </si>
  <si>
    <t xml:space="preserve">	
BRAZO DE ENTRENAMIENTO PEDIÁTRICO</t>
  </si>
  <si>
    <t xml:space="preserve">	
MONITOR DE PACIENTE SIMULADO</t>
  </si>
  <si>
    <t>CARRO DE PARO Y EMERGENCIAS</t>
  </si>
  <si>
    <t>BOMBA DE INFUSIÓN</t>
  </si>
  <si>
    <t xml:space="preserve">	
SUCCIONADOR PORTÁTIL</t>
  </si>
  <si>
    <t>KIT DE SIMULACIÓN DE HERIDAS</t>
  </si>
  <si>
    <t xml:space="preserve">       ELECTROCARDIÓGRAFO</t>
  </si>
  <si>
    <t xml:space="preserve">	
RESUCITADOR MANUAL (BVM) PEDIATRICO</t>
  </si>
  <si>
    <t xml:space="preserve">	
RESUCITADOR MANUAL (BVM)</t>
  </si>
  <si>
    <t xml:space="preserve">	
ENTRENADOR DE VÍA AÉREA</t>
  </si>
  <si>
    <t xml:space="preserve">	
SIMULADOR SONDA NG Y TRAQUEOSTOMÍA</t>
  </si>
  <si>
    <t xml:space="preserve">	
CAMA ELÉCTRICA HOSPITALARIA</t>
  </si>
  <si>
    <t xml:space="preserve"> SIMULADOR CATETERISMO</t>
  </si>
  <si>
    <t>TENSIOMETRO</t>
  </si>
  <si>
    <t>GLUCOMETRO</t>
  </si>
  <si>
    <t>KIT EVALUACION FISICA</t>
  </si>
  <si>
    <t>FONENDOSCOPIO</t>
  </si>
  <si>
    <t xml:space="preserve">SIMULADOR CUIDADOS BASICOS </t>
  </si>
  <si>
    <t>SIMULADOR ENEMA</t>
  </si>
  <si>
    <t>ARTES ASAB</t>
  </si>
  <si>
    <t>CORPOREIDAD</t>
  </si>
  <si>
    <t>SEDES DE ARTE DANZARIO</t>
  </si>
  <si>
    <t>CINTA ADHESIVA DE GRADO PROFESIONAL (TIPO GAFFER´S) NEGRA</t>
  </si>
  <si>
    <t>FACULTAD DE INGENIERÍA</t>
  </si>
  <si>
    <t>GEODESIA Y TOPOGRAFÍA</t>
  </si>
  <si>
    <t>SEDE MACARENA
ESPACIO 520</t>
  </si>
  <si>
    <t>SISTEMA ANTENAS GNSS BASE/ROVER</t>
  </si>
  <si>
    <t>1. SUCONEL NIT: 890.943.055-0</t>
  </si>
  <si>
    <t>2. C.I. GLOBAL SCIENTIFIC S.A.S NIT.: 830.067.880 - 4</t>
  </si>
  <si>
    <t>3.  GALILEO INSTRUMENTS S.A.S NIT : 900393949-4</t>
  </si>
  <si>
    <t>4. CASA HERMES LTDA NIT: 890.204.286-5</t>
  </si>
  <si>
    <t>5. GEOINSTRUMENTOS TOPOGRAFICOS SAS NIT: 900.410.611-4</t>
  </si>
  <si>
    <t>6.DIDACTICOS Y LIBROS DIDACLIBROS LTDA NIT: 800.036.678-0</t>
  </si>
  <si>
    <t>7. INSTRUMENTACIÓN Y SERVICIOS S.A.S. - NIT.: 830505910-7</t>
  </si>
  <si>
    <t>2 - 5</t>
  </si>
  <si>
    <t>48</t>
  </si>
  <si>
    <t>1 - 3 - 6- 7 - 10</t>
  </si>
  <si>
    <t>4 - 8 - 9 - 11 - 12 - 13 - 14 - 15 - 16 - 17 - 18 - 19 - 20 - 21 - 22 - 23 - 24 - 25 - 26 - 27 - 28 - 29 - 30 - 31 - 32 - 33 - 34 - 35 - 36 - 37 - 38 - 39 - 40 - 41 - 42 - 43 - 44 - 45 - 46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</si>
</sst>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64" formatCode="_-&quot;$&quot;* #,##0_-;\-&quot;$&quot;* #,##0_-;_-&quot;$&quot;* &quot;-&quot;_-;_-@_-"/>
    <numFmt numFmtId="165" formatCode="_(&quot;$&quot;\ * #,##0_);_(&quot;$&quot;\ * \(#,##0\);_(&quot;$&quot;\ * &quot;-&quot;??_);_(@_)"/>
    <numFmt numFmtId="166" formatCode="_-* #,##0.00_-;\-* #,##0.00_-;_-* &quot;-&quot;_-;_-@_-"/>
    <numFmt numFmtId="167" formatCode="_-* #,##0.000_-;\-* #,##0.000_-;_-* &quot;-&quot;_-;_-@_-"/>
    <numFmt numFmtId="168" formatCode="_(&quot;$&quot;\ * #,##0.00_);_(&quot;$&quot;\ * \(#,##0.00\);_(&quot;$&quot;\ * &quot;-&quot;??_);_(@_)"/>
    <numFmt numFmtId="169" formatCode="_-&quot;$&quot;\ * #,##0_-;\-&quot;$&quot;\ * #,##0_-;_-&quot;$&quot;\ * &quot;-&quot;_-;_-@"/>
    <numFmt numFmtId="170" formatCode="_-[$$-240A]\ * #,##0_-;\-[$$-240A]\ * #,##0_-;_-[$$-240A]\ * &quot;-&quot;??_-;_-@_-"/>
    <numFmt numFmtId="173" formatCode="[$$-240A]\ #,##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8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12"/>
      <name val="Tahoma"/>
      <family val="2"/>
      <charset val="204"/>
    </font>
    <font>
      <b/>
      <sz val="9"/>
      <name val="Tahoma"/>
      <family val="2"/>
    </font>
    <font>
      <b/>
      <sz val="7"/>
      <name val="Tahoma"/>
      <family val="2"/>
    </font>
    <font>
      <b/>
      <sz val="8"/>
      <name val="Tahoma"/>
      <family val="2"/>
    </font>
    <font>
      <sz val="8"/>
      <name val="Arial Narrow"/>
      <family val="2"/>
    </font>
    <font>
      <sz val="7"/>
      <name val="Tahoma"/>
      <family val="2"/>
    </font>
    <font>
      <sz val="11"/>
      <color theme="1"/>
      <name val="Utsaah"/>
      <family val="2"/>
    </font>
    <font>
      <sz val="8"/>
      <color theme="1"/>
      <name val="Tahoma"/>
      <family val="2"/>
    </font>
    <font>
      <b/>
      <sz val="12"/>
      <name val="Tahoma"/>
      <family val="2"/>
    </font>
    <font>
      <sz val="12"/>
      <color theme="1"/>
      <name val="Tahoma"/>
      <family val="2"/>
    </font>
    <font>
      <sz val="10"/>
      <name val="Arial"/>
      <family val="2"/>
    </font>
    <font>
      <sz val="8"/>
      <name val="Tahoma"/>
      <family val="2"/>
    </font>
    <font>
      <sz val="8"/>
      <name val="Calibri"/>
      <family val="2"/>
    </font>
    <font>
      <sz val="8"/>
      <color rgb="FFFF0000"/>
      <name val="Tahoma"/>
      <family val="2"/>
    </font>
    <font>
      <sz val="8"/>
      <name val="Calibri"/>
      <family val="2"/>
      <scheme val="minor"/>
    </font>
    <font>
      <sz val="7"/>
      <color theme="0" tint="-0.499984740745262"/>
      <name val="Tahoma"/>
      <family val="2"/>
    </font>
    <font>
      <sz val="11"/>
      <name val="Utsaah"/>
      <family val="2"/>
    </font>
    <font>
      <b/>
      <sz val="11"/>
      <name val="Utsaah"/>
      <family val="2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Tahoma"/>
      <family val="2"/>
    </font>
    <font>
      <b/>
      <sz val="11"/>
      <name val="Tahoma"/>
      <family val="2"/>
    </font>
    <font>
      <b/>
      <sz val="12"/>
      <color theme="1"/>
      <name val="Tahoma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rgb="FF000000"/>
      <name val="Aptos Narrow"/>
      <family val="2"/>
    </font>
    <font>
      <sz val="8"/>
      <color theme="0" tint="-0.249977111117893"/>
      <name val="Tahoma"/>
      <family val="2"/>
    </font>
    <font>
      <sz val="8"/>
      <color theme="0" tint="-0.249977111117893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BD9C0"/>
        <bgColor indexed="64"/>
      </patternFill>
    </fill>
    <fill>
      <patternFill patternType="solid">
        <fgColor rgb="FFDD073A"/>
        <bgColor indexed="64"/>
      </patternFill>
    </fill>
    <fill>
      <patternFill patternType="solid">
        <fgColor rgb="FFE6988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0" fontId="17" fillId="0" borderId="0"/>
    <xf numFmtId="168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164" fontId="12" fillId="4" borderId="1" xfId="3" applyFont="1" applyFill="1" applyBorder="1" applyAlignment="1">
      <alignment horizontal="center" vertical="center" wrapText="1"/>
    </xf>
    <xf numFmtId="1" fontId="12" fillId="8" borderId="1" xfId="0" applyNumberFormat="1" applyFont="1" applyFill="1" applyBorder="1" applyAlignment="1">
      <alignment horizontal="center" vertical="center" wrapText="1"/>
    </xf>
    <xf numFmtId="1" fontId="12" fillId="4" borderId="1" xfId="3" applyNumberFormat="1" applyFont="1" applyFill="1" applyBorder="1" applyAlignment="1">
      <alignment horizontal="center" vertical="center" wrapText="1"/>
    </xf>
    <xf numFmtId="165" fontId="12" fillId="17" borderId="1" xfId="0" applyNumberFormat="1" applyFont="1" applyFill="1" applyBorder="1" applyAlignment="1">
      <alignment horizontal="center" vertical="center"/>
    </xf>
    <xf numFmtId="166" fontId="13" fillId="10" borderId="1" xfId="1" applyNumberFormat="1" applyFont="1" applyFill="1" applyBorder="1" applyAlignment="1">
      <alignment horizontal="center" vertical="center"/>
    </xf>
    <xf numFmtId="166" fontId="13" fillId="11" borderId="1" xfId="1" applyNumberFormat="1" applyFont="1" applyFill="1" applyBorder="1" applyAlignment="1">
      <alignment horizontal="center" vertical="center"/>
    </xf>
    <xf numFmtId="167" fontId="13" fillId="11" borderId="1" xfId="1" applyNumberFormat="1" applyFont="1" applyFill="1" applyBorder="1" applyAlignment="1">
      <alignment horizontal="center" vertical="center"/>
    </xf>
    <xf numFmtId="167" fontId="13" fillId="12" borderId="1" xfId="1" applyNumberFormat="1" applyFont="1" applyFill="1" applyBorder="1" applyAlignment="1">
      <alignment horizontal="center" vertical="center"/>
    </xf>
    <xf numFmtId="166" fontId="14" fillId="0" borderId="1" xfId="1" applyNumberFormat="1" applyFont="1" applyFill="1" applyBorder="1" applyAlignment="1">
      <alignment horizontal="center" vertical="center"/>
    </xf>
    <xf numFmtId="0" fontId="14" fillId="0" borderId="1" xfId="0" applyFont="1" applyBorder="1"/>
    <xf numFmtId="164" fontId="14" fillId="0" borderId="1" xfId="3" applyFont="1" applyBorder="1"/>
    <xf numFmtId="0" fontId="14" fillId="0" borderId="0" xfId="0" applyFont="1"/>
    <xf numFmtId="0" fontId="14" fillId="2" borderId="0" xfId="0" applyFont="1" applyFill="1"/>
    <xf numFmtId="0" fontId="14" fillId="2" borderId="0" xfId="0" applyFont="1" applyFill="1" applyAlignment="1">
      <alignment horizontal="justify" vertical="top" wrapText="1"/>
    </xf>
    <xf numFmtId="0" fontId="14" fillId="2" borderId="0" xfId="0" applyFont="1" applyFill="1" applyAlignment="1">
      <alignment horizontal="right"/>
    </xf>
    <xf numFmtId="165" fontId="9" fillId="0" borderId="0" xfId="0" applyNumberFormat="1" applyFont="1" applyAlignment="1">
      <alignment horizontal="right"/>
    </xf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7" fontId="13" fillId="10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 wrapText="1"/>
    </xf>
    <xf numFmtId="169" fontId="19" fillId="0" borderId="9" xfId="0" applyNumberFormat="1" applyFont="1" applyBorder="1" applyAlignment="1">
      <alignment horizontal="center" vertical="center" wrapText="1"/>
    </xf>
    <xf numFmtId="0" fontId="20" fillId="2" borderId="0" xfId="0" applyFont="1" applyFill="1"/>
    <xf numFmtId="0" fontId="20" fillId="3" borderId="0" xfId="0" applyFont="1" applyFill="1"/>
    <xf numFmtId="164" fontId="14" fillId="2" borderId="0" xfId="0" applyNumberFormat="1" applyFont="1" applyFill="1"/>
    <xf numFmtId="168" fontId="16" fillId="0" borderId="0" xfId="2" applyFont="1"/>
    <xf numFmtId="168" fontId="15" fillId="0" borderId="6" xfId="2" applyFont="1" applyBorder="1" applyAlignment="1">
      <alignment horizontal="center"/>
    </xf>
    <xf numFmtId="168" fontId="18" fillId="0" borderId="1" xfId="2" applyFont="1" applyFill="1" applyBorder="1" applyAlignment="1">
      <alignment horizontal="center" vertical="center" wrapText="1"/>
    </xf>
    <xf numFmtId="170" fontId="14" fillId="2" borderId="0" xfId="0" applyNumberFormat="1" applyFont="1" applyFill="1"/>
    <xf numFmtId="0" fontId="22" fillId="0" borderId="1" xfId="0" applyNumberFormat="1" applyFont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/>
    </xf>
    <xf numFmtId="164" fontId="14" fillId="0" borderId="1" xfId="3" applyFont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 wrapText="1"/>
    </xf>
    <xf numFmtId="166" fontId="13" fillId="20" borderId="1" xfId="1" applyNumberFormat="1" applyFont="1" applyFill="1" applyBorder="1" applyAlignment="1">
      <alignment horizontal="center" vertical="center"/>
    </xf>
    <xf numFmtId="1" fontId="12" fillId="17" borderId="1" xfId="0" applyNumberFormat="1" applyFont="1" applyFill="1" applyBorder="1" applyAlignment="1">
      <alignment horizontal="center" vertical="center"/>
    </xf>
    <xf numFmtId="165" fontId="12" fillId="17" borderId="1" xfId="2" applyNumberFormat="1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NumberFormat="1" applyFont="1"/>
    <xf numFmtId="0" fontId="24" fillId="9" borderId="1" xfId="0" applyFont="1" applyFill="1" applyBorder="1" applyAlignment="1">
      <alignment horizontal="center" vertical="center"/>
    </xf>
    <xf numFmtId="16" fontId="18" fillId="0" borderId="1" xfId="0" quotePrefix="1" applyNumberFormat="1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2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6" fillId="0" borderId="10" xfId="0" applyFont="1" applyBorder="1"/>
    <xf numFmtId="0" fontId="16" fillId="0" borderId="11" xfId="0" applyFont="1" applyBorder="1"/>
    <xf numFmtId="168" fontId="16" fillId="0" borderId="11" xfId="2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0" xfId="0" applyFont="1" applyBorder="1"/>
    <xf numFmtId="168" fontId="16" fillId="0" borderId="0" xfId="2" applyFont="1" applyBorder="1"/>
    <xf numFmtId="0" fontId="16" fillId="0" borderId="14" xfId="0" applyFont="1" applyBorder="1"/>
    <xf numFmtId="0" fontId="15" fillId="0" borderId="0" xfId="0" applyFont="1" applyBorder="1" applyAlignment="1">
      <alignment horizontal="center" vertical="center" wrapText="1"/>
    </xf>
    <xf numFmtId="0" fontId="15" fillId="0" borderId="0" xfId="5" applyFont="1" applyBorder="1" applyAlignment="1">
      <alignment horizontal="center"/>
    </xf>
    <xf numFmtId="3" fontId="15" fillId="0" borderId="0" xfId="5" applyNumberFormat="1" applyFont="1" applyBorder="1" applyAlignment="1">
      <alignment horizontal="center" vertical="center"/>
    </xf>
    <xf numFmtId="10" fontId="15" fillId="0" borderId="0" xfId="4" applyNumberFormat="1" applyFont="1" applyBorder="1" applyAlignment="1">
      <alignment horizontal="center"/>
    </xf>
    <xf numFmtId="0" fontId="27" fillId="0" borderId="0" xfId="5" applyFont="1" applyBorder="1" applyAlignment="1">
      <alignment horizontal="center" vertical="center" wrapText="1"/>
    </xf>
    <xf numFmtId="0" fontId="16" fillId="0" borderId="15" xfId="0" applyFont="1" applyBorder="1"/>
    <xf numFmtId="0" fontId="16" fillId="0" borderId="16" xfId="0" applyFont="1" applyBorder="1"/>
    <xf numFmtId="168" fontId="16" fillId="0" borderId="16" xfId="2" applyFont="1" applyBorder="1"/>
    <xf numFmtId="0" fontId="16" fillId="0" borderId="17" xfId="0" applyFont="1" applyBorder="1"/>
    <xf numFmtId="0" fontId="29" fillId="0" borderId="0" xfId="0" applyFont="1" applyAlignment="1">
      <alignment horizontal="center"/>
    </xf>
    <xf numFmtId="0" fontId="30" fillId="0" borderId="7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164" fontId="32" fillId="0" borderId="19" xfId="3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6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3" xfId="6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21" borderId="1" xfId="0" applyFont="1" applyFill="1" applyBorder="1" applyAlignment="1">
      <alignment horizontal="center" vertical="center" wrapText="1"/>
    </xf>
    <xf numFmtId="0" fontId="31" fillId="21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5" fillId="22" borderId="1" xfId="0" applyFont="1" applyFill="1" applyBorder="1" applyAlignment="1">
      <alignment horizontal="center" vertical="center" wrapText="1"/>
    </xf>
    <xf numFmtId="0" fontId="31" fillId="2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25" fillId="22" borderId="2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34" fillId="22" borderId="20" xfId="0" applyFont="1" applyFill="1" applyBorder="1" applyAlignment="1">
      <alignment horizontal="center" vertical="center" wrapText="1"/>
    </xf>
    <xf numFmtId="0" fontId="34" fillId="22" borderId="2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173" fontId="21" fillId="23" borderId="1" xfId="0" applyNumberFormat="1" applyFont="1" applyFill="1" applyBorder="1" applyAlignment="1">
      <alignment horizontal="center" vertical="center" wrapText="1"/>
    </xf>
    <xf numFmtId="173" fontId="18" fillId="0" borderId="1" xfId="0" applyNumberFormat="1" applyFont="1" applyBorder="1" applyAlignment="1">
      <alignment horizontal="center" vertical="center" wrapText="1"/>
    </xf>
    <xf numFmtId="173" fontId="18" fillId="23" borderId="1" xfId="0" applyNumberFormat="1" applyFont="1" applyFill="1" applyBorder="1" applyAlignment="1">
      <alignment horizontal="center" vertical="center" wrapText="1"/>
    </xf>
    <xf numFmtId="173" fontId="21" fillId="0" borderId="1" xfId="0" applyNumberFormat="1" applyFont="1" applyBorder="1" applyAlignment="1">
      <alignment horizontal="center" vertical="center" wrapText="1"/>
    </xf>
    <xf numFmtId="173" fontId="18" fillId="0" borderId="1" xfId="0" applyNumberFormat="1" applyFont="1" applyBorder="1" applyAlignment="1">
      <alignment horizontal="center" vertical="center"/>
    </xf>
    <xf numFmtId="173" fontId="18" fillId="0" borderId="1" xfId="2" applyNumberFormat="1" applyFont="1" applyFill="1" applyBorder="1" applyAlignment="1">
      <alignment horizontal="center" vertical="center" wrapText="1"/>
    </xf>
    <xf numFmtId="173" fontId="18" fillId="23" borderId="1" xfId="2" applyNumberFormat="1" applyFont="1" applyFill="1" applyBorder="1" applyAlignment="1">
      <alignment horizontal="center" vertical="center" wrapText="1"/>
    </xf>
    <xf numFmtId="173" fontId="18" fillId="23" borderId="1" xfId="0" applyNumberFormat="1" applyFont="1" applyFill="1" applyBorder="1" applyAlignment="1">
      <alignment horizontal="center" vertical="center"/>
    </xf>
    <xf numFmtId="173" fontId="21" fillId="0" borderId="1" xfId="2" applyNumberFormat="1" applyFont="1" applyFill="1" applyBorder="1" applyAlignment="1">
      <alignment horizontal="center" vertical="center" wrapText="1"/>
    </xf>
    <xf numFmtId="173" fontId="21" fillId="0" borderId="1" xfId="0" applyNumberFormat="1" applyFont="1" applyBorder="1" applyAlignment="1">
      <alignment horizontal="center" vertical="center"/>
    </xf>
    <xf numFmtId="173" fontId="18" fillId="0" borderId="1" xfId="7" applyNumberFormat="1" applyFont="1" applyFill="1" applyBorder="1" applyAlignment="1">
      <alignment horizontal="center" vertical="center" wrapText="1"/>
    </xf>
    <xf numFmtId="173" fontId="18" fillId="0" borderId="1" xfId="5" applyNumberFormat="1" applyFont="1" applyBorder="1" applyAlignment="1">
      <alignment horizontal="center" vertical="center" wrapText="1"/>
    </xf>
    <xf numFmtId="173" fontId="18" fillId="0" borderId="1" xfId="5" applyNumberFormat="1" applyFont="1" applyBorder="1" applyAlignment="1">
      <alignment horizontal="center" vertical="center"/>
    </xf>
    <xf numFmtId="173" fontId="18" fillId="23" borderId="1" xfId="5" applyNumberFormat="1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18" fillId="23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" xfId="2" applyNumberFormat="1" applyFont="1" applyFill="1" applyBorder="1" applyAlignment="1">
      <alignment horizontal="center" vertical="center" wrapText="1"/>
    </xf>
    <xf numFmtId="0" fontId="18" fillId="23" borderId="1" xfId="2" applyNumberFormat="1" applyFont="1" applyFill="1" applyBorder="1" applyAlignment="1">
      <alignment horizontal="center" vertical="center" wrapText="1"/>
    </xf>
    <xf numFmtId="0" fontId="18" fillId="23" borderId="1" xfId="0" applyFont="1" applyFill="1" applyBorder="1" applyAlignment="1">
      <alignment horizontal="center" vertical="center"/>
    </xf>
    <xf numFmtId="0" fontId="36" fillId="0" borderId="1" xfId="2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5" fillId="0" borderId="1" xfId="7" applyNumberFormat="1" applyFont="1" applyFill="1" applyBorder="1" applyAlignment="1">
      <alignment horizontal="center" vertical="center" wrapText="1"/>
    </xf>
    <xf numFmtId="0" fontId="35" fillId="0" borderId="1" xfId="5" applyFont="1" applyBorder="1" applyAlignment="1">
      <alignment horizontal="center" vertical="center" wrapText="1"/>
    </xf>
    <xf numFmtId="0" fontId="35" fillId="0" borderId="1" xfId="5" applyFont="1" applyBorder="1" applyAlignment="1">
      <alignment horizontal="center" vertical="center"/>
    </xf>
    <xf numFmtId="0" fontId="18" fillId="23" borderId="1" xfId="5" applyFont="1" applyFill="1" applyBorder="1" applyAlignment="1">
      <alignment horizontal="center" vertical="center"/>
    </xf>
    <xf numFmtId="10" fontId="15" fillId="0" borderId="0" xfId="4" applyNumberFormat="1" applyFont="1" applyBorder="1" applyAlignment="1">
      <alignment horizontal="center" vertical="center"/>
    </xf>
  </cellXfs>
  <cellStyles count="8">
    <cellStyle name="Millares [0]" xfId="1" builtinId="6"/>
    <cellStyle name="Moneda" xfId="2" builtinId="4"/>
    <cellStyle name="Moneda [0]" xfId="3" builtinId="7"/>
    <cellStyle name="Moneda 4" xfId="7" xr:uid="{5F47AB2D-3C67-4008-AD12-F1AED0A2455C}"/>
    <cellStyle name="Normal" xfId="0" builtinId="0"/>
    <cellStyle name="Normal 3" xfId="5" xr:uid="{00000000-0005-0000-0000-000004000000}"/>
    <cellStyle name="Normal 5" xfId="6" xr:uid="{D879FA83-0B05-408C-AA52-554F9971FF3D}"/>
    <cellStyle name="Porcentaje" xfId="4" builtinId="5"/>
  </cellStyles>
  <dxfs count="7"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931545</xdr:colOff>
      <xdr:row>2</xdr:row>
      <xdr:rowOff>892772</xdr:rowOff>
    </xdr:to>
    <xdr:pic>
      <xdr:nvPicPr>
        <xdr:cNvPr id="2" name="Imagen 1" descr="Universidad Distrital Francisco José de Caldas - Entidades - Datos ...">
          <a:extLst>
            <a:ext uri="{FF2B5EF4-FFF2-40B4-BE49-F238E27FC236}">
              <a16:creationId xmlns:a16="http://schemas.microsoft.com/office/drawing/2014/main" id="{A623A12F-CD55-494E-8FF1-F805F6B9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90500"/>
          <a:ext cx="927735" cy="892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H1574"/>
  <sheetViews>
    <sheetView topLeftCell="B4" zoomScale="80" zoomScaleNormal="80" workbookViewId="0">
      <pane xSplit="7" ySplit="5" topLeftCell="FB51" activePane="bottomRight" state="frozen"/>
      <selection pane="topRight" activeCell="I4" sqref="I4"/>
      <selection pane="bottomLeft" activeCell="B9" sqref="B9"/>
      <selection pane="bottomRight" activeCell="FJ12" sqref="FJ12:FJ54"/>
    </sheetView>
  </sheetViews>
  <sheetFormatPr baseColWidth="10" defaultColWidth="11.44140625" defaultRowHeight="10.199999999999999" x14ac:dyDescent="0.2"/>
  <cols>
    <col min="1" max="1" width="11.44140625" style="34" bestFit="1" customWidth="1"/>
    <col min="2" max="2" width="13.109375" style="34" customWidth="1"/>
    <col min="3" max="3" width="22.44140625" style="39" customWidth="1"/>
    <col min="4" max="4" width="19.33203125" style="34" customWidth="1"/>
    <col min="5" max="5" width="30.6640625" style="34" customWidth="1"/>
    <col min="6" max="6" width="11.44140625" style="34" customWidth="1"/>
    <col min="7" max="7" width="16.44140625" style="40" customWidth="1"/>
    <col min="8" max="8" width="6.6640625" style="40" customWidth="1"/>
    <col min="9" max="15" width="12.88671875" style="34" customWidth="1"/>
    <col min="16" max="16" width="6.109375" style="34" customWidth="1"/>
    <col min="17" max="23" width="12.88671875" style="34" customWidth="1"/>
    <col min="24" max="24" width="6.109375" style="34" customWidth="1"/>
    <col min="25" max="31" width="20.6640625" style="34" customWidth="1"/>
    <col min="32" max="32" width="4.88671875" style="35" customWidth="1"/>
    <col min="33" max="39" width="20.6640625" style="34" customWidth="1"/>
    <col min="40" max="40" width="6.33203125" style="34" customWidth="1"/>
    <col min="41" max="47" width="20.6640625" style="34" customWidth="1"/>
    <col min="48" max="48" width="7.6640625" style="35" customWidth="1"/>
    <col min="49" max="55" width="20.6640625" style="34" customWidth="1"/>
    <col min="56" max="56" width="6.5546875" style="34" customWidth="1"/>
    <col min="57" max="63" width="20.6640625" style="57" customWidth="1"/>
    <col min="64" max="64" width="6.44140625" style="34" customWidth="1"/>
    <col min="65" max="71" width="12.88671875" style="34" customWidth="1"/>
    <col min="72" max="72" width="7.5546875" style="34" customWidth="1"/>
    <col min="73" max="83" width="13.44140625" style="34" customWidth="1"/>
    <col min="84" max="85" width="15" style="34" customWidth="1"/>
    <col min="86" max="87" width="12" style="34" customWidth="1"/>
    <col min="88" max="88" width="5.6640625" style="34" customWidth="1"/>
    <col min="89" max="92" width="12.88671875" style="34" customWidth="1"/>
    <col min="93" max="94" width="15.44140625" style="34" customWidth="1"/>
    <col min="95" max="95" width="12.88671875" style="34" customWidth="1"/>
    <col min="96" max="96" width="5.6640625" style="34" customWidth="1"/>
    <col min="97" max="100" width="12.88671875" style="34" customWidth="1"/>
    <col min="101" max="102" width="15.44140625" style="34" customWidth="1"/>
    <col min="103" max="103" width="12.88671875" style="34" customWidth="1"/>
    <col min="104" max="104" width="5.6640625" style="34" customWidth="1"/>
    <col min="105" max="105" width="17.109375" style="34" customWidth="1"/>
    <col min="106" max="110" width="12.88671875" style="34" customWidth="1"/>
    <col min="111" max="111" width="15.44140625" style="34" customWidth="1"/>
    <col min="112" max="112" width="5.6640625" style="34" customWidth="1"/>
    <col min="113" max="113" width="21.44140625" style="34" customWidth="1"/>
    <col min="114" max="120" width="12.88671875" style="34" customWidth="1"/>
    <col min="121" max="121" width="5.6640625" style="34" customWidth="1"/>
    <col min="122" max="128" width="12.88671875" style="34" customWidth="1"/>
    <col min="129" max="129" width="5.6640625" style="34" customWidth="1"/>
    <col min="130" max="136" width="12.88671875" style="34" customWidth="1"/>
    <col min="137" max="137" width="5.109375" style="34" customWidth="1"/>
    <col min="138" max="144" width="12.88671875" style="34" customWidth="1"/>
    <col min="145" max="145" width="7.5546875" style="34" customWidth="1"/>
    <col min="146" max="152" width="11.44140625" style="34" customWidth="1"/>
    <col min="153" max="153" width="18.109375" style="72" customWidth="1"/>
    <col min="154" max="154" width="15.88671875" style="34" hidden="1" customWidth="1"/>
    <col min="155" max="157" width="14.109375" style="34" hidden="1" customWidth="1"/>
    <col min="158" max="158" width="29.109375" style="76" bestFit="1" customWidth="1"/>
    <col min="159" max="159" width="29.109375" style="76" hidden="1" customWidth="1"/>
    <col min="160" max="163" width="29.109375" style="34" hidden="1" customWidth="1"/>
    <col min="164" max="164" width="16.6640625" style="34" customWidth="1"/>
    <col min="165" max="165" width="16.6640625" style="34" hidden="1" customWidth="1"/>
    <col min="166" max="166" width="6.6640625" style="34" customWidth="1"/>
    <col min="167" max="167" width="11.44140625" style="34" customWidth="1"/>
    <col min="168" max="168" width="13.44140625" style="72" customWidth="1"/>
    <col min="169" max="16384" width="11.44140625" style="34"/>
  </cols>
  <sheetData>
    <row r="1" spans="1:170" s="9" customFormat="1" ht="11.4" x14ac:dyDescent="0.3">
      <c r="A1" s="1"/>
      <c r="B1" s="2"/>
      <c r="C1" s="3"/>
      <c r="D1" s="2"/>
      <c r="E1" s="4"/>
      <c r="F1" s="5"/>
      <c r="G1" s="6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5"/>
      <c r="Z1" s="5"/>
      <c r="AA1" s="5"/>
      <c r="AB1" s="5"/>
      <c r="AC1" s="5"/>
      <c r="AD1" s="5"/>
      <c r="AE1" s="5"/>
      <c r="AF1" s="7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7"/>
      <c r="AW1" s="5"/>
      <c r="AX1" s="5"/>
      <c r="AY1" s="5"/>
      <c r="AZ1" s="5"/>
      <c r="BA1" s="5"/>
      <c r="BB1" s="5"/>
      <c r="BC1" s="5"/>
      <c r="BD1" s="5"/>
      <c r="BE1" s="8"/>
      <c r="BF1" s="8"/>
      <c r="BG1" s="8"/>
      <c r="BH1" s="8"/>
      <c r="BI1" s="8"/>
      <c r="BJ1" s="8"/>
      <c r="BK1" s="8"/>
      <c r="BL1" s="5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FB1" s="73"/>
      <c r="FC1" s="73"/>
    </row>
    <row r="2" spans="1:170" s="9" customFormat="1" ht="22.2" x14ac:dyDescent="0.3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10"/>
      <c r="EH2" s="10"/>
      <c r="EI2" s="10"/>
      <c r="EJ2" s="10"/>
      <c r="EK2" s="10"/>
      <c r="EL2" s="10"/>
      <c r="EM2" s="10"/>
      <c r="EN2" s="10"/>
      <c r="EO2" s="10"/>
      <c r="FB2" s="73"/>
      <c r="FC2" s="73"/>
    </row>
    <row r="3" spans="1:170" s="9" customFormat="1" ht="24.75" customHeight="1" x14ac:dyDescent="0.3">
      <c r="A3" s="87" t="s">
        <v>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10"/>
      <c r="EH3" s="10"/>
      <c r="EI3" s="10"/>
      <c r="EJ3" s="10"/>
      <c r="EK3" s="10"/>
      <c r="EL3" s="10"/>
      <c r="EM3" s="10"/>
      <c r="EN3" s="10"/>
      <c r="EO3" s="10"/>
      <c r="FB3" s="73"/>
      <c r="FC3" s="73"/>
    </row>
    <row r="4" spans="1:170" s="9" customFormat="1" ht="65.25" customHeight="1" x14ac:dyDescent="0.3">
      <c r="A4" s="88" t="s">
        <v>48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11"/>
      <c r="EH4" s="11"/>
      <c r="EI4" s="11"/>
      <c r="EJ4" s="11"/>
      <c r="EK4" s="11"/>
      <c r="EL4" s="11"/>
      <c r="EM4" s="11"/>
      <c r="EN4" s="11"/>
      <c r="EO4" s="11"/>
      <c r="FB4" s="73"/>
      <c r="FC4" s="73"/>
    </row>
    <row r="5" spans="1:170" s="9" customFormat="1" ht="22.2" x14ac:dyDescent="0.3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12"/>
      <c r="EH5" s="12"/>
      <c r="EI5" s="12"/>
      <c r="EJ5" s="12"/>
      <c r="EK5" s="12"/>
      <c r="EL5" s="12"/>
      <c r="EM5" s="12"/>
      <c r="EN5" s="12"/>
      <c r="EO5" s="12"/>
      <c r="FB5" s="73"/>
      <c r="FC5" s="73"/>
    </row>
    <row r="6" spans="1:170" s="9" customFormat="1" ht="27" customHeight="1" x14ac:dyDescent="0.3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13"/>
      <c r="EH6" s="13"/>
      <c r="EI6" s="13"/>
      <c r="EJ6" s="13"/>
      <c r="EK6" s="13"/>
      <c r="EL6" s="13"/>
      <c r="EM6" s="13"/>
      <c r="EN6" s="13"/>
      <c r="EO6" s="13"/>
      <c r="FB6" s="73"/>
      <c r="FC6" s="73"/>
    </row>
    <row r="7" spans="1:170" s="9" customFormat="1" ht="15" customHeight="1" x14ac:dyDescent="0.3">
      <c r="A7" s="14"/>
      <c r="B7" s="14"/>
      <c r="C7" s="3"/>
      <c r="D7" s="14"/>
      <c r="E7" s="14"/>
      <c r="F7" s="14"/>
      <c r="G7" s="15"/>
      <c r="H7" s="15"/>
      <c r="I7" s="90" t="s">
        <v>2</v>
      </c>
      <c r="J7" s="90"/>
      <c r="K7" s="90"/>
      <c r="L7" s="90"/>
      <c r="M7" s="90"/>
      <c r="N7" s="90"/>
      <c r="O7" s="90"/>
      <c r="P7" s="51"/>
      <c r="Q7" s="91" t="s">
        <v>3</v>
      </c>
      <c r="R7" s="91"/>
      <c r="S7" s="91"/>
      <c r="T7" s="91"/>
      <c r="U7" s="91"/>
      <c r="V7" s="91"/>
      <c r="W7" s="91"/>
      <c r="X7" s="55"/>
      <c r="Y7" s="92" t="s">
        <v>4</v>
      </c>
      <c r="Z7" s="92"/>
      <c r="AA7" s="92"/>
      <c r="AB7" s="92"/>
      <c r="AC7" s="92"/>
      <c r="AD7" s="92"/>
      <c r="AE7" s="92"/>
      <c r="AF7" s="16"/>
      <c r="AG7" s="93" t="s">
        <v>5</v>
      </c>
      <c r="AH7" s="93"/>
      <c r="AI7" s="93"/>
      <c r="AJ7" s="93"/>
      <c r="AK7" s="93"/>
      <c r="AL7" s="93"/>
      <c r="AM7" s="93"/>
      <c r="AN7" s="17"/>
      <c r="AO7" s="94" t="s">
        <v>6</v>
      </c>
      <c r="AP7" s="94"/>
      <c r="AQ7" s="94"/>
      <c r="AR7" s="94"/>
      <c r="AS7" s="94"/>
      <c r="AT7" s="94"/>
      <c r="AU7" s="94"/>
      <c r="AV7" s="16"/>
      <c r="AW7" s="95" t="s">
        <v>7</v>
      </c>
      <c r="AX7" s="95"/>
      <c r="AY7" s="95"/>
      <c r="AZ7" s="95"/>
      <c r="BA7" s="95"/>
      <c r="BB7" s="95"/>
      <c r="BC7" s="95"/>
      <c r="BD7" s="17"/>
      <c r="BE7" s="96" t="s">
        <v>8</v>
      </c>
      <c r="BF7" s="96"/>
      <c r="BG7" s="96"/>
      <c r="BH7" s="96"/>
      <c r="BI7" s="96"/>
      <c r="BJ7" s="96"/>
      <c r="BK7" s="96"/>
      <c r="BL7" s="17"/>
      <c r="BM7" s="97" t="s">
        <v>9</v>
      </c>
      <c r="BN7" s="97"/>
      <c r="BO7" s="97"/>
      <c r="BP7" s="97"/>
      <c r="BQ7" s="97"/>
      <c r="BR7" s="97"/>
      <c r="BS7" s="97"/>
      <c r="BT7" s="17"/>
      <c r="BU7" s="91" t="s">
        <v>10</v>
      </c>
      <c r="BV7" s="91"/>
      <c r="BW7" s="91"/>
      <c r="BX7" s="91"/>
      <c r="BY7" s="91"/>
      <c r="BZ7" s="91"/>
      <c r="CA7" s="91"/>
      <c r="CB7" s="47"/>
      <c r="CC7" s="47"/>
      <c r="CD7" s="47"/>
      <c r="CE7" s="47"/>
      <c r="CF7" s="18"/>
      <c r="CG7" s="18"/>
      <c r="CH7" s="18"/>
      <c r="CI7" s="18"/>
      <c r="CJ7" s="55"/>
      <c r="CK7" s="98" t="s">
        <v>55</v>
      </c>
      <c r="CL7" s="98"/>
      <c r="CM7" s="98"/>
      <c r="CN7" s="98"/>
      <c r="CO7" s="98"/>
      <c r="CP7" s="98"/>
      <c r="CQ7" s="98"/>
      <c r="CR7" s="55"/>
      <c r="CS7" s="102" t="s">
        <v>53</v>
      </c>
      <c r="CT7" s="102"/>
      <c r="CU7" s="102"/>
      <c r="CV7" s="102"/>
      <c r="CW7" s="102"/>
      <c r="CX7" s="102"/>
      <c r="CY7" s="102"/>
      <c r="CZ7" s="18"/>
      <c r="DA7" s="99" t="s">
        <v>54</v>
      </c>
      <c r="DB7" s="99"/>
      <c r="DC7" s="99"/>
      <c r="DD7" s="99"/>
      <c r="DE7" s="99"/>
      <c r="DF7" s="99"/>
      <c r="DG7" s="99"/>
      <c r="DH7" s="18"/>
      <c r="DI7" s="99" t="s">
        <v>56</v>
      </c>
      <c r="DJ7" s="99"/>
      <c r="DK7" s="99"/>
      <c r="DL7" s="99"/>
      <c r="DM7" s="99"/>
      <c r="DN7" s="99"/>
      <c r="DO7" s="99"/>
      <c r="DP7" s="48"/>
      <c r="DQ7" s="18"/>
      <c r="DR7" s="100" t="s">
        <v>11</v>
      </c>
      <c r="DS7" s="100"/>
      <c r="DT7" s="100"/>
      <c r="DU7" s="100"/>
      <c r="DV7" s="100"/>
      <c r="DW7" s="100"/>
      <c r="DX7" s="100"/>
      <c r="DY7" s="18"/>
      <c r="DZ7" s="101" t="s">
        <v>12</v>
      </c>
      <c r="EA7" s="101"/>
      <c r="EB7" s="101"/>
      <c r="EC7" s="101"/>
      <c r="ED7" s="101"/>
      <c r="EE7" s="101"/>
      <c r="EF7" s="101"/>
      <c r="EG7" s="18"/>
      <c r="EH7" s="80" t="s">
        <v>13</v>
      </c>
      <c r="EI7" s="80"/>
      <c r="EJ7" s="80"/>
      <c r="EK7" s="80"/>
      <c r="EL7" s="80"/>
      <c r="EM7" s="80"/>
      <c r="EN7" s="80"/>
      <c r="EO7" s="18"/>
      <c r="EP7" s="81" t="s">
        <v>14</v>
      </c>
      <c r="EQ7" s="81"/>
      <c r="ER7" s="81"/>
      <c r="ES7" s="81"/>
      <c r="ET7" s="81"/>
      <c r="EU7" s="81"/>
      <c r="EV7" s="81"/>
      <c r="EW7" s="86" t="s">
        <v>15</v>
      </c>
      <c r="EX7" s="82" t="s">
        <v>16</v>
      </c>
      <c r="EY7" s="82" t="s">
        <v>17</v>
      </c>
      <c r="EZ7" s="82" t="s">
        <v>18</v>
      </c>
      <c r="FA7" s="82" t="s">
        <v>19</v>
      </c>
      <c r="FB7" s="85" t="s">
        <v>46</v>
      </c>
      <c r="FC7" s="82" t="s">
        <v>20</v>
      </c>
      <c r="FD7" s="82" t="s">
        <v>16</v>
      </c>
      <c r="FE7" s="82" t="s">
        <v>17</v>
      </c>
      <c r="FF7" s="82" t="s">
        <v>18</v>
      </c>
      <c r="FG7" s="82" t="s">
        <v>19</v>
      </c>
      <c r="FH7" s="84" t="s">
        <v>47</v>
      </c>
      <c r="FI7" s="83" t="s">
        <v>21</v>
      </c>
      <c r="FJ7" s="2"/>
    </row>
    <row r="8" spans="1:170" s="9" customFormat="1" ht="81.599999999999994" customHeight="1" x14ac:dyDescent="0.3">
      <c r="A8" s="19" t="s">
        <v>22</v>
      </c>
      <c r="B8" s="19" t="s">
        <v>23</v>
      </c>
      <c r="C8" s="19" t="s">
        <v>24</v>
      </c>
      <c r="D8" s="19" t="s">
        <v>25</v>
      </c>
      <c r="E8" s="19" t="s">
        <v>26</v>
      </c>
      <c r="F8" s="19" t="s">
        <v>27</v>
      </c>
      <c r="G8" s="19" t="s">
        <v>28</v>
      </c>
      <c r="H8" s="19" t="s">
        <v>22</v>
      </c>
      <c r="I8" s="54" t="s">
        <v>138</v>
      </c>
      <c r="J8" s="54" t="s">
        <v>139</v>
      </c>
      <c r="K8" s="54" t="s">
        <v>140</v>
      </c>
      <c r="L8" s="54" t="s">
        <v>141</v>
      </c>
      <c r="M8" s="54" t="s">
        <v>142</v>
      </c>
      <c r="N8" s="54" t="s">
        <v>143</v>
      </c>
      <c r="O8" s="54" t="s">
        <v>144</v>
      </c>
      <c r="P8" s="52" t="s">
        <v>22</v>
      </c>
      <c r="Q8" s="54" t="s">
        <v>138</v>
      </c>
      <c r="R8" s="54" t="s">
        <v>139</v>
      </c>
      <c r="S8" s="54" t="s">
        <v>140</v>
      </c>
      <c r="T8" s="54" t="s">
        <v>141</v>
      </c>
      <c r="U8" s="54" t="s">
        <v>142</v>
      </c>
      <c r="V8" s="54" t="s">
        <v>143</v>
      </c>
      <c r="W8" s="54" t="s">
        <v>144</v>
      </c>
      <c r="X8" s="19" t="s">
        <v>22</v>
      </c>
      <c r="Y8" s="54" t="s">
        <v>138</v>
      </c>
      <c r="Z8" s="54" t="s">
        <v>139</v>
      </c>
      <c r="AA8" s="54" t="s">
        <v>140</v>
      </c>
      <c r="AB8" s="54" t="s">
        <v>141</v>
      </c>
      <c r="AC8" s="54" t="s">
        <v>142</v>
      </c>
      <c r="AD8" s="54" t="s">
        <v>143</v>
      </c>
      <c r="AE8" s="54" t="s">
        <v>144</v>
      </c>
      <c r="AF8" s="19" t="s">
        <v>22</v>
      </c>
      <c r="AG8" s="54" t="s">
        <v>138</v>
      </c>
      <c r="AH8" s="54" t="s">
        <v>139</v>
      </c>
      <c r="AI8" s="54" t="s">
        <v>140</v>
      </c>
      <c r="AJ8" s="54" t="s">
        <v>141</v>
      </c>
      <c r="AK8" s="54" t="s">
        <v>142</v>
      </c>
      <c r="AL8" s="54" t="s">
        <v>143</v>
      </c>
      <c r="AM8" s="54" t="s">
        <v>144</v>
      </c>
      <c r="AN8" s="19" t="s">
        <v>22</v>
      </c>
      <c r="AO8" s="54" t="s">
        <v>138</v>
      </c>
      <c r="AP8" s="54" t="s">
        <v>139</v>
      </c>
      <c r="AQ8" s="54" t="s">
        <v>140</v>
      </c>
      <c r="AR8" s="54" t="s">
        <v>141</v>
      </c>
      <c r="AS8" s="54" t="s">
        <v>142</v>
      </c>
      <c r="AT8" s="54" t="s">
        <v>143</v>
      </c>
      <c r="AU8" s="54" t="s">
        <v>144</v>
      </c>
      <c r="AV8" s="19" t="s">
        <v>22</v>
      </c>
      <c r="AW8" s="54" t="s">
        <v>138</v>
      </c>
      <c r="AX8" s="54" t="s">
        <v>139</v>
      </c>
      <c r="AY8" s="54" t="s">
        <v>140</v>
      </c>
      <c r="AZ8" s="54" t="s">
        <v>141</v>
      </c>
      <c r="BA8" s="54" t="s">
        <v>142</v>
      </c>
      <c r="BB8" s="54" t="s">
        <v>143</v>
      </c>
      <c r="BC8" s="54" t="s">
        <v>144</v>
      </c>
      <c r="BD8" s="19" t="s">
        <v>22</v>
      </c>
      <c r="BE8" s="54" t="s">
        <v>138</v>
      </c>
      <c r="BF8" s="54" t="s">
        <v>139</v>
      </c>
      <c r="BG8" s="54" t="s">
        <v>140</v>
      </c>
      <c r="BH8" s="54" t="s">
        <v>141</v>
      </c>
      <c r="BI8" s="54" t="s">
        <v>142</v>
      </c>
      <c r="BJ8" s="54" t="s">
        <v>143</v>
      </c>
      <c r="BK8" s="54" t="s">
        <v>144</v>
      </c>
      <c r="BL8" s="19" t="s">
        <v>22</v>
      </c>
      <c r="BM8" s="54" t="s">
        <v>138</v>
      </c>
      <c r="BN8" s="54" t="s">
        <v>139</v>
      </c>
      <c r="BO8" s="54" t="s">
        <v>140</v>
      </c>
      <c r="BP8" s="54" t="s">
        <v>141</v>
      </c>
      <c r="BQ8" s="54" t="s">
        <v>142</v>
      </c>
      <c r="BR8" s="54" t="s">
        <v>143</v>
      </c>
      <c r="BS8" s="54" t="s">
        <v>144</v>
      </c>
      <c r="BT8" s="19" t="s">
        <v>22</v>
      </c>
      <c r="BU8" s="54" t="s">
        <v>138</v>
      </c>
      <c r="BV8" s="54" t="s">
        <v>139</v>
      </c>
      <c r="BW8" s="54" t="s">
        <v>140</v>
      </c>
      <c r="BX8" s="54" t="s">
        <v>141</v>
      </c>
      <c r="BY8" s="54" t="s">
        <v>142</v>
      </c>
      <c r="BZ8" s="54" t="s">
        <v>143</v>
      </c>
      <c r="CA8" s="54" t="s">
        <v>144</v>
      </c>
      <c r="CB8" s="20" t="s">
        <v>29</v>
      </c>
      <c r="CC8" s="20" t="s">
        <v>29</v>
      </c>
      <c r="CD8" s="20" t="s">
        <v>30</v>
      </c>
      <c r="CE8" s="20" t="s">
        <v>31</v>
      </c>
      <c r="CF8" s="21" t="s">
        <v>49</v>
      </c>
      <c r="CG8" s="66" t="s">
        <v>50</v>
      </c>
      <c r="CH8" s="21" t="s">
        <v>51</v>
      </c>
      <c r="CI8" s="66" t="s">
        <v>52</v>
      </c>
      <c r="CJ8" s="19" t="s">
        <v>22</v>
      </c>
      <c r="CK8" s="54" t="s">
        <v>138</v>
      </c>
      <c r="CL8" s="54" t="s">
        <v>139</v>
      </c>
      <c r="CM8" s="54" t="s">
        <v>140</v>
      </c>
      <c r="CN8" s="54" t="s">
        <v>141</v>
      </c>
      <c r="CO8" s="54" t="s">
        <v>142</v>
      </c>
      <c r="CP8" s="54" t="s">
        <v>143</v>
      </c>
      <c r="CQ8" s="54" t="s">
        <v>144</v>
      </c>
      <c r="CR8" s="19" t="s">
        <v>22</v>
      </c>
      <c r="CS8" s="54" t="s">
        <v>138</v>
      </c>
      <c r="CT8" s="54" t="s">
        <v>139</v>
      </c>
      <c r="CU8" s="54" t="s">
        <v>140</v>
      </c>
      <c r="CV8" s="54" t="s">
        <v>141</v>
      </c>
      <c r="CW8" s="54" t="s">
        <v>142</v>
      </c>
      <c r="CX8" s="54" t="s">
        <v>143</v>
      </c>
      <c r="CY8" s="54" t="s">
        <v>144</v>
      </c>
      <c r="CZ8" s="19" t="s">
        <v>22</v>
      </c>
      <c r="DA8" s="54" t="s">
        <v>138</v>
      </c>
      <c r="DB8" s="54" t="s">
        <v>139</v>
      </c>
      <c r="DC8" s="54" t="s">
        <v>140</v>
      </c>
      <c r="DD8" s="54" t="s">
        <v>141</v>
      </c>
      <c r="DE8" s="54" t="s">
        <v>142</v>
      </c>
      <c r="DF8" s="54" t="s">
        <v>143</v>
      </c>
      <c r="DG8" s="54" t="s">
        <v>144</v>
      </c>
      <c r="DH8" s="19" t="s">
        <v>22</v>
      </c>
      <c r="DI8" s="54" t="s">
        <v>138</v>
      </c>
      <c r="DJ8" s="54" t="s">
        <v>139</v>
      </c>
      <c r="DK8" s="54" t="s">
        <v>140</v>
      </c>
      <c r="DL8" s="54" t="s">
        <v>141</v>
      </c>
      <c r="DM8" s="54" t="s">
        <v>142</v>
      </c>
      <c r="DN8" s="54" t="s">
        <v>143</v>
      </c>
      <c r="DO8" s="54" t="s">
        <v>144</v>
      </c>
      <c r="DP8" s="22" t="s">
        <v>32</v>
      </c>
      <c r="DQ8" s="19" t="s">
        <v>22</v>
      </c>
      <c r="DR8" s="54" t="s">
        <v>138</v>
      </c>
      <c r="DS8" s="54" t="s">
        <v>139</v>
      </c>
      <c r="DT8" s="54" t="s">
        <v>140</v>
      </c>
      <c r="DU8" s="54" t="s">
        <v>141</v>
      </c>
      <c r="DV8" s="54" t="s">
        <v>142</v>
      </c>
      <c r="DW8" s="54" t="s">
        <v>143</v>
      </c>
      <c r="DX8" s="54" t="s">
        <v>144</v>
      </c>
      <c r="DY8" s="19" t="s">
        <v>22</v>
      </c>
      <c r="DZ8" s="54" t="s">
        <v>138</v>
      </c>
      <c r="EA8" s="54" t="s">
        <v>139</v>
      </c>
      <c r="EB8" s="54" t="s">
        <v>140</v>
      </c>
      <c r="EC8" s="54" t="s">
        <v>141</v>
      </c>
      <c r="ED8" s="54" t="s">
        <v>142</v>
      </c>
      <c r="EE8" s="54" t="s">
        <v>143</v>
      </c>
      <c r="EF8" s="54" t="s">
        <v>144</v>
      </c>
      <c r="EG8" s="19" t="s">
        <v>22</v>
      </c>
      <c r="EH8" s="54" t="s">
        <v>138</v>
      </c>
      <c r="EI8" s="54" t="s">
        <v>139</v>
      </c>
      <c r="EJ8" s="54" t="s">
        <v>140</v>
      </c>
      <c r="EK8" s="54" t="s">
        <v>141</v>
      </c>
      <c r="EL8" s="54" t="s">
        <v>142</v>
      </c>
      <c r="EM8" s="54" t="s">
        <v>143</v>
      </c>
      <c r="EN8" s="54" t="s">
        <v>144</v>
      </c>
      <c r="EO8" s="19" t="s">
        <v>22</v>
      </c>
      <c r="EP8" s="54" t="s">
        <v>138</v>
      </c>
      <c r="EQ8" s="54" t="s">
        <v>139</v>
      </c>
      <c r="ER8" s="54" t="s">
        <v>140</v>
      </c>
      <c r="ES8" s="54" t="s">
        <v>141</v>
      </c>
      <c r="ET8" s="54" t="s">
        <v>142</v>
      </c>
      <c r="EU8" s="54" t="s">
        <v>143</v>
      </c>
      <c r="EV8" s="54" t="s">
        <v>144</v>
      </c>
      <c r="EW8" s="86"/>
      <c r="EX8" s="82"/>
      <c r="EY8" s="82"/>
      <c r="EZ8" s="82"/>
      <c r="FA8" s="82"/>
      <c r="FB8" s="85"/>
      <c r="FC8" s="82"/>
      <c r="FD8" s="82"/>
      <c r="FE8" s="82"/>
      <c r="FF8" s="82"/>
      <c r="FG8" s="82"/>
      <c r="FH8" s="84"/>
      <c r="FI8" s="83"/>
      <c r="FJ8" s="19" t="s">
        <v>22</v>
      </c>
      <c r="FK8" s="19" t="s">
        <v>62</v>
      </c>
      <c r="FL8" s="19" t="s">
        <v>63</v>
      </c>
    </row>
    <row r="9" spans="1:170" ht="38.25" hidden="1" customHeight="1" x14ac:dyDescent="0.2">
      <c r="A9" s="45"/>
      <c r="B9" s="123" t="s">
        <v>45</v>
      </c>
      <c r="C9" s="124" t="s">
        <v>60</v>
      </c>
      <c r="D9" s="123" t="s">
        <v>61</v>
      </c>
      <c r="E9" s="125" t="s">
        <v>68</v>
      </c>
      <c r="F9" s="126">
        <v>2</v>
      </c>
      <c r="G9" s="127">
        <v>12810395</v>
      </c>
      <c r="H9" s="49">
        <v>1</v>
      </c>
      <c r="I9" s="160">
        <v>12556404</v>
      </c>
      <c r="J9" s="161"/>
      <c r="K9" s="161"/>
      <c r="L9" s="162">
        <v>8636544</v>
      </c>
      <c r="M9" s="161"/>
      <c r="N9" s="161"/>
      <c r="O9" s="162">
        <v>12605430</v>
      </c>
      <c r="P9" s="53">
        <v>1</v>
      </c>
      <c r="Q9" s="23">
        <f>IF(I9="NC","NC",IF(I9&lt;=$G9,I9,""))</f>
        <v>12556404</v>
      </c>
      <c r="R9" s="23">
        <f>IF(J9="NC","NC",IF(J9&lt;=$G9,J9,""))</f>
        <v>0</v>
      </c>
      <c r="S9" s="23">
        <f>IF(K9="NC","NC",IF(K9&lt;=$G9,K9,""))</f>
        <v>0</v>
      </c>
      <c r="T9" s="23">
        <f>IF(L9="NC","NC",IF(L9&lt;=$G9,L9,""))</f>
        <v>8636544</v>
      </c>
      <c r="U9" s="23">
        <f>IF(M9="NC","NC",IF(M9&lt;=$G9,M9,""))</f>
        <v>0</v>
      </c>
      <c r="V9" s="23">
        <f>IF(N9="NC","NC",IF(N9&lt;=$G9,N9,""))</f>
        <v>0</v>
      </c>
      <c r="W9" s="23">
        <f>IF(O9="NC","NC",IF(O9&lt;=$G9,O9,""))</f>
        <v>12605430</v>
      </c>
      <c r="X9" s="49">
        <v>1</v>
      </c>
      <c r="Y9" s="174" t="s">
        <v>35</v>
      </c>
      <c r="Z9" s="175" t="s">
        <v>34</v>
      </c>
      <c r="AA9" s="175" t="s">
        <v>34</v>
      </c>
      <c r="AB9" s="176" t="s">
        <v>35</v>
      </c>
      <c r="AC9" s="175" t="s">
        <v>34</v>
      </c>
      <c r="AD9" s="175" t="s">
        <v>34</v>
      </c>
      <c r="AE9" s="176" t="s">
        <v>35</v>
      </c>
      <c r="AF9" s="49">
        <v>1</v>
      </c>
      <c r="AG9" s="174" t="s">
        <v>35</v>
      </c>
      <c r="AH9" s="175" t="s">
        <v>35</v>
      </c>
      <c r="AI9" s="175" t="s">
        <v>35</v>
      </c>
      <c r="AJ9" s="176" t="s">
        <v>35</v>
      </c>
      <c r="AK9" s="175" t="s">
        <v>35</v>
      </c>
      <c r="AL9" s="175" t="s">
        <v>35</v>
      </c>
      <c r="AM9" s="176" t="s">
        <v>35</v>
      </c>
      <c r="AN9" s="49">
        <v>1</v>
      </c>
      <c r="AO9" s="174" t="s">
        <v>35</v>
      </c>
      <c r="AP9" s="175" t="s">
        <v>35</v>
      </c>
      <c r="AQ9" s="175" t="s">
        <v>35</v>
      </c>
      <c r="AR9" s="176" t="s">
        <v>35</v>
      </c>
      <c r="AS9" s="175" t="s">
        <v>35</v>
      </c>
      <c r="AT9" s="175" t="s">
        <v>35</v>
      </c>
      <c r="AU9" s="176" t="s">
        <v>35</v>
      </c>
      <c r="AV9" s="49">
        <v>1</v>
      </c>
      <c r="AW9" s="24" t="str">
        <f>IF(Y9="NO CUMPLE","NO CUMPLE",IF(AG9="NO CUMPLE","NO CUMPLE",IF(AO9="NO CUMPLE","NO CUMPLE",IF(AO9="CUMPLE","CUMPLE"))))</f>
        <v>CUMPLE</v>
      </c>
      <c r="AX9" s="24" t="str">
        <f>IF(Z9="NO CUMPLE","NO CUMPLE",IF(AH9="NO CUMPLE","NO CUMPLE",IF(AP9="NO CUMPLE","NO CUMPLE",IF(AP9="CUMPLE","CUMPLE"))))</f>
        <v>NO CUMPLE</v>
      </c>
      <c r="AY9" s="24" t="str">
        <f>IF(AA9="NO CUMPLE","NO CUMPLE",IF(AI9="NO CUMPLE","NO CUMPLE",IF(AQ9="NO CUMPLE","NO CUMPLE",IF(AQ9="CUMPLE","CUMPLE"))))</f>
        <v>NO CUMPLE</v>
      </c>
      <c r="AZ9" s="24" t="str">
        <f>IF(AB9="NO CUMPLE","NO CUMPLE",IF(AJ9="NO CUMPLE","NO CUMPLE",IF(AR9="NO CUMPLE","NO CUMPLE",IF(AR9="CUMPLE","CUMPLE"))))</f>
        <v>CUMPLE</v>
      </c>
      <c r="BA9" s="24" t="str">
        <f>IF(AC9="NO CUMPLE","NO CUMPLE",IF(AK9="NO CUMPLE","NO CUMPLE",IF(AS9="NO CUMPLE","NO CUMPLE",IF(AS9="CUMPLE","CUMPLE"))))</f>
        <v>NO CUMPLE</v>
      </c>
      <c r="BB9" s="24" t="str">
        <f>IF(AD9="NO CUMPLE","NO CUMPLE",IF(AL9="NO CUMPLE","NO CUMPLE",IF(AT9="NO CUMPLE","NO CUMPLE",IF(AT9="CUMPLE","CUMPLE"))))</f>
        <v>NO CUMPLE</v>
      </c>
      <c r="BC9" s="24" t="str">
        <f>IF(AE9="NO CUMPLE","NO CUMPLE",IF(AM9="NO CUMPLE","NO CUMPLE",IF(AU9="NO CUMPLE","NO CUMPLE",IF(AU9="CUMPLE","CUMPLE"))))</f>
        <v>CUMPLE</v>
      </c>
      <c r="BD9" s="49">
        <v>1</v>
      </c>
      <c r="BE9" s="174" t="s">
        <v>35</v>
      </c>
      <c r="BF9" s="177" t="s">
        <v>33</v>
      </c>
      <c r="BG9" s="177" t="s">
        <v>33</v>
      </c>
      <c r="BH9" s="176" t="s">
        <v>35</v>
      </c>
      <c r="BI9" s="177" t="s">
        <v>33</v>
      </c>
      <c r="BJ9" s="177" t="s">
        <v>33</v>
      </c>
      <c r="BK9" s="176" t="s">
        <v>35</v>
      </c>
      <c r="BL9" s="49">
        <v>1</v>
      </c>
      <c r="BM9" s="174" t="s">
        <v>35</v>
      </c>
      <c r="BN9" s="177" t="s">
        <v>33</v>
      </c>
      <c r="BO9" s="177" t="s">
        <v>33</v>
      </c>
      <c r="BP9" s="176" t="s">
        <v>35</v>
      </c>
      <c r="BQ9" s="177" t="s">
        <v>33</v>
      </c>
      <c r="BR9" s="177" t="s">
        <v>33</v>
      </c>
      <c r="BS9" s="176" t="s">
        <v>35</v>
      </c>
      <c r="BT9" s="49">
        <v>1</v>
      </c>
      <c r="BU9" s="23">
        <f>IF(AW9="NO CUMPLE","",IF(BE9="NO CUMPLE","",IF(BM9="NO CUMPLE","",IF(BE9="NC","",IF(BM9="CUMPLE",I9)))))</f>
        <v>12556404</v>
      </c>
      <c r="BV9" s="23" t="str">
        <f>IF(AX9="NO CUMPLE","",IF(BF9="NO CUMPLE","",IF(BN9="NO CUMPLE","",IF(BF9="NC","",IF(BN9="CUMPLE",J9)))))</f>
        <v/>
      </c>
      <c r="BW9" s="23" t="str">
        <f>IF(AY9="NO CUMPLE","",IF(BG9="NO CUMPLE","",IF(BO9="NO CUMPLE","",IF(BG9="NC","",IF(BO9="CUMPLE",K9)))))</f>
        <v/>
      </c>
      <c r="BX9" s="23">
        <f>IF(AZ9="NO CUMPLE","",IF(BH9="NO CUMPLE","",IF(BP9="NO CUMPLE","",IF(BH9="NC","",IF(BP9="CUMPLE",L9)))))</f>
        <v>8636544</v>
      </c>
      <c r="BY9" s="23" t="str">
        <f>IF(BA9="NO CUMPLE","",IF(BI9="NO CUMPLE","",IF(BQ9="NO CUMPLE","",IF(BI9="NC","",IF(BQ9="CUMPLE",M9)))))</f>
        <v/>
      </c>
      <c r="BZ9" s="23" t="str">
        <f>IF(BB9="NO CUMPLE","",IF(BJ9="NO CUMPLE","",IF(BR9="NO CUMPLE","",IF(BJ9="NC","",IF(BR9="CUMPLE",N9)))))</f>
        <v/>
      </c>
      <c r="CA9" s="23">
        <f>IF(BC9="NO CUMPLE","",IF(BK9="NO CUMPLE","",IF(BS9="NO CUMPLE","",IF(BK9="NC","",IF(BS9="CUMPLE",O9)))))</f>
        <v>12605430</v>
      </c>
      <c r="CB9" s="23">
        <v>12810395</v>
      </c>
      <c r="CC9" s="23">
        <v>12810395</v>
      </c>
      <c r="CD9" s="25">
        <f>COUNT(BU9:CA9)</f>
        <v>3</v>
      </c>
      <c r="CE9" s="25">
        <f>IF(CD9=2,1,IF(CD9=3,2,IF(CD9=4,3,IF(CD9&gt;5,5,))))</f>
        <v>2</v>
      </c>
      <c r="CF9" s="26">
        <f>IFERROR(MEDIAN(BU9:CA9),"")</f>
        <v>12556404</v>
      </c>
      <c r="CG9" s="68">
        <f>IF(COUNT(BU9:CA9)=0,"",MOD(COUNT(BU9:CA9),2))</f>
        <v>1</v>
      </c>
      <c r="CH9" s="69" t="str">
        <f>IF(COUNT(BU9:CA9)&lt;2,"", IF(MOD(COUNT(BU9:CA9),2)=1,"", SMALL(BU9:CA9, COUNT(BU9:CA9)/2 ) ))</f>
        <v/>
      </c>
      <c r="CI9" s="69">
        <f>IF(CG9=1, CF9, CH9)</f>
        <v>12556404</v>
      </c>
      <c r="CJ9" s="49">
        <v>1</v>
      </c>
      <c r="CK9" s="27">
        <f>IF(BU9="","", (1 - ABS((BU9 - $CI9)/$CI9)) * 40)</f>
        <v>40</v>
      </c>
      <c r="CL9" s="27" t="str">
        <f>IF(BV9="","", (1 - ABS((BV9 - $CI9)/$CI9)) * 40)</f>
        <v/>
      </c>
      <c r="CM9" s="27" t="str">
        <f>IF(BW9="","", (1 - ABS((BW9 - $CI9)/$CI9)) * 40)</f>
        <v/>
      </c>
      <c r="CN9" s="27">
        <f>IF(BX9="","", (1 - ABS((BX9 - $CI9)/$CI9)) * 40)</f>
        <v>27.512794268167863</v>
      </c>
      <c r="CO9" s="27" t="str">
        <f>IF(BY9="","", (1 - ABS((BY9 - $CI9)/$CI9)) * 40)</f>
        <v/>
      </c>
      <c r="CP9" s="27" t="str">
        <f>IF(BZ9="","", (1 - ABS((BZ9 - $CI9)/$CI9)) * 40)</f>
        <v/>
      </c>
      <c r="CQ9" s="27">
        <f>IF(CA9="","", (1 - ABS((CA9 - $CI9)/$CI9)) * 40)</f>
        <v>39.843821527246178</v>
      </c>
      <c r="CR9" s="49">
        <v>1</v>
      </c>
      <c r="CS9" s="67">
        <f>IF(BU9="","",ABS((BU9 - $CI9)/$CI9))</f>
        <v>0</v>
      </c>
      <c r="CT9" s="67" t="str">
        <f>IF(BV9="","",ABS((BV9 - $CI9)/$CI9))</f>
        <v/>
      </c>
      <c r="CU9" s="67" t="str">
        <f>IF(BW9="","",ABS((BW9 - $CI9)/$CI9))</f>
        <v/>
      </c>
      <c r="CV9" s="67">
        <f>IF(BX9="","",ABS((BX9 - $CI9)/$CI9))</f>
        <v>0.31218014329580346</v>
      </c>
      <c r="CW9" s="67" t="str">
        <f>IF(BY9="","",ABS((BY9 - $CI9)/$CI9))</f>
        <v/>
      </c>
      <c r="CX9" s="67" t="str">
        <f>IF(BZ9="","",ABS((BZ9 - $CI9)/$CI9))</f>
        <v/>
      </c>
      <c r="CY9" s="67">
        <f>IF(CA9="","",ABS((CA9 - $CI9)/$CI9))</f>
        <v>3.9044618188455865E-3</v>
      </c>
      <c r="CZ9" s="49">
        <v>1</v>
      </c>
      <c r="DA9" s="28">
        <f>IF(CK9="","",ABS(BU9-$CF9))</f>
        <v>0</v>
      </c>
      <c r="DB9" s="28" t="str">
        <f>IF(CL9="","",ABS(BV9-$CF9))</f>
        <v/>
      </c>
      <c r="DC9" s="28" t="str">
        <f>IF(CM9="","",ABS(BW9-$CF9))</f>
        <v/>
      </c>
      <c r="DD9" s="28">
        <f>IF(CN9="","",ABS(BX9-$CF9))</f>
        <v>3919860</v>
      </c>
      <c r="DE9" s="28" t="str">
        <f>IF(CO9="","",ABS(BY9-$CF9))</f>
        <v/>
      </c>
      <c r="DF9" s="28" t="str">
        <f>IF(CP9="","",ABS(BZ9-$CF9))</f>
        <v/>
      </c>
      <c r="DG9" s="28">
        <f>IF(CQ9="","",ABS(CA9-$CF9))</f>
        <v>49026</v>
      </c>
      <c r="DH9" s="49">
        <v>1</v>
      </c>
      <c r="DI9" s="29">
        <f>IF(BU9="","",(BU9-$CI9)^2)</f>
        <v>0</v>
      </c>
      <c r="DJ9" s="29" t="str">
        <f>IF(BV9="","",(BV9-$CI9)^2)</f>
        <v/>
      </c>
      <c r="DK9" s="29" t="str">
        <f>IF(BW9="","",(BW9-$CI9)^2)</f>
        <v/>
      </c>
      <c r="DL9" s="29">
        <f>IF(BX9="","",(BX9-$CI9)^2)</f>
        <v>15365302419600</v>
      </c>
      <c r="DM9" s="29" t="str">
        <f>IF(BY9="","",(BY9-$CI9)^2)</f>
        <v/>
      </c>
      <c r="DN9" s="29" t="str">
        <f>IF(BZ9="","",(BZ9-$CI9)^2)</f>
        <v/>
      </c>
      <c r="DO9" s="29">
        <f>IF(CA9="","",(CA9-$CI9)^2)</f>
        <v>2403548676</v>
      </c>
      <c r="DP9" s="46">
        <f>MIN(DI9:DO9)</f>
        <v>0</v>
      </c>
      <c r="DQ9" s="49">
        <v>1</v>
      </c>
      <c r="DR9" s="30">
        <f>IF(BU9="","", (1 - ABS((BU9-$CI9)/$CI9))*40)</f>
        <v>40</v>
      </c>
      <c r="DS9" s="30" t="str">
        <f>IF(BV9="","", (1 - ABS((BV9-$CI9)/$CI9))*40)</f>
        <v/>
      </c>
      <c r="DT9" s="30" t="str">
        <f>IF(BW9="","", (1 - ABS((BW9-$CI9)/$CI9))*40)</f>
        <v/>
      </c>
      <c r="DU9" s="30">
        <f>IF(BX9="","", (1 - ABS((BX9-$CI9)/$CI9))*40)</f>
        <v>27.512794268167863</v>
      </c>
      <c r="DV9" s="30" t="str">
        <f>IF(BY9="","", (1 - ABS((BY9-$CI9)/$CI9))*40)</f>
        <v/>
      </c>
      <c r="DW9" s="30" t="str">
        <f>IF(BZ9="","", (1 - ABS((BZ9-$CI9)/$CI9))*40)</f>
        <v/>
      </c>
      <c r="DX9" s="30">
        <f>IF(CA9="","", (1 - ABS((CA9-$CI9)/$CI9))*40)</f>
        <v>39.843821527246178</v>
      </c>
      <c r="DY9" s="49">
        <v>1</v>
      </c>
      <c r="DZ9" s="174">
        <v>24</v>
      </c>
      <c r="EA9" s="175"/>
      <c r="EB9" s="175"/>
      <c r="EC9" s="176">
        <f>3*12</f>
        <v>36</v>
      </c>
      <c r="ED9" s="175"/>
      <c r="EE9" s="175"/>
      <c r="EF9" s="176">
        <f>4*12</f>
        <v>48</v>
      </c>
      <c r="EG9" s="49">
        <v>1</v>
      </c>
      <c r="EH9" s="64">
        <f>IF(DZ9&lt;36,0,IF(DZ9&gt;=72,60,IF(DZ9&gt;=66,40,IF(DZ9&gt;=60,30,IF(DZ9&gt;=48,20,IF(DZ9&gt;=36,10,0))))))</f>
        <v>0</v>
      </c>
      <c r="EI9" s="64">
        <f>IF(EA9&lt;36,0,IF(EA9&gt;=72,60,IF(EA9&gt;=66,40,IF(EA9&gt;=60,30,IF(EA9&gt;=48,20,IF(EA9&gt;=36,10,0))))))</f>
        <v>0</v>
      </c>
      <c r="EJ9" s="64">
        <f>IF(EB9&lt;36,0,IF(EB9&gt;=72,60,IF(EB9&gt;=66,40,IF(EB9&gt;=60,30,IF(EB9&gt;=48,20,IF(EB9&gt;=36,10,0))))))</f>
        <v>0</v>
      </c>
      <c r="EK9" s="64">
        <f>IF(EC9&lt;36,0,IF(EC9&gt;=72,60,IF(EC9&gt;=66,40,IF(EC9&gt;=60,30,IF(EC9&gt;=48,20,IF(EC9&gt;=36,10,0))))))</f>
        <v>10</v>
      </c>
      <c r="EL9" s="64">
        <f>IF(ED9&lt;36,0,IF(ED9&gt;=72,60,IF(ED9&gt;=66,40,IF(ED9&gt;=60,30,IF(ED9&gt;=48,20,IF(ED9&gt;=36,10,0))))))</f>
        <v>0</v>
      </c>
      <c r="EM9" s="64">
        <f>IF(EE9&lt;36,0,IF(EE9&gt;=72,60,IF(EE9&gt;=66,40,IF(EE9&gt;=60,30,IF(EE9&gt;=48,20,IF(EE9&gt;=36,10,0))))))</f>
        <v>0</v>
      </c>
      <c r="EN9" s="64">
        <f>IF(EF9&lt;36,0,IF(EF9&gt;=72,60,IF(EF9&gt;=66,40,IF(EF9&gt;=60,30,IF(EF9&gt;=48,20,IF(EF9&gt;=36,10,0))))))</f>
        <v>20</v>
      </c>
      <c r="EO9" s="49">
        <v>1</v>
      </c>
      <c r="EP9" s="31">
        <f>IF(DR9="","",(EH9+DR9))</f>
        <v>40</v>
      </c>
      <c r="EQ9" s="31" t="str">
        <f>IF(DS9="","",(EI9+DS9))</f>
        <v/>
      </c>
      <c r="ER9" s="31" t="str">
        <f>IF(DT9="","",(EJ9+DT9))</f>
        <v/>
      </c>
      <c r="ES9" s="31">
        <f>IF(DU9="","",(EK9+DU9))</f>
        <v>37.512794268167866</v>
      </c>
      <c r="ET9" s="31" t="str">
        <f>IF(DV9="","",(EL9+DV9))</f>
        <v/>
      </c>
      <c r="EU9" s="31" t="str">
        <f>IF(DW9="","",(EM9+DW9))</f>
        <v/>
      </c>
      <c r="EV9" s="31">
        <f>IF(DX9="","",(EN9+DX9))</f>
        <v>59.843821527246178</v>
      </c>
      <c r="EW9" s="70">
        <f>MAX(EP9:EV9)</f>
        <v>59.843821527246178</v>
      </c>
      <c r="EX9" s="32" t="str">
        <f>IF($EW9=EP9,EP$8,IF($EW9=EQ9,EQ$8,IF($EW9=ER9,ER$8,IF($EW9=ES9,ES$8,IF($EW9=ET9,ET$8,IF($EW9=EU9,EU$8,IF($EW9=EV9,EV$8,"")))))))</f>
        <v>7. INSTRUMENTACIÓN Y SERVICIOS S.A.S. - NIT.: 830505910-7</v>
      </c>
      <c r="EY9" s="32" t="e">
        <f>IF($EW9=#REF!,#REF!,IF($EW9=#REF!,#REF!,IF($EW9=#REF!,#REF!,IF($EW9=#REF!,#REF!,IF($EW9=#REF!,#REF!,IF($EW9=#REF!,#REF!,IF($EW9=#REF!,#REF!,"")))))))</f>
        <v>#REF!</v>
      </c>
      <c r="EZ9" s="32" t="e">
        <f>IF($EW9=#REF!,#REF!,IF($EW9=#REF!,#REF!,IF($EW9=#REF!,#REF!,IF($EW9=#REF!,#REF!,IF($EW9=#REF!,#REF!,IF($EW9=#REF!,#REF!,IF($EW9=#REF!,#REF!,"")))))))</f>
        <v>#REF!</v>
      </c>
      <c r="FA9" s="32" t="e">
        <f>IF($EW9=#REF!,#REF!,IF($EW9=#REF!,#REF!,IF($EW9=#REF!,#REF!,IF($EW9=#REF!,#REF!,IF($EW9=#REF!,#REF!,IF($EW9=#REF!,#REF!,IF($EW9=#REF!,#REF!,"")))))))</f>
        <v>#REF!</v>
      </c>
      <c r="FB9" s="74" t="str">
        <f>IFERROR(INDEX($EP$8:$EV$8,MATCH(EW9,EP9:EV9,0)), "DESIERTO")</f>
        <v>7. INSTRUMENTACIÓN Y SERVICIOS S.A.S. - NIT.: 830505910-7</v>
      </c>
      <c r="FC9" s="74" t="str">
        <f>IF($EW9=EP9,EP$8,IF($EW9=EQ9,EQ$8,IF($EW9=ER9,ER$8,IF($EW9=ES9,ES$8,IF($EW9=ET9,ET$8,IF($EW9=EU9,EU$8,IF($EW9=EV9,EV$8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IF($EW9=#REF!,#REF!,""))))))))))))))))))))))))))))</f>
        <v>7. INSTRUMENTACIÓN Y SERVICIOS S.A.S. - NIT.: 830505910-7</v>
      </c>
      <c r="FD9" s="33">
        <f>IF($FC9=$I$8,$I9,IF($FC9=$J$8,$J9,IF($FC9=$K$8,$K9,IF($FC9=$L$8,$L9,IF($FC9=$M$8,$M9,IF($FC9=$N$8,$N9,IF($FC9=$O$8,$O9,"")))))))</f>
        <v>12605430</v>
      </c>
      <c r="FE9" s="33" t="e">
        <f>IF($FC9=#REF!,#REF!,IF($FC9=#REF!,#REF!,IF($FC9=#REF!,#REF!,IF($FC9=#REF!,#REF!,IF($FC9=#REF!,#REF!,IF($FC9=#REF!,#REF!,IF($FC9=#REF!,#REF!,"")))))))</f>
        <v>#REF!</v>
      </c>
      <c r="FF9" s="33" t="e">
        <f>IF($FC9=#REF!,#REF!,IF($FC9=#REF!,#REF!,IF($FC9=#REF!,#REF!,IF($FC9=#REF!,#REF!,IF($FC9=#REF!,#REF!,IF($FC9=#REF!,#REF!,IF($FC9=#REF!,#REF!,"")))))))</f>
        <v>#REF!</v>
      </c>
      <c r="FG9" s="33" t="e">
        <f>IF($FC9=#REF!,#REF!,IF($FC9=#REF!,#REF!,IF($FC9=#REF!,#REF!,IF($FC9=#REF!,#REF!,IF($FC9=#REF!,#REF!,IF($FC9=#REF!,#REF!,IF($FC9=#REF!,#REF!,"")))))))</f>
        <v>#REF!</v>
      </c>
      <c r="FH9" s="65">
        <f>IFERROR(INDEX(I9:O9,MATCH(FB9,$I$8:$O$8,0)),"DESIERTO")</f>
        <v>12605430</v>
      </c>
      <c r="FI9" s="33" t="e">
        <f>MAX(FD9:FG9)</f>
        <v>#REF!</v>
      </c>
      <c r="FJ9" s="49">
        <v>1</v>
      </c>
      <c r="FK9" s="65">
        <f>IFERROR(IF(FH9&gt;0,(G9-FH9),"F"),"D")</f>
        <v>204965</v>
      </c>
      <c r="FL9" s="65" t="str">
        <f>IF(FB9="DESIERTO",G9,"ADJUDICADO")</f>
        <v>ADJUDICADO</v>
      </c>
      <c r="FN9" s="77"/>
    </row>
    <row r="10" spans="1:170" ht="37.5" hidden="1" customHeight="1" x14ac:dyDescent="0.2">
      <c r="A10" s="45"/>
      <c r="B10" s="124" t="s">
        <v>45</v>
      </c>
      <c r="C10" s="124" t="s">
        <v>60</v>
      </c>
      <c r="D10" s="124" t="s">
        <v>61</v>
      </c>
      <c r="E10" s="124" t="s">
        <v>69</v>
      </c>
      <c r="F10" s="124">
        <v>1</v>
      </c>
      <c r="G10" s="127">
        <v>35165293</v>
      </c>
      <c r="H10" s="50">
        <v>2</v>
      </c>
      <c r="I10" s="163"/>
      <c r="J10" s="161"/>
      <c r="K10" s="161"/>
      <c r="L10" s="162">
        <v>34422892</v>
      </c>
      <c r="M10" s="161"/>
      <c r="N10" s="161"/>
      <c r="O10" s="161"/>
      <c r="P10" s="53">
        <v>2</v>
      </c>
      <c r="Q10" s="23">
        <f>IF(I10="NC","NC",IF(I10&lt;=$G10,I10,""))</f>
        <v>0</v>
      </c>
      <c r="R10" s="23">
        <f>IF(J10="NC","NC",IF(J10&lt;=$G10,J10,""))</f>
        <v>0</v>
      </c>
      <c r="S10" s="23">
        <f>IF(K10="NC","NC",IF(K10&lt;=$G10,K10,""))</f>
        <v>0</v>
      </c>
      <c r="T10" s="23">
        <f>IF(L10="NC","NC",IF(L10&lt;=$G10,L10,""))</f>
        <v>34422892</v>
      </c>
      <c r="U10" s="23">
        <f>IF(M10="NC","NC",IF(M10&lt;=$G10,M10,""))</f>
        <v>0</v>
      </c>
      <c r="V10" s="23">
        <f>IF(N10="NC","NC",IF(N10&lt;=$G10,N10,""))</f>
        <v>0</v>
      </c>
      <c r="W10" s="23">
        <f>IF(O10="NC","NC",IF(O10&lt;=$G10,O10,""))</f>
        <v>0</v>
      </c>
      <c r="X10" s="50">
        <v>2</v>
      </c>
      <c r="Y10" s="177" t="s">
        <v>34</v>
      </c>
      <c r="Z10" s="175" t="s">
        <v>34</v>
      </c>
      <c r="AA10" s="175" t="s">
        <v>34</v>
      </c>
      <c r="AB10" s="176" t="s">
        <v>35</v>
      </c>
      <c r="AC10" s="175" t="s">
        <v>34</v>
      </c>
      <c r="AD10" s="175" t="s">
        <v>34</v>
      </c>
      <c r="AE10" s="175" t="s">
        <v>34</v>
      </c>
      <c r="AF10" s="50">
        <v>2</v>
      </c>
      <c r="AG10" s="177" t="s">
        <v>35</v>
      </c>
      <c r="AH10" s="175" t="s">
        <v>35</v>
      </c>
      <c r="AI10" s="175" t="s">
        <v>35</v>
      </c>
      <c r="AJ10" s="176" t="s">
        <v>35</v>
      </c>
      <c r="AK10" s="175" t="s">
        <v>35</v>
      </c>
      <c r="AL10" s="175" t="s">
        <v>35</v>
      </c>
      <c r="AM10" s="175" t="s">
        <v>35</v>
      </c>
      <c r="AN10" s="50">
        <v>2</v>
      </c>
      <c r="AO10" s="177" t="s">
        <v>35</v>
      </c>
      <c r="AP10" s="175" t="s">
        <v>35</v>
      </c>
      <c r="AQ10" s="175" t="s">
        <v>35</v>
      </c>
      <c r="AR10" s="176" t="s">
        <v>35</v>
      </c>
      <c r="AS10" s="175" t="s">
        <v>35</v>
      </c>
      <c r="AT10" s="175" t="s">
        <v>35</v>
      </c>
      <c r="AU10" s="175" t="s">
        <v>35</v>
      </c>
      <c r="AV10" s="50">
        <v>2</v>
      </c>
      <c r="AW10" s="24" t="str">
        <f>IF(Y10="NO CUMPLE","NO CUMPLE",IF(AG10="NO CUMPLE","NO CUMPLE",IF(AO10="NO CUMPLE","NO CUMPLE",IF(AO10="CUMPLE","CUMPLE"))))</f>
        <v>NO CUMPLE</v>
      </c>
      <c r="AX10" s="24" t="str">
        <f>IF(Z10="NO CUMPLE","NO CUMPLE",IF(AH10="NO CUMPLE","NO CUMPLE",IF(AP10="NO CUMPLE","NO CUMPLE",IF(AP10="CUMPLE","CUMPLE"))))</f>
        <v>NO CUMPLE</v>
      </c>
      <c r="AY10" s="24" t="str">
        <f>IF(AA10="NO CUMPLE","NO CUMPLE",IF(AI10="NO CUMPLE","NO CUMPLE",IF(AQ10="NO CUMPLE","NO CUMPLE",IF(AQ10="CUMPLE","CUMPLE"))))</f>
        <v>NO CUMPLE</v>
      </c>
      <c r="AZ10" s="24" t="str">
        <f>IF(AB10="NO CUMPLE","NO CUMPLE",IF(AJ10="NO CUMPLE","NO CUMPLE",IF(AR10="NO CUMPLE","NO CUMPLE",IF(AR10="CUMPLE","CUMPLE"))))</f>
        <v>CUMPLE</v>
      </c>
      <c r="BA10" s="24" t="str">
        <f>IF(AC10="NO CUMPLE","NO CUMPLE",IF(AK10="NO CUMPLE","NO CUMPLE",IF(AS10="NO CUMPLE","NO CUMPLE",IF(AS10="CUMPLE","CUMPLE"))))</f>
        <v>NO CUMPLE</v>
      </c>
      <c r="BB10" s="24" t="str">
        <f>IF(AD10="NO CUMPLE","NO CUMPLE",IF(AL10="NO CUMPLE","NO CUMPLE",IF(AT10="NO CUMPLE","NO CUMPLE",IF(AT10="CUMPLE","CUMPLE"))))</f>
        <v>NO CUMPLE</v>
      </c>
      <c r="BC10" s="24" t="str">
        <f>IF(AE10="NO CUMPLE","NO CUMPLE",IF(AM10="NO CUMPLE","NO CUMPLE",IF(AU10="NO CUMPLE","NO CUMPLE",IF(AU10="CUMPLE","CUMPLE"))))</f>
        <v>NO CUMPLE</v>
      </c>
      <c r="BD10" s="50">
        <v>2</v>
      </c>
      <c r="BE10" s="177" t="s">
        <v>33</v>
      </c>
      <c r="BF10" s="177" t="s">
        <v>33</v>
      </c>
      <c r="BG10" s="177" t="s">
        <v>33</v>
      </c>
      <c r="BH10" s="176" t="s">
        <v>35</v>
      </c>
      <c r="BI10" s="177" t="s">
        <v>33</v>
      </c>
      <c r="BJ10" s="177" t="s">
        <v>33</v>
      </c>
      <c r="BK10" s="177" t="s">
        <v>33</v>
      </c>
      <c r="BL10" s="50"/>
      <c r="BM10" s="177" t="s">
        <v>33</v>
      </c>
      <c r="BN10" s="177" t="s">
        <v>33</v>
      </c>
      <c r="BO10" s="177" t="s">
        <v>33</v>
      </c>
      <c r="BP10" s="176" t="s">
        <v>35</v>
      </c>
      <c r="BQ10" s="177" t="s">
        <v>33</v>
      </c>
      <c r="BR10" s="177" t="s">
        <v>33</v>
      </c>
      <c r="BS10" s="177" t="s">
        <v>33</v>
      </c>
      <c r="BT10" s="50">
        <v>2</v>
      </c>
      <c r="BU10" s="23" t="str">
        <f>IF(AW10="NO CUMPLE","",IF(BE10="NO CUMPLE","",IF(BM10="NO CUMPLE","",IF(BE10="NC","",IF(BM10="CUMPLE",I10)))))</f>
        <v/>
      </c>
      <c r="BV10" s="23" t="str">
        <f>IF(AX10="NO CUMPLE","",IF(BF10="NO CUMPLE","",IF(BN10="NO CUMPLE","",IF(BF10="NC","",IF(BN10="CUMPLE",J10)))))</f>
        <v/>
      </c>
      <c r="BW10" s="23" t="str">
        <f>IF(AY10="NO CUMPLE","",IF(BG10="NO CUMPLE","",IF(BO10="NO CUMPLE","",IF(BG10="NC","",IF(BO10="CUMPLE",K10)))))</f>
        <v/>
      </c>
      <c r="BX10" s="23">
        <f>IF(AZ10="NO CUMPLE","",IF(BH10="NO CUMPLE","",IF(BP10="NO CUMPLE","",IF(BH10="NC","",IF(BP10="CUMPLE",L10)))))</f>
        <v>34422892</v>
      </c>
      <c r="BY10" s="23" t="str">
        <f>IF(BA10="NO CUMPLE","",IF(BI10="NO CUMPLE","",IF(BQ10="NO CUMPLE","",IF(BI10="NC","",IF(BQ10="CUMPLE",M10)))))</f>
        <v/>
      </c>
      <c r="BZ10" s="23" t="str">
        <f>IF(BB10="NO CUMPLE","",IF(BJ10="NO CUMPLE","",IF(BR10="NO CUMPLE","",IF(BJ10="NC","",IF(BR10="CUMPLE",N10)))))</f>
        <v/>
      </c>
      <c r="CA10" s="23" t="str">
        <f>IF(BC10="NO CUMPLE","",IF(BK10="NO CUMPLE","",IF(BS10="NO CUMPLE","",IF(BK10="NC","",IF(BS10="CUMPLE",O10)))))</f>
        <v/>
      </c>
      <c r="CB10" s="23">
        <v>35165293</v>
      </c>
      <c r="CC10" s="23">
        <v>35165293</v>
      </c>
      <c r="CD10" s="25">
        <f>COUNT(BU10:CA10)</f>
        <v>1</v>
      </c>
      <c r="CE10" s="25">
        <f t="shared" ref="CE10:CE56" si="0">IF(CD10=2,1,IF(CD10=3,2,IF(CD10=4,3,IF(CD10&gt;5,5,))))</f>
        <v>0</v>
      </c>
      <c r="CF10" s="26">
        <f>IFERROR(MEDIAN(BU10:CA10),"")</f>
        <v>34422892</v>
      </c>
      <c r="CG10" s="68">
        <f>IF(COUNT(BU10:CA10)=0,"",MOD(COUNT(BU10:CA10),2))</f>
        <v>1</v>
      </c>
      <c r="CH10" s="69" t="str">
        <f>IF(COUNT(BU10:CA10)&lt;2,"", IF(MOD(COUNT(BU10:CA10),2)=1,"", SMALL(BU10:CA10, COUNT(BU10:CA10)/2 ) ))</f>
        <v/>
      </c>
      <c r="CI10" s="69">
        <f t="shared" ref="CI10:CI56" si="1">IF(CG10=1, CF10, CH10)</f>
        <v>34422892</v>
      </c>
      <c r="CJ10" s="50">
        <v>2</v>
      </c>
      <c r="CK10" s="27" t="str">
        <f>IF(BU10="","", (1 - ABS((BU10 - $CI10)/$CI10)) * 40)</f>
        <v/>
      </c>
      <c r="CL10" s="27" t="str">
        <f>IF(BV10="","", (1 - ABS((BV10 - $CI10)/$CI10)) * 40)</f>
        <v/>
      </c>
      <c r="CM10" s="27" t="str">
        <f>IF(BW10="","", (1 - ABS((BW10 - $CI10)/$CI10)) * 40)</f>
        <v/>
      </c>
      <c r="CN10" s="27">
        <f>IF(BX10="","", (1 - ABS((BX10 - $CI10)/$CI10)) * 40)</f>
        <v>40</v>
      </c>
      <c r="CO10" s="27" t="str">
        <f>IF(BY10="","", (1 - ABS((BY10 - $CI10)/$CI10)) * 40)</f>
        <v/>
      </c>
      <c r="CP10" s="27" t="str">
        <f>IF(BZ10="","", (1 - ABS((BZ10 - $CI10)/$CI10)) * 40)</f>
        <v/>
      </c>
      <c r="CQ10" s="27" t="str">
        <f>IF(CA10="","", (1 - ABS((CA10 - $CI10)/$CI10)) * 40)</f>
        <v/>
      </c>
      <c r="CR10" s="50">
        <v>2</v>
      </c>
      <c r="CS10" s="67" t="str">
        <f>IF(BU10="","",ABS((BU10 - $CI10)/$CI10))</f>
        <v/>
      </c>
      <c r="CT10" s="67" t="str">
        <f>IF(BV10="","",ABS((BV10 - $CI10)/$CI10))</f>
        <v/>
      </c>
      <c r="CU10" s="67" t="str">
        <f>IF(BW10="","",ABS((BW10 - $CI10)/$CI10))</f>
        <v/>
      </c>
      <c r="CV10" s="67">
        <f>IF(BX10="","",ABS((BX10 - $CI10)/$CI10))</f>
        <v>0</v>
      </c>
      <c r="CW10" s="67" t="str">
        <f>IF(BY10="","",ABS((BY10 - $CI10)/$CI10))</f>
        <v/>
      </c>
      <c r="CX10" s="67" t="str">
        <f>IF(BZ10="","",ABS((BZ10 - $CI10)/$CI10))</f>
        <v/>
      </c>
      <c r="CY10" s="67" t="str">
        <f>IF(CA10="","",ABS((CA10 - $CI10)/$CI10))</f>
        <v/>
      </c>
      <c r="CZ10" s="50">
        <v>2</v>
      </c>
      <c r="DA10" s="28" t="str">
        <f>IF(CK10="","",ABS(BU10-$CF10))</f>
        <v/>
      </c>
      <c r="DB10" s="28" t="str">
        <f>IF(CL10="","",ABS(BV10-$CF10))</f>
        <v/>
      </c>
      <c r="DC10" s="28" t="str">
        <f>IF(CM10="","",ABS(BW10-$CF10))</f>
        <v/>
      </c>
      <c r="DD10" s="28">
        <f>IF(CN10="","",ABS(BX10-$CF10))</f>
        <v>0</v>
      </c>
      <c r="DE10" s="28" t="str">
        <f>IF(CO10="","",ABS(BY10-$CF10))</f>
        <v/>
      </c>
      <c r="DF10" s="28" t="str">
        <f>IF(CP10="","",ABS(BZ10-$CF10))</f>
        <v/>
      </c>
      <c r="DG10" s="28" t="str">
        <f>IF(CQ10="","",ABS(CA10-$CF10))</f>
        <v/>
      </c>
      <c r="DH10" s="50">
        <v>2</v>
      </c>
      <c r="DI10" s="29" t="str">
        <f>IF(BU10="","",(BU10-$CI10)^2)</f>
        <v/>
      </c>
      <c r="DJ10" s="29" t="str">
        <f>IF(BV10="","",(BV10-$CI10)^2)</f>
        <v/>
      </c>
      <c r="DK10" s="29" t="str">
        <f>IF(BW10="","",(BW10-$CI10)^2)</f>
        <v/>
      </c>
      <c r="DL10" s="29">
        <f>IF(BX10="","",(BX10-$CI10)^2)</f>
        <v>0</v>
      </c>
      <c r="DM10" s="29" t="str">
        <f>IF(BY10="","",(BY10-$CI10)^2)</f>
        <v/>
      </c>
      <c r="DN10" s="29" t="str">
        <f>IF(BZ10="","",(BZ10-$CI10)^2)</f>
        <v/>
      </c>
      <c r="DO10" s="29" t="str">
        <f>IF(CA10="","",(CA10-$CI10)^2)</f>
        <v/>
      </c>
      <c r="DP10" s="46">
        <f>MIN(DI10:DO10)</f>
        <v>0</v>
      </c>
      <c r="DQ10" s="50">
        <v>2</v>
      </c>
      <c r="DR10" s="30" t="str">
        <f>IF(BU10="","", (1 - ABS((BU10-$CI10)/$CI10))*40)</f>
        <v/>
      </c>
      <c r="DS10" s="30" t="str">
        <f>IF(BV10="","", (1 - ABS((BV10-$CI10)/$CI10))*40)</f>
        <v/>
      </c>
      <c r="DT10" s="30" t="str">
        <f>IF(BW10="","", (1 - ABS((BW10-$CI10)/$CI10))*40)</f>
        <v/>
      </c>
      <c r="DU10" s="30">
        <f>IF(BX10="","", (1 - ABS((BX10-$CI10)/$CI10))*40)</f>
        <v>40</v>
      </c>
      <c r="DV10" s="30" t="str">
        <f>IF(BY10="","", (1 - ABS((BY10-$CI10)/$CI10))*40)</f>
        <v/>
      </c>
      <c r="DW10" s="30" t="str">
        <f>IF(BZ10="","", (1 - ABS((BZ10-$CI10)/$CI10))*40)</f>
        <v/>
      </c>
      <c r="DX10" s="30" t="str">
        <f>IF(CA10="","", (1 - ABS((CA10-$CI10)/$CI10))*40)</f>
        <v/>
      </c>
      <c r="DY10" s="50">
        <v>2</v>
      </c>
      <c r="DZ10" s="177"/>
      <c r="EA10" s="175"/>
      <c r="EB10" s="175"/>
      <c r="EC10" s="176">
        <f>2*12</f>
        <v>24</v>
      </c>
      <c r="ED10" s="175"/>
      <c r="EE10" s="175"/>
      <c r="EF10" s="175"/>
      <c r="EG10" s="50">
        <v>2</v>
      </c>
      <c r="EH10" s="64">
        <f>IF(DZ10&lt;36,0,IF(DZ10&gt;=72,60,IF(DZ10&gt;=66,40,IF(DZ10&gt;=60,30,IF(DZ10&gt;=48,20,IF(DZ10&gt;=36,10,0))))))</f>
        <v>0</v>
      </c>
      <c r="EI10" s="64">
        <f>IF(EA10&lt;36,0,IF(EA10&gt;=72,60,IF(EA10&gt;=66,40,IF(EA10&gt;=60,30,IF(EA10&gt;=48,20,IF(EA10&gt;=36,10,0))))))</f>
        <v>0</v>
      </c>
      <c r="EJ10" s="64">
        <f>IF(EB10&lt;36,0,IF(EB10&gt;=72,60,IF(EB10&gt;=66,40,IF(EB10&gt;=60,30,IF(EB10&gt;=48,20,IF(EB10&gt;=36,10,0))))))</f>
        <v>0</v>
      </c>
      <c r="EK10" s="64">
        <f>IF(EC10&lt;36,0,IF(EC10&gt;=72,60,IF(EC10&gt;=66,40,IF(EC10&gt;=60,30,IF(EC10&gt;=48,20,IF(EC10&gt;=36,10,0))))))</f>
        <v>0</v>
      </c>
      <c r="EL10" s="64">
        <f>IF(ED10&lt;36,0,IF(ED10&gt;=72,60,IF(ED10&gt;=66,40,IF(ED10&gt;=60,30,IF(ED10&gt;=48,20,IF(ED10&gt;=36,10,0))))))</f>
        <v>0</v>
      </c>
      <c r="EM10" s="64">
        <f>IF(EE10&lt;36,0,IF(EE10&gt;=72,60,IF(EE10&gt;=66,40,IF(EE10&gt;=60,30,IF(EE10&gt;=48,20,IF(EE10&gt;=36,10,0))))))</f>
        <v>0</v>
      </c>
      <c r="EN10" s="64">
        <f>IF(EF10&lt;36,0,IF(EF10&gt;=72,60,IF(EF10&gt;=66,40,IF(EF10&gt;=60,30,IF(EF10&gt;=48,20,IF(EF10&gt;=36,10,0))))))</f>
        <v>0</v>
      </c>
      <c r="EO10" s="50">
        <v>2</v>
      </c>
      <c r="EP10" s="31" t="str">
        <f>IF(DR10="","",(EH10+DR10))</f>
        <v/>
      </c>
      <c r="EQ10" s="31" t="str">
        <f>IF(DS10="","",(EI10+DS10))</f>
        <v/>
      </c>
      <c r="ER10" s="31" t="str">
        <f>IF(DT10="","",(EJ10+DT10))</f>
        <v/>
      </c>
      <c r="ES10" s="31">
        <f>IF(DU10="","",(EK10+DU10))</f>
        <v>40</v>
      </c>
      <c r="ET10" s="31" t="str">
        <f>IF(DV10="","",(EL10+DV10))</f>
        <v/>
      </c>
      <c r="EU10" s="31" t="str">
        <f>IF(DW10="","",(EM10+DW10))</f>
        <v/>
      </c>
      <c r="EV10" s="31" t="str">
        <f>IF(DX10="","",(EN10+DX10))</f>
        <v/>
      </c>
      <c r="EW10" s="70">
        <f>MAX(EP10:EV10)</f>
        <v>40</v>
      </c>
      <c r="EX10" s="32" t="str">
        <f>IF($EW10=EP10,EP$8,IF($EW10=EQ10,EQ$8,IF($EW10=ER10,ER$8,IF($EW10=ES10,ES$8,IF($EW10=ET10,ET$8,IF($EW10=EU10,EU$8,IF($EW10=EV10,EV$8,"")))))))</f>
        <v>4. CASA HERMES LTDA NIT: 890.204.286-5</v>
      </c>
      <c r="EY10" s="32" t="e">
        <f>IF($EW10=#REF!,#REF!,IF($EW10=#REF!,#REF!,IF($EW10=#REF!,#REF!,IF($EW10=#REF!,#REF!,IF($EW10=#REF!,#REF!,IF($EW10=#REF!,#REF!,IF($EW10=#REF!,#REF!,"")))))))</f>
        <v>#REF!</v>
      </c>
      <c r="EZ10" s="32" t="e">
        <f>IF($EW10=#REF!,#REF!,IF($EW10=#REF!,#REF!,IF($EW10=#REF!,#REF!,IF($EW10=#REF!,#REF!,IF($EW10=#REF!,#REF!,IF($EW10=#REF!,#REF!,IF($EW10=#REF!,#REF!,"")))))))</f>
        <v>#REF!</v>
      </c>
      <c r="FA10" s="32" t="e">
        <f>IF($EW10=#REF!,#REF!,IF($EW10=#REF!,#REF!,IF($EW10=#REF!,#REF!,IF($EW10=#REF!,#REF!,IF($EW10=#REF!,#REF!,IF($EW10=#REF!,#REF!,IF($EW10=#REF!,#REF!,"")))))))</f>
        <v>#REF!</v>
      </c>
      <c r="FB10" s="74" t="str">
        <f>IFERROR(INDEX($EP$8:$EV$8,MATCH(EW10,EP10:EV10,0)), "DESIERTO")</f>
        <v>4. CASA HERMES LTDA NIT: 890.204.286-5</v>
      </c>
      <c r="FC10" s="74" t="str">
        <f>IF($EW10=EP10,EP$8,IF($EW10=EQ10,EQ$8,IF($EW10=ER10,ER$8,IF($EW10=ES10,ES$8,IF($EW10=ET10,ET$8,IF($EW10=EU10,EU$8,IF($EW10=EV10,EV$8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IF($EW10=#REF!,#REF!,""))))))))))))))))))))))))))))</f>
        <v>4. CASA HERMES LTDA NIT: 890.204.286-5</v>
      </c>
      <c r="FD10" s="33">
        <f>IF($FC10=$I$8,$I10,IF($FC10=$J$8,$J10,IF($FC10=$K$8,$K10,IF($FC10=$L$8,$L10,IF($FC10=$M$8,$M10,IF($FC10=$N$8,$N10,IF($FC10=$O$8,$O10,"")))))))</f>
        <v>34422892</v>
      </c>
      <c r="FE10" s="33" t="e">
        <f>IF($FC10=#REF!,#REF!,IF($FC10=#REF!,#REF!,IF($FC10=#REF!,#REF!,IF($FC10=#REF!,#REF!,IF($FC10=#REF!,#REF!,IF($FC10=#REF!,#REF!,IF($FC10=#REF!,#REF!,"")))))))</f>
        <v>#REF!</v>
      </c>
      <c r="FF10" s="33" t="e">
        <f>IF($FC10=#REF!,#REF!,IF($FC10=#REF!,#REF!,IF($FC10=#REF!,#REF!,IF($FC10=#REF!,#REF!,IF($FC10=#REF!,#REF!,IF($FC10=#REF!,#REF!,IF($FC10=#REF!,#REF!,"")))))))</f>
        <v>#REF!</v>
      </c>
      <c r="FG10" s="33" t="e">
        <f>IF($FC10=#REF!,#REF!,IF($FC10=#REF!,#REF!,IF($FC10=#REF!,#REF!,IF($FC10=#REF!,#REF!,IF($FC10=#REF!,#REF!,IF($FC10=#REF!,#REF!,IF($FC10=#REF!,#REF!,"")))))))</f>
        <v>#REF!</v>
      </c>
      <c r="FH10" s="65">
        <f>IFERROR(INDEX(I10:O10,MATCH(FB10,$I$8:$O$8,0)),"DESIERTO")</f>
        <v>34422892</v>
      </c>
      <c r="FI10" s="33" t="e">
        <f t="shared" ref="FI10:FI56" si="2">MAX(FD10:FG10)</f>
        <v>#REF!</v>
      </c>
      <c r="FJ10" s="50">
        <v>2</v>
      </c>
      <c r="FK10" s="65">
        <f>IFERROR(IF(FH10&gt;0,(G10-FH10),"F"),"D")</f>
        <v>742401</v>
      </c>
      <c r="FL10" s="65" t="str">
        <f>IF(FB10="DESIERTO",G10,"ADJUDICADO")</f>
        <v>ADJUDICADO</v>
      </c>
    </row>
    <row r="11" spans="1:170" ht="57.75" hidden="1" customHeight="1" x14ac:dyDescent="0.2">
      <c r="A11" s="45"/>
      <c r="B11" s="128" t="s">
        <v>45</v>
      </c>
      <c r="C11" s="129" t="s">
        <v>57</v>
      </c>
      <c r="D11" s="128" t="s">
        <v>70</v>
      </c>
      <c r="E11" s="130" t="s">
        <v>71</v>
      </c>
      <c r="F11" s="131">
        <v>2</v>
      </c>
      <c r="G11" s="127">
        <v>12448678</v>
      </c>
      <c r="H11" s="50">
        <v>3</v>
      </c>
      <c r="I11" s="163"/>
      <c r="J11" s="161"/>
      <c r="K11" s="161"/>
      <c r="L11" s="161"/>
      <c r="M11" s="164"/>
      <c r="N11" s="165"/>
      <c r="O11" s="162">
        <v>12131236</v>
      </c>
      <c r="P11" s="53">
        <v>3</v>
      </c>
      <c r="Q11" s="23">
        <f>IF(I11="NC","NC",IF(I11&lt;=$G11,I11,""))</f>
        <v>0</v>
      </c>
      <c r="R11" s="23">
        <f>IF(J11="NC","NC",IF(J11&lt;=$G11,J11,""))</f>
        <v>0</v>
      </c>
      <c r="S11" s="23">
        <f>IF(K11="NC","NC",IF(K11&lt;=$G11,K11,""))</f>
        <v>0</v>
      </c>
      <c r="T11" s="23">
        <f>IF(L11="NC","NC",IF(L11&lt;=$G11,L11,""))</f>
        <v>0</v>
      </c>
      <c r="U11" s="23">
        <f>IF(M11="NC","NC",IF(M11&lt;=$G11,M11,""))</f>
        <v>0</v>
      </c>
      <c r="V11" s="23">
        <f>IF(N11="NC","NC",IF(N11&lt;=$G11,N11,""))</f>
        <v>0</v>
      </c>
      <c r="W11" s="23">
        <f>IF(O11="NC","NC",IF(O11&lt;=$G11,O11,""))</f>
        <v>12131236</v>
      </c>
      <c r="X11" s="50">
        <v>3</v>
      </c>
      <c r="Y11" s="177" t="s">
        <v>34</v>
      </c>
      <c r="Z11" s="175" t="s">
        <v>34</v>
      </c>
      <c r="AA11" s="175" t="s">
        <v>34</v>
      </c>
      <c r="AB11" s="175" t="s">
        <v>34</v>
      </c>
      <c r="AC11" s="178" t="s">
        <v>34</v>
      </c>
      <c r="AD11" s="179" t="s">
        <v>34</v>
      </c>
      <c r="AE11" s="176" t="s">
        <v>35</v>
      </c>
      <c r="AF11" s="50">
        <v>3</v>
      </c>
      <c r="AG11" s="177" t="s">
        <v>35</v>
      </c>
      <c r="AH11" s="175" t="s">
        <v>35</v>
      </c>
      <c r="AI11" s="175" t="s">
        <v>35</v>
      </c>
      <c r="AJ11" s="175" t="s">
        <v>35</v>
      </c>
      <c r="AK11" s="178" t="s">
        <v>35</v>
      </c>
      <c r="AL11" s="179" t="s">
        <v>35</v>
      </c>
      <c r="AM11" s="176" t="s">
        <v>35</v>
      </c>
      <c r="AN11" s="50">
        <v>3</v>
      </c>
      <c r="AO11" s="177" t="s">
        <v>35</v>
      </c>
      <c r="AP11" s="175" t="s">
        <v>35</v>
      </c>
      <c r="AQ11" s="175" t="s">
        <v>35</v>
      </c>
      <c r="AR11" s="175" t="s">
        <v>35</v>
      </c>
      <c r="AS11" s="178" t="s">
        <v>35</v>
      </c>
      <c r="AT11" s="179" t="s">
        <v>35</v>
      </c>
      <c r="AU11" s="176" t="s">
        <v>35</v>
      </c>
      <c r="AV11" s="50">
        <v>3</v>
      </c>
      <c r="AW11" s="24" t="str">
        <f>IF(Y11="NO CUMPLE","NO CUMPLE",IF(AG11="NO CUMPLE","NO CUMPLE",IF(AO11="NO CUMPLE","NO CUMPLE",IF(AO11="CUMPLE","CUMPLE"))))</f>
        <v>NO CUMPLE</v>
      </c>
      <c r="AX11" s="24" t="str">
        <f>IF(Z11="NO CUMPLE","NO CUMPLE",IF(AH11="NO CUMPLE","NO CUMPLE",IF(AP11="NO CUMPLE","NO CUMPLE",IF(AP11="CUMPLE","CUMPLE"))))</f>
        <v>NO CUMPLE</v>
      </c>
      <c r="AY11" s="24" t="str">
        <f>IF(AA11="NO CUMPLE","NO CUMPLE",IF(AI11="NO CUMPLE","NO CUMPLE",IF(AQ11="NO CUMPLE","NO CUMPLE",IF(AQ11="CUMPLE","CUMPLE"))))</f>
        <v>NO CUMPLE</v>
      </c>
      <c r="AZ11" s="24" t="str">
        <f>IF(AB11="NO CUMPLE","NO CUMPLE",IF(AJ11="NO CUMPLE","NO CUMPLE",IF(AR11="NO CUMPLE","NO CUMPLE",IF(AR11="CUMPLE","CUMPLE"))))</f>
        <v>NO CUMPLE</v>
      </c>
      <c r="BA11" s="24" t="str">
        <f>IF(AC11="NO CUMPLE","NO CUMPLE",IF(AK11="NO CUMPLE","NO CUMPLE",IF(AS11="NO CUMPLE","NO CUMPLE",IF(AS11="CUMPLE","CUMPLE"))))</f>
        <v>NO CUMPLE</v>
      </c>
      <c r="BB11" s="24" t="str">
        <f>IF(AD11="NO CUMPLE","NO CUMPLE",IF(AL11="NO CUMPLE","NO CUMPLE",IF(AT11="NO CUMPLE","NO CUMPLE",IF(AT11="CUMPLE","CUMPLE"))))</f>
        <v>NO CUMPLE</v>
      </c>
      <c r="BC11" s="24" t="str">
        <f>IF(AE11="NO CUMPLE","NO CUMPLE",IF(AM11="NO CUMPLE","NO CUMPLE",IF(AU11="NO CUMPLE","NO CUMPLE",IF(AU11="CUMPLE","CUMPLE"))))</f>
        <v>CUMPLE</v>
      </c>
      <c r="BD11" s="50">
        <v>3</v>
      </c>
      <c r="BE11" s="177" t="s">
        <v>33</v>
      </c>
      <c r="BF11" s="177" t="s">
        <v>33</v>
      </c>
      <c r="BG11" s="177" t="s">
        <v>33</v>
      </c>
      <c r="BH11" s="177" t="s">
        <v>33</v>
      </c>
      <c r="BI11" s="177" t="s">
        <v>33</v>
      </c>
      <c r="BJ11" s="177" t="s">
        <v>33</v>
      </c>
      <c r="BK11" s="176" t="s">
        <v>35</v>
      </c>
      <c r="BL11" s="50"/>
      <c r="BM11" s="177" t="s">
        <v>33</v>
      </c>
      <c r="BN11" s="177" t="s">
        <v>33</v>
      </c>
      <c r="BO11" s="177" t="s">
        <v>33</v>
      </c>
      <c r="BP11" s="177" t="s">
        <v>33</v>
      </c>
      <c r="BQ11" s="177" t="s">
        <v>33</v>
      </c>
      <c r="BR11" s="177" t="s">
        <v>33</v>
      </c>
      <c r="BS11" s="176" t="s">
        <v>35</v>
      </c>
      <c r="BT11" s="50">
        <v>3</v>
      </c>
      <c r="BU11" s="23" t="str">
        <f>IF(AW11="NO CUMPLE","",IF(BE11="NO CUMPLE","",IF(BM11="NO CUMPLE","",IF(BE11="NC","",IF(BM11="CUMPLE",I11)))))</f>
        <v/>
      </c>
      <c r="BV11" s="23" t="str">
        <f>IF(AX11="NO CUMPLE","",IF(BF11="NO CUMPLE","",IF(BN11="NO CUMPLE","",IF(BF11="NC","",IF(BN11="CUMPLE",J11)))))</f>
        <v/>
      </c>
      <c r="BW11" s="23" t="str">
        <f>IF(AY11="NO CUMPLE","",IF(BG11="NO CUMPLE","",IF(BO11="NO CUMPLE","",IF(BG11="NC","",IF(BO11="CUMPLE",K11)))))</f>
        <v/>
      </c>
      <c r="BX11" s="23" t="str">
        <f>IF(AZ11="NO CUMPLE","",IF(BH11="NO CUMPLE","",IF(BP11="NO CUMPLE","",IF(BH11="NC","",IF(BP11="CUMPLE",L11)))))</f>
        <v/>
      </c>
      <c r="BY11" s="23" t="str">
        <f>IF(BA11="NO CUMPLE","",IF(BI11="NO CUMPLE","",IF(BQ11="NO CUMPLE","",IF(BI11="NC","",IF(BQ11="CUMPLE",M11)))))</f>
        <v/>
      </c>
      <c r="BZ11" s="23" t="str">
        <f>IF(BB11="NO CUMPLE","",IF(BJ11="NO CUMPLE","",IF(BR11="NO CUMPLE","",IF(BJ11="NC","",IF(BR11="CUMPLE",N11)))))</f>
        <v/>
      </c>
      <c r="CA11" s="23">
        <f>IF(BC11="NO CUMPLE","",IF(BK11="NO CUMPLE","",IF(BS11="NO CUMPLE","",IF(BK11="NC","",IF(BS11="CUMPLE",O11)))))</f>
        <v>12131236</v>
      </c>
      <c r="CB11" s="23">
        <v>12448678</v>
      </c>
      <c r="CC11" s="23">
        <v>12448678</v>
      </c>
      <c r="CD11" s="25">
        <f>COUNT(BU11:CA11)</f>
        <v>1</v>
      </c>
      <c r="CE11" s="25">
        <f t="shared" si="0"/>
        <v>0</v>
      </c>
      <c r="CF11" s="26">
        <f>IFERROR(MEDIAN(BU11:CA11),"")</f>
        <v>12131236</v>
      </c>
      <c r="CG11" s="68">
        <f>IF(COUNT(BU11:CA11)=0,"",MOD(COUNT(BU11:CA11),2))</f>
        <v>1</v>
      </c>
      <c r="CH11" s="69" t="str">
        <f>IF(COUNT(BU11:CA11)&lt;2,"", IF(MOD(COUNT(BU11:CA11),2)=1,"", SMALL(BU11:CA11, COUNT(BU11:CA11)/2 ) ))</f>
        <v/>
      </c>
      <c r="CI11" s="69">
        <f t="shared" si="1"/>
        <v>12131236</v>
      </c>
      <c r="CJ11" s="50">
        <v>3</v>
      </c>
      <c r="CK11" s="27" t="str">
        <f>IF(BU11="","", (1 - ABS((BU11 - $CI11)/$CI11)) * 40)</f>
        <v/>
      </c>
      <c r="CL11" s="27" t="str">
        <f>IF(BV11="","", (1 - ABS((BV11 - $CI11)/$CI11)) * 40)</f>
        <v/>
      </c>
      <c r="CM11" s="27" t="str">
        <f>IF(BW11="","", (1 - ABS((BW11 - $CI11)/$CI11)) * 40)</f>
        <v/>
      </c>
      <c r="CN11" s="27" t="str">
        <f>IF(BX11="","", (1 - ABS((BX11 - $CI11)/$CI11)) * 40)</f>
        <v/>
      </c>
      <c r="CO11" s="27" t="str">
        <f>IF(BY11="","", (1 - ABS((BY11 - $CI11)/$CI11)) * 40)</f>
        <v/>
      </c>
      <c r="CP11" s="27" t="str">
        <f>IF(BZ11="","", (1 - ABS((BZ11 - $CI11)/$CI11)) * 40)</f>
        <v/>
      </c>
      <c r="CQ11" s="27">
        <f>IF(CA11="","", (1 - ABS((CA11 - $CI11)/$CI11)) * 40)</f>
        <v>40</v>
      </c>
      <c r="CR11" s="50">
        <v>3</v>
      </c>
      <c r="CS11" s="67" t="str">
        <f>IF(BU11="","",ABS((BU11 - $CI11)/$CI11))</f>
        <v/>
      </c>
      <c r="CT11" s="67" t="str">
        <f>IF(BV11="","",ABS((BV11 - $CI11)/$CI11))</f>
        <v/>
      </c>
      <c r="CU11" s="67" t="str">
        <f>IF(BW11="","",ABS((BW11 - $CI11)/$CI11))</f>
        <v/>
      </c>
      <c r="CV11" s="67" t="str">
        <f>IF(BX11="","",ABS((BX11 - $CI11)/$CI11))</f>
        <v/>
      </c>
      <c r="CW11" s="67" t="str">
        <f>IF(BY11="","",ABS((BY11 - $CI11)/$CI11))</f>
        <v/>
      </c>
      <c r="CX11" s="67" t="str">
        <f>IF(BZ11="","",ABS((BZ11 - $CI11)/$CI11))</f>
        <v/>
      </c>
      <c r="CY11" s="67">
        <f>IF(CA11="","",ABS((CA11 - $CI11)/$CI11))</f>
        <v>0</v>
      </c>
      <c r="CZ11" s="50">
        <v>3</v>
      </c>
      <c r="DA11" s="28" t="str">
        <f>IF(CK11="","",ABS(BU11-$CF11))</f>
        <v/>
      </c>
      <c r="DB11" s="28" t="str">
        <f>IF(CL11="","",ABS(BV11-$CF11))</f>
        <v/>
      </c>
      <c r="DC11" s="28" t="str">
        <f>IF(CM11="","",ABS(BW11-$CF11))</f>
        <v/>
      </c>
      <c r="DD11" s="28" t="str">
        <f>IF(CN11="","",ABS(BX11-$CF11))</f>
        <v/>
      </c>
      <c r="DE11" s="28" t="str">
        <f>IF(CO11="","",ABS(BY11-$CF11))</f>
        <v/>
      </c>
      <c r="DF11" s="28" t="str">
        <f>IF(CP11="","",ABS(BZ11-$CF11))</f>
        <v/>
      </c>
      <c r="DG11" s="28">
        <f>IF(CQ11="","",ABS(CA11-$CF11))</f>
        <v>0</v>
      </c>
      <c r="DH11" s="50">
        <v>3</v>
      </c>
      <c r="DI11" s="29" t="str">
        <f>IF(BU11="","",(BU11-$CI11)^2)</f>
        <v/>
      </c>
      <c r="DJ11" s="29" t="str">
        <f>IF(BV11="","",(BV11-$CI11)^2)</f>
        <v/>
      </c>
      <c r="DK11" s="29" t="str">
        <f>IF(BW11="","",(BW11-$CI11)^2)</f>
        <v/>
      </c>
      <c r="DL11" s="29" t="str">
        <f>IF(BX11="","",(BX11-$CI11)^2)</f>
        <v/>
      </c>
      <c r="DM11" s="29" t="str">
        <f>IF(BY11="","",(BY11-$CI11)^2)</f>
        <v/>
      </c>
      <c r="DN11" s="29" t="str">
        <f>IF(BZ11="","",(BZ11-$CI11)^2)</f>
        <v/>
      </c>
      <c r="DO11" s="29">
        <f>IF(CA11="","",(CA11-$CI11)^2)</f>
        <v>0</v>
      </c>
      <c r="DP11" s="46">
        <f>MIN(DI11:DO11)</f>
        <v>0</v>
      </c>
      <c r="DQ11" s="50">
        <v>3</v>
      </c>
      <c r="DR11" s="30" t="str">
        <f>IF(BU11="","", (1 - ABS((BU11-$CI11)/$CI11))*40)</f>
        <v/>
      </c>
      <c r="DS11" s="30" t="str">
        <f>IF(BV11="","", (1 - ABS((BV11-$CI11)/$CI11))*40)</f>
        <v/>
      </c>
      <c r="DT11" s="30" t="str">
        <f>IF(BW11="","", (1 - ABS((BW11-$CI11)/$CI11))*40)</f>
        <v/>
      </c>
      <c r="DU11" s="30" t="str">
        <f>IF(BX11="","", (1 - ABS((BX11-$CI11)/$CI11))*40)</f>
        <v/>
      </c>
      <c r="DV11" s="30" t="str">
        <f>IF(BY11="","", (1 - ABS((BY11-$CI11)/$CI11))*40)</f>
        <v/>
      </c>
      <c r="DW11" s="30" t="str">
        <f>IF(BZ11="","", (1 - ABS((BZ11-$CI11)/$CI11))*40)</f>
        <v/>
      </c>
      <c r="DX11" s="30">
        <f>IF(CA11="","", (1 - ABS((CA11-$CI11)/$CI11))*40)</f>
        <v>40</v>
      </c>
      <c r="DY11" s="50">
        <v>3</v>
      </c>
      <c r="DZ11" s="177"/>
      <c r="EA11" s="175"/>
      <c r="EB11" s="175"/>
      <c r="EC11" s="175"/>
      <c r="ED11" s="178"/>
      <c r="EE11" s="179"/>
      <c r="EF11" s="176">
        <f>2*12</f>
        <v>24</v>
      </c>
      <c r="EG11" s="50">
        <v>3</v>
      </c>
      <c r="EH11" s="64">
        <f>IF(DZ11&lt;36,0,IF(DZ11&gt;=72,60,IF(DZ11&gt;=66,40,IF(DZ11&gt;=60,30,IF(DZ11&gt;=48,20,IF(DZ11&gt;=36,10,0))))))</f>
        <v>0</v>
      </c>
      <c r="EI11" s="64">
        <f>IF(EA11&lt;36,0,IF(EA11&gt;=72,60,IF(EA11&gt;=66,40,IF(EA11&gt;=60,30,IF(EA11&gt;=48,20,IF(EA11&gt;=36,10,0))))))</f>
        <v>0</v>
      </c>
      <c r="EJ11" s="64">
        <f>IF(EB11&lt;36,0,IF(EB11&gt;=72,60,IF(EB11&gt;=66,40,IF(EB11&gt;=60,30,IF(EB11&gt;=48,20,IF(EB11&gt;=36,10,0))))))</f>
        <v>0</v>
      </c>
      <c r="EK11" s="64">
        <f>IF(EC11&lt;36,0,IF(EC11&gt;=72,60,IF(EC11&gt;=66,40,IF(EC11&gt;=60,30,IF(EC11&gt;=48,20,IF(EC11&gt;=36,10,0))))))</f>
        <v>0</v>
      </c>
      <c r="EL11" s="64">
        <f>IF(ED11&lt;36,0,IF(ED11&gt;=72,60,IF(ED11&gt;=66,40,IF(ED11&gt;=60,30,IF(ED11&gt;=48,20,IF(ED11&gt;=36,10,0))))))</f>
        <v>0</v>
      </c>
      <c r="EM11" s="64">
        <f>IF(EE11&lt;36,0,IF(EE11&gt;=72,60,IF(EE11&gt;=66,40,IF(EE11&gt;=60,30,IF(EE11&gt;=48,20,IF(EE11&gt;=36,10,0))))))</f>
        <v>0</v>
      </c>
      <c r="EN11" s="64">
        <f>IF(EF11&lt;36,0,IF(EF11&gt;=72,60,IF(EF11&gt;=66,40,IF(EF11&gt;=60,30,IF(EF11&gt;=48,20,IF(EF11&gt;=36,10,0))))))</f>
        <v>0</v>
      </c>
      <c r="EO11" s="50">
        <v>3</v>
      </c>
      <c r="EP11" s="31" t="str">
        <f>IF(DR11="","",(EH11+DR11))</f>
        <v/>
      </c>
      <c r="EQ11" s="31" t="str">
        <f>IF(DS11="","",(EI11+DS11))</f>
        <v/>
      </c>
      <c r="ER11" s="31" t="str">
        <f>IF(DT11="","",(EJ11+DT11))</f>
        <v/>
      </c>
      <c r="ES11" s="31" t="str">
        <f>IF(DU11="","",(EK11+DU11))</f>
        <v/>
      </c>
      <c r="ET11" s="31" t="str">
        <f>IF(DV11="","",(EL11+DV11))</f>
        <v/>
      </c>
      <c r="EU11" s="31" t="str">
        <f>IF(DW11="","",(EM11+DW11))</f>
        <v/>
      </c>
      <c r="EV11" s="31">
        <f>IF(DX11="","",(EN11+DX11))</f>
        <v>40</v>
      </c>
      <c r="EW11" s="70">
        <f>MAX(EP11:EV11)</f>
        <v>40</v>
      </c>
      <c r="EX11" s="32" t="str">
        <f>IF($EW11=EP11,EP$8,IF($EW11=EQ11,EQ$8,IF($EW11=ER11,ER$8,IF($EW11=ES11,ES$8,IF($EW11=ET11,ET$8,IF($EW11=EU11,EU$8,IF($EW11=EV11,EV$8,"")))))))</f>
        <v>7. INSTRUMENTACIÓN Y SERVICIOS S.A.S. - NIT.: 830505910-7</v>
      </c>
      <c r="EY11" s="32" t="e">
        <f>IF($EW11=#REF!,#REF!,IF($EW11=#REF!,#REF!,IF($EW11=#REF!,#REF!,IF($EW11=#REF!,#REF!,IF($EW11=#REF!,#REF!,IF($EW11=#REF!,#REF!,IF($EW11=#REF!,#REF!,"")))))))</f>
        <v>#REF!</v>
      </c>
      <c r="EZ11" s="32" t="e">
        <f>IF($EW11=#REF!,#REF!,IF($EW11=#REF!,#REF!,IF($EW11=#REF!,#REF!,IF($EW11=#REF!,#REF!,IF($EW11=#REF!,#REF!,IF($EW11=#REF!,#REF!,IF($EW11=#REF!,#REF!,"")))))))</f>
        <v>#REF!</v>
      </c>
      <c r="FA11" s="32" t="e">
        <f>IF($EW11=#REF!,#REF!,IF($EW11=#REF!,#REF!,IF($EW11=#REF!,#REF!,IF($EW11=#REF!,#REF!,IF($EW11=#REF!,#REF!,IF($EW11=#REF!,#REF!,IF($EW11=#REF!,#REF!,"")))))))</f>
        <v>#REF!</v>
      </c>
      <c r="FB11" s="74" t="str">
        <f>IFERROR(INDEX($EP$8:$EV$8,MATCH(EW11,EP11:EV11,0)), "DESIERTO")</f>
        <v>7. INSTRUMENTACIÓN Y SERVICIOS S.A.S. - NIT.: 830505910-7</v>
      </c>
      <c r="FC11" s="74" t="str">
        <f>IF($EW11=EP11,EP$8,IF($EW11=EQ11,EQ$8,IF($EW11=ER11,ER$8,IF($EW11=ES11,ES$8,IF($EW11=ET11,ET$8,IF($EW11=EU11,EU$8,IF($EW11=EV11,EV$8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IF($EW11=#REF!,#REF!,""))))))))))))))))))))))))))))</f>
        <v>7. INSTRUMENTACIÓN Y SERVICIOS S.A.S. - NIT.: 830505910-7</v>
      </c>
      <c r="FD11" s="33">
        <f>IF($FC11=$I$8,$I11,IF($FC11=$J$8,$J11,IF($FC11=$K$8,$K11,IF($FC11=$L$8,$L11,IF($FC11=$M$8,$M11,IF($FC11=$N$8,$N11,IF($FC11=$O$8,$O11,"")))))))</f>
        <v>12131236</v>
      </c>
      <c r="FE11" s="33" t="e">
        <f>IF($FC11=#REF!,#REF!,IF($FC11=#REF!,#REF!,IF($FC11=#REF!,#REF!,IF($FC11=#REF!,#REF!,IF($FC11=#REF!,#REF!,IF($FC11=#REF!,#REF!,IF($FC11=#REF!,#REF!,"")))))))</f>
        <v>#REF!</v>
      </c>
      <c r="FF11" s="33" t="e">
        <f>IF($FC11=#REF!,#REF!,IF($FC11=#REF!,#REF!,IF($FC11=#REF!,#REF!,IF($FC11=#REF!,#REF!,IF($FC11=#REF!,#REF!,IF($FC11=#REF!,#REF!,IF($FC11=#REF!,#REF!,"")))))))</f>
        <v>#REF!</v>
      </c>
      <c r="FG11" s="33" t="e">
        <f>IF($FC11=#REF!,#REF!,IF($FC11=#REF!,#REF!,IF($FC11=#REF!,#REF!,IF($FC11=#REF!,#REF!,IF($FC11=#REF!,#REF!,IF($FC11=#REF!,#REF!,IF($FC11=#REF!,#REF!,"")))))))</f>
        <v>#REF!</v>
      </c>
      <c r="FH11" s="65">
        <f>IFERROR(INDEX(I11:O11,MATCH(FB11,$I$8:$O$8,0)),"DESIERTO")</f>
        <v>12131236</v>
      </c>
      <c r="FI11" s="33" t="e">
        <f t="shared" si="2"/>
        <v>#REF!</v>
      </c>
      <c r="FJ11" s="50">
        <v>3</v>
      </c>
      <c r="FK11" s="65">
        <f>IFERROR(IF(FH11&gt;0,(G11-FH11),"F"),"D")</f>
        <v>317442</v>
      </c>
      <c r="FL11" s="65" t="str">
        <f>IF(FB11="DESIERTO",G11,"ADJUDICADO")</f>
        <v>ADJUDICADO</v>
      </c>
    </row>
    <row r="12" spans="1:170" ht="57.75" customHeight="1" x14ac:dyDescent="0.2">
      <c r="A12" s="45"/>
      <c r="B12" s="132" t="s">
        <v>45</v>
      </c>
      <c r="C12" s="133" t="s">
        <v>72</v>
      </c>
      <c r="D12" s="132" t="s">
        <v>58</v>
      </c>
      <c r="E12" s="131" t="s">
        <v>73</v>
      </c>
      <c r="F12" s="134">
        <v>12</v>
      </c>
      <c r="G12" s="127">
        <v>5352790</v>
      </c>
      <c r="H12" s="49">
        <v>4</v>
      </c>
      <c r="I12" s="163"/>
      <c r="J12" s="161"/>
      <c r="K12" s="161"/>
      <c r="L12" s="161"/>
      <c r="M12" s="164"/>
      <c r="N12" s="165"/>
      <c r="O12" s="161"/>
      <c r="P12" s="53">
        <v>4</v>
      </c>
      <c r="Q12" s="23">
        <f>IF(I12="NC","NC",IF(I12&lt;=$G12,I12,""))</f>
        <v>0</v>
      </c>
      <c r="R12" s="23">
        <f>IF(J12="NC","NC",IF(J12&lt;=$G12,J12,""))</f>
        <v>0</v>
      </c>
      <c r="S12" s="23">
        <f>IF(K12="NC","NC",IF(K12&lt;=$G12,K12,""))</f>
        <v>0</v>
      </c>
      <c r="T12" s="23">
        <f>IF(L12="NC","NC",IF(L12&lt;=$G12,L12,""))</f>
        <v>0</v>
      </c>
      <c r="U12" s="23">
        <f>IF(M12="NC","NC",IF(M12&lt;=$G12,M12,""))</f>
        <v>0</v>
      </c>
      <c r="V12" s="23">
        <f>IF(N12="NC","NC",IF(N12&lt;=$G12,N12,""))</f>
        <v>0</v>
      </c>
      <c r="W12" s="23">
        <f>IF(O12="NC","NC",IF(O12&lt;=$G12,O12,""))</f>
        <v>0</v>
      </c>
      <c r="X12" s="50">
        <v>4</v>
      </c>
      <c r="Y12" s="177" t="s">
        <v>34</v>
      </c>
      <c r="Z12" s="175" t="s">
        <v>34</v>
      </c>
      <c r="AA12" s="175" t="s">
        <v>34</v>
      </c>
      <c r="AB12" s="175" t="s">
        <v>34</v>
      </c>
      <c r="AC12" s="178" t="s">
        <v>34</v>
      </c>
      <c r="AD12" s="179" t="s">
        <v>34</v>
      </c>
      <c r="AE12" s="175" t="s">
        <v>34</v>
      </c>
      <c r="AF12" s="50">
        <v>4</v>
      </c>
      <c r="AG12" s="177" t="s">
        <v>35</v>
      </c>
      <c r="AH12" s="175" t="s">
        <v>35</v>
      </c>
      <c r="AI12" s="175" t="s">
        <v>35</v>
      </c>
      <c r="AJ12" s="175" t="s">
        <v>35</v>
      </c>
      <c r="AK12" s="178" t="s">
        <v>35</v>
      </c>
      <c r="AL12" s="179" t="s">
        <v>35</v>
      </c>
      <c r="AM12" s="175" t="s">
        <v>35</v>
      </c>
      <c r="AN12" s="50">
        <v>4</v>
      </c>
      <c r="AO12" s="177" t="s">
        <v>35</v>
      </c>
      <c r="AP12" s="175" t="s">
        <v>35</v>
      </c>
      <c r="AQ12" s="175" t="s">
        <v>35</v>
      </c>
      <c r="AR12" s="175" t="s">
        <v>35</v>
      </c>
      <c r="AS12" s="178" t="s">
        <v>35</v>
      </c>
      <c r="AT12" s="179" t="s">
        <v>35</v>
      </c>
      <c r="AU12" s="175" t="s">
        <v>35</v>
      </c>
      <c r="AV12" s="50">
        <v>4</v>
      </c>
      <c r="AW12" s="24" t="str">
        <f>IF(Y12="NO CUMPLE","NO CUMPLE",IF(AG12="NO CUMPLE","NO CUMPLE",IF(AO12="NO CUMPLE","NO CUMPLE",IF(AO12="CUMPLE","CUMPLE"))))</f>
        <v>NO CUMPLE</v>
      </c>
      <c r="AX12" s="24" t="str">
        <f>IF(Z12="NO CUMPLE","NO CUMPLE",IF(AH12="NO CUMPLE","NO CUMPLE",IF(AP12="NO CUMPLE","NO CUMPLE",IF(AP12="CUMPLE","CUMPLE"))))</f>
        <v>NO CUMPLE</v>
      </c>
      <c r="AY12" s="24" t="str">
        <f>IF(AA12="NO CUMPLE","NO CUMPLE",IF(AI12="NO CUMPLE","NO CUMPLE",IF(AQ12="NO CUMPLE","NO CUMPLE",IF(AQ12="CUMPLE","CUMPLE"))))</f>
        <v>NO CUMPLE</v>
      </c>
      <c r="AZ12" s="24" t="str">
        <f>IF(AB12="NO CUMPLE","NO CUMPLE",IF(AJ12="NO CUMPLE","NO CUMPLE",IF(AR12="NO CUMPLE","NO CUMPLE",IF(AR12="CUMPLE","CUMPLE"))))</f>
        <v>NO CUMPLE</v>
      </c>
      <c r="BA12" s="24" t="str">
        <f>IF(AC12="NO CUMPLE","NO CUMPLE",IF(AK12="NO CUMPLE","NO CUMPLE",IF(AS12="NO CUMPLE","NO CUMPLE",IF(AS12="CUMPLE","CUMPLE"))))</f>
        <v>NO CUMPLE</v>
      </c>
      <c r="BB12" s="24" t="str">
        <f>IF(AD12="NO CUMPLE","NO CUMPLE",IF(AL12="NO CUMPLE","NO CUMPLE",IF(AT12="NO CUMPLE","NO CUMPLE",IF(AT12="CUMPLE","CUMPLE"))))</f>
        <v>NO CUMPLE</v>
      </c>
      <c r="BC12" s="24" t="str">
        <f>IF(AE12="NO CUMPLE","NO CUMPLE",IF(AM12="NO CUMPLE","NO CUMPLE",IF(AU12="NO CUMPLE","NO CUMPLE",IF(AU12="CUMPLE","CUMPLE"))))</f>
        <v>NO CUMPLE</v>
      </c>
      <c r="BD12" s="50">
        <v>4</v>
      </c>
      <c r="BE12" s="177" t="s">
        <v>33</v>
      </c>
      <c r="BF12" s="177" t="s">
        <v>33</v>
      </c>
      <c r="BG12" s="177" t="s">
        <v>33</v>
      </c>
      <c r="BH12" s="177" t="s">
        <v>33</v>
      </c>
      <c r="BI12" s="177" t="s">
        <v>33</v>
      </c>
      <c r="BJ12" s="177" t="s">
        <v>33</v>
      </c>
      <c r="BK12" s="177" t="s">
        <v>33</v>
      </c>
      <c r="BL12" s="50"/>
      <c r="BM12" s="177" t="s">
        <v>33</v>
      </c>
      <c r="BN12" s="177" t="s">
        <v>33</v>
      </c>
      <c r="BO12" s="177" t="s">
        <v>33</v>
      </c>
      <c r="BP12" s="177" t="s">
        <v>33</v>
      </c>
      <c r="BQ12" s="177" t="s">
        <v>33</v>
      </c>
      <c r="BR12" s="177" t="s">
        <v>33</v>
      </c>
      <c r="BS12" s="177" t="s">
        <v>33</v>
      </c>
      <c r="BT12" s="50">
        <v>4</v>
      </c>
      <c r="BU12" s="23" t="str">
        <f>IF(AW12="NO CUMPLE","",IF(BE12="NO CUMPLE","",IF(BM12="NO CUMPLE","",IF(BE12="NC","",IF(BM12="CUMPLE",I12)))))</f>
        <v/>
      </c>
      <c r="BV12" s="23" t="str">
        <f>IF(AX12="NO CUMPLE","",IF(BF12="NO CUMPLE","",IF(BN12="NO CUMPLE","",IF(BF12="NC","",IF(BN12="CUMPLE",J12)))))</f>
        <v/>
      </c>
      <c r="BW12" s="23" t="str">
        <f>IF(AY12="NO CUMPLE","",IF(BG12="NO CUMPLE","",IF(BO12="NO CUMPLE","",IF(BG12="NC","",IF(BO12="CUMPLE",K12)))))</f>
        <v/>
      </c>
      <c r="BX12" s="23" t="str">
        <f>IF(AZ12="NO CUMPLE","",IF(BH12="NO CUMPLE","",IF(BP12="NO CUMPLE","",IF(BH12="NC","",IF(BP12="CUMPLE",L12)))))</f>
        <v/>
      </c>
      <c r="BY12" s="23" t="str">
        <f>IF(BA12="NO CUMPLE","",IF(BI12="NO CUMPLE","",IF(BQ12="NO CUMPLE","",IF(BI12="NC","",IF(BQ12="CUMPLE",M12)))))</f>
        <v/>
      </c>
      <c r="BZ12" s="23" t="str">
        <f>IF(BB12="NO CUMPLE","",IF(BJ12="NO CUMPLE","",IF(BR12="NO CUMPLE","",IF(BJ12="NC","",IF(BR12="CUMPLE",N12)))))</f>
        <v/>
      </c>
      <c r="CA12" s="23" t="str">
        <f>IF(BC12="NO CUMPLE","",IF(BK12="NO CUMPLE","",IF(BS12="NO CUMPLE","",IF(BK12="NC","",IF(BS12="CUMPLE",O12)))))</f>
        <v/>
      </c>
      <c r="CB12" s="23">
        <v>5352790</v>
      </c>
      <c r="CC12" s="23">
        <v>5352790</v>
      </c>
      <c r="CD12" s="25">
        <f>COUNT(BU12:CA12)</f>
        <v>0</v>
      </c>
      <c r="CE12" s="25">
        <f t="shared" si="0"/>
        <v>0</v>
      </c>
      <c r="CF12" s="26" t="str">
        <f>IFERROR(MEDIAN(BU12:CA12),"")</f>
        <v/>
      </c>
      <c r="CG12" s="68" t="str">
        <f>IF(COUNT(BU12:CA12)=0,"",MOD(COUNT(BU12:CA12),2))</f>
        <v/>
      </c>
      <c r="CH12" s="69" t="str">
        <f>IF(COUNT(BU12:CA12)&lt;2,"", IF(MOD(COUNT(BU12:CA12),2)=1,"", SMALL(BU12:CA12, COUNT(BU12:CA12)/2 ) ))</f>
        <v/>
      </c>
      <c r="CI12" s="69" t="str">
        <f t="shared" si="1"/>
        <v/>
      </c>
      <c r="CJ12" s="50">
        <v>4</v>
      </c>
      <c r="CK12" s="27" t="str">
        <f>IF(BU12="","", (1 - ABS((BU12 - $CI12)/$CI12)) * 40)</f>
        <v/>
      </c>
      <c r="CL12" s="27" t="str">
        <f>IF(BV12="","", (1 - ABS((BV12 - $CI12)/$CI12)) * 40)</f>
        <v/>
      </c>
      <c r="CM12" s="27" t="str">
        <f>IF(BW12="","", (1 - ABS((BW12 - $CI12)/$CI12)) * 40)</f>
        <v/>
      </c>
      <c r="CN12" s="27" t="str">
        <f>IF(BX12="","", (1 - ABS((BX12 - $CI12)/$CI12)) * 40)</f>
        <v/>
      </c>
      <c r="CO12" s="27" t="str">
        <f>IF(BY12="","", (1 - ABS((BY12 - $CI12)/$CI12)) * 40)</f>
        <v/>
      </c>
      <c r="CP12" s="27" t="str">
        <f>IF(BZ12="","", (1 - ABS((BZ12 - $CI12)/$CI12)) * 40)</f>
        <v/>
      </c>
      <c r="CQ12" s="27" t="str">
        <f>IF(CA12="","", (1 - ABS((CA12 - $CI12)/$CI12)) * 40)</f>
        <v/>
      </c>
      <c r="CR12" s="50">
        <v>4</v>
      </c>
      <c r="CS12" s="67" t="str">
        <f>IF(BU12="","",ABS((BU12 - $CI12)/$CI12))</f>
        <v/>
      </c>
      <c r="CT12" s="67" t="str">
        <f>IF(BV12="","",ABS((BV12 - $CI12)/$CI12))</f>
        <v/>
      </c>
      <c r="CU12" s="67" t="str">
        <f>IF(BW12="","",ABS((BW12 - $CI12)/$CI12))</f>
        <v/>
      </c>
      <c r="CV12" s="67" t="str">
        <f>IF(BX12="","",ABS((BX12 - $CI12)/$CI12))</f>
        <v/>
      </c>
      <c r="CW12" s="67" t="str">
        <f>IF(BY12="","",ABS((BY12 - $CI12)/$CI12))</f>
        <v/>
      </c>
      <c r="CX12" s="67" t="str">
        <f>IF(BZ12="","",ABS((BZ12 - $CI12)/$CI12))</f>
        <v/>
      </c>
      <c r="CY12" s="67" t="str">
        <f>IF(CA12="","",ABS((CA12 - $CI12)/$CI12))</f>
        <v/>
      </c>
      <c r="CZ12" s="50">
        <v>4</v>
      </c>
      <c r="DA12" s="28" t="str">
        <f>IF(CK12="","",ABS(BU12-$CF12))</f>
        <v/>
      </c>
      <c r="DB12" s="28" t="str">
        <f>IF(CL12="","",ABS(BV12-$CF12))</f>
        <v/>
      </c>
      <c r="DC12" s="28" t="str">
        <f>IF(CM12="","",ABS(BW12-$CF12))</f>
        <v/>
      </c>
      <c r="DD12" s="28" t="str">
        <f>IF(CN12="","",ABS(BX12-$CF12))</f>
        <v/>
      </c>
      <c r="DE12" s="28" t="str">
        <f>IF(CO12="","",ABS(BY12-$CF12))</f>
        <v/>
      </c>
      <c r="DF12" s="28" t="str">
        <f>IF(CP12="","",ABS(BZ12-$CF12))</f>
        <v/>
      </c>
      <c r="DG12" s="28" t="str">
        <f>IF(CQ12="","",ABS(CA12-$CF12))</f>
        <v/>
      </c>
      <c r="DH12" s="50">
        <v>4</v>
      </c>
      <c r="DI12" s="29" t="str">
        <f>IF(BU12="","",(BU12-$CI12)^2)</f>
        <v/>
      </c>
      <c r="DJ12" s="29" t="str">
        <f>IF(BV12="","",(BV12-$CI12)^2)</f>
        <v/>
      </c>
      <c r="DK12" s="29" t="str">
        <f>IF(BW12="","",(BW12-$CI12)^2)</f>
        <v/>
      </c>
      <c r="DL12" s="29" t="str">
        <f>IF(BX12="","",(BX12-$CI12)^2)</f>
        <v/>
      </c>
      <c r="DM12" s="29" t="str">
        <f>IF(BY12="","",(BY12-$CI12)^2)</f>
        <v/>
      </c>
      <c r="DN12" s="29" t="str">
        <f>IF(BZ12="","",(BZ12-$CI12)^2)</f>
        <v/>
      </c>
      <c r="DO12" s="29" t="str">
        <f>IF(CA12="","",(CA12-$CI12)^2)</f>
        <v/>
      </c>
      <c r="DP12" s="46">
        <f>MIN(DI12:DO12)</f>
        <v>0</v>
      </c>
      <c r="DQ12" s="50">
        <v>4</v>
      </c>
      <c r="DR12" s="30" t="str">
        <f>IF(BU12="","", (1 - ABS((BU12-$CI12)/$CI12))*40)</f>
        <v/>
      </c>
      <c r="DS12" s="30" t="str">
        <f>IF(BV12="","", (1 - ABS((BV12-$CI12)/$CI12))*40)</f>
        <v/>
      </c>
      <c r="DT12" s="30" t="str">
        <f>IF(BW12="","", (1 - ABS((BW12-$CI12)/$CI12))*40)</f>
        <v/>
      </c>
      <c r="DU12" s="30" t="str">
        <f>IF(BX12="","", (1 - ABS((BX12-$CI12)/$CI12))*40)</f>
        <v/>
      </c>
      <c r="DV12" s="30" t="str">
        <f>IF(BY12="","", (1 - ABS((BY12-$CI12)/$CI12))*40)</f>
        <v/>
      </c>
      <c r="DW12" s="30" t="str">
        <f>IF(BZ12="","", (1 - ABS((BZ12-$CI12)/$CI12))*40)</f>
        <v/>
      </c>
      <c r="DX12" s="30" t="str">
        <f>IF(CA12="","", (1 - ABS((CA12-$CI12)/$CI12))*40)</f>
        <v/>
      </c>
      <c r="DY12" s="50">
        <v>4</v>
      </c>
      <c r="DZ12" s="177"/>
      <c r="EA12" s="175"/>
      <c r="EB12" s="175"/>
      <c r="EC12" s="175"/>
      <c r="ED12" s="178"/>
      <c r="EE12" s="179"/>
      <c r="EF12" s="175"/>
      <c r="EG12" s="50">
        <v>4</v>
      </c>
      <c r="EH12" s="64">
        <f>IF(DZ12&lt;36,0,IF(DZ12&gt;=72,60,IF(DZ12&gt;=66,40,IF(DZ12&gt;=60,30,IF(DZ12&gt;=48,20,IF(DZ12&gt;=36,10,0))))))</f>
        <v>0</v>
      </c>
      <c r="EI12" s="64">
        <f>IF(EA12&lt;36,0,IF(EA12&gt;=72,60,IF(EA12&gt;=66,40,IF(EA12&gt;=60,30,IF(EA12&gt;=48,20,IF(EA12&gt;=36,10,0))))))</f>
        <v>0</v>
      </c>
      <c r="EJ12" s="64">
        <f>IF(EB12&lt;36,0,IF(EB12&gt;=72,60,IF(EB12&gt;=66,40,IF(EB12&gt;=60,30,IF(EB12&gt;=48,20,IF(EB12&gt;=36,10,0))))))</f>
        <v>0</v>
      </c>
      <c r="EK12" s="64">
        <f>IF(EC12&lt;36,0,IF(EC12&gt;=72,60,IF(EC12&gt;=66,40,IF(EC12&gt;=60,30,IF(EC12&gt;=48,20,IF(EC12&gt;=36,10,0))))))</f>
        <v>0</v>
      </c>
      <c r="EL12" s="64">
        <f>IF(ED12&lt;36,0,IF(ED12&gt;=72,60,IF(ED12&gt;=66,40,IF(ED12&gt;=60,30,IF(ED12&gt;=48,20,IF(ED12&gt;=36,10,0))))))</f>
        <v>0</v>
      </c>
      <c r="EM12" s="64">
        <f>IF(EE12&lt;36,0,IF(EE12&gt;=72,60,IF(EE12&gt;=66,40,IF(EE12&gt;=60,30,IF(EE12&gt;=48,20,IF(EE12&gt;=36,10,0))))))</f>
        <v>0</v>
      </c>
      <c r="EN12" s="64">
        <f>IF(EF12&lt;36,0,IF(EF12&gt;=72,60,IF(EF12&gt;=66,40,IF(EF12&gt;=60,30,IF(EF12&gt;=48,20,IF(EF12&gt;=36,10,0))))))</f>
        <v>0</v>
      </c>
      <c r="EO12" s="50">
        <v>4</v>
      </c>
      <c r="EP12" s="31" t="str">
        <f>IF(DR12="","",(EH12+DR12))</f>
        <v/>
      </c>
      <c r="EQ12" s="31" t="str">
        <f>IF(DS12="","",(EI12+DS12))</f>
        <v/>
      </c>
      <c r="ER12" s="31" t="str">
        <f>IF(DT12="","",(EJ12+DT12))</f>
        <v/>
      </c>
      <c r="ES12" s="31" t="str">
        <f>IF(DU12="","",(EK12+DU12))</f>
        <v/>
      </c>
      <c r="ET12" s="31" t="str">
        <f>IF(DV12="","",(EL12+DV12))</f>
        <v/>
      </c>
      <c r="EU12" s="31" t="str">
        <f>IF(DW12="","",(EM12+DW12))</f>
        <v/>
      </c>
      <c r="EV12" s="31" t="str">
        <f>IF(DX12="","",(EN12+DX12))</f>
        <v/>
      </c>
      <c r="EW12" s="70">
        <f>MAX(EP12:EV12)</f>
        <v>0</v>
      </c>
      <c r="EX12" s="32" t="str">
        <f>IF($EW12=EP12,EP$8,IF($EW12=EQ12,EQ$8,IF($EW12=ER12,ER$8,IF($EW12=ES12,ES$8,IF($EW12=ET12,ET$8,IF($EW12=EU12,EU$8,IF($EW12=EV12,EV$8,"")))))))</f>
        <v/>
      </c>
      <c r="EY12" s="32" t="e">
        <f>IF($EW12=#REF!,#REF!,IF($EW12=#REF!,#REF!,IF($EW12=#REF!,#REF!,IF($EW12=#REF!,#REF!,IF($EW12=#REF!,#REF!,IF($EW12=#REF!,#REF!,IF($EW12=#REF!,#REF!,"")))))))</f>
        <v>#REF!</v>
      </c>
      <c r="EZ12" s="32" t="e">
        <f>IF($EW12=#REF!,#REF!,IF($EW12=#REF!,#REF!,IF($EW12=#REF!,#REF!,IF($EW12=#REF!,#REF!,IF($EW12=#REF!,#REF!,IF($EW12=#REF!,#REF!,IF($EW12=#REF!,#REF!,"")))))))</f>
        <v>#REF!</v>
      </c>
      <c r="FA12" s="32" t="e">
        <f>IF($EW12=#REF!,#REF!,IF($EW12=#REF!,#REF!,IF($EW12=#REF!,#REF!,IF($EW12=#REF!,#REF!,IF($EW12=#REF!,#REF!,IF($EW12=#REF!,#REF!,IF($EW12=#REF!,#REF!,"")))))))</f>
        <v>#REF!</v>
      </c>
      <c r="FB12" s="74" t="str">
        <f>IFERROR(INDEX($EP$8:$EV$8,MATCH(EW12,EP12:EV12,0)), "DESIERTO")</f>
        <v>DESIERTO</v>
      </c>
      <c r="FC12" s="74" t="e">
        <f>IF($EW12=EP12,EP$8,IF($EW12=EQ12,EQ$8,IF($EW12=ER12,ER$8,IF($EW12=ES12,ES$8,IF($EW12=ET12,ET$8,IF($EW12=EU12,EU$8,IF($EW12=EV12,EV$8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IF($EW12=#REF!,#REF!,""))))))))))))))))))))))))))))</f>
        <v>#REF!</v>
      </c>
      <c r="FD12" s="33" t="e">
        <f>IF($FC12=$I$8,$I12,IF($FC12=$J$8,$J12,IF($FC12=$K$8,$K12,IF($FC12=$L$8,$L12,IF($FC12=$M$8,$M12,IF($FC12=$N$8,$N12,IF($FC12=$O$8,$O12,"")))))))</f>
        <v>#REF!</v>
      </c>
      <c r="FE12" s="33" t="e">
        <f>IF($FC12=#REF!,#REF!,IF($FC12=#REF!,#REF!,IF($FC12=#REF!,#REF!,IF($FC12=#REF!,#REF!,IF($FC12=#REF!,#REF!,IF($FC12=#REF!,#REF!,IF($FC12=#REF!,#REF!,"")))))))</f>
        <v>#REF!</v>
      </c>
      <c r="FF12" s="33" t="e">
        <f>IF($FC12=#REF!,#REF!,IF($FC12=#REF!,#REF!,IF($FC12=#REF!,#REF!,IF($FC12=#REF!,#REF!,IF($FC12=#REF!,#REF!,IF($FC12=#REF!,#REF!,IF($FC12=#REF!,#REF!,"")))))))</f>
        <v>#REF!</v>
      </c>
      <c r="FG12" s="33" t="e">
        <f>IF($FC12=#REF!,#REF!,IF($FC12=#REF!,#REF!,IF($FC12=#REF!,#REF!,IF($FC12=#REF!,#REF!,IF($FC12=#REF!,#REF!,IF($FC12=#REF!,#REF!,IF($FC12=#REF!,#REF!,"")))))))</f>
        <v>#REF!</v>
      </c>
      <c r="FH12" s="65" t="str">
        <f>IFERROR(INDEX(I12:O12,MATCH(FB12,$I$8:$O$8,0)),"DESIERTO")</f>
        <v>DESIERTO</v>
      </c>
      <c r="FI12" s="33" t="e">
        <f t="shared" si="2"/>
        <v>#REF!</v>
      </c>
      <c r="FJ12" s="50">
        <v>4</v>
      </c>
      <c r="FK12" s="65" t="str">
        <f>IFERROR(IF(FH12&gt;0,(G12-FH12),"F"),"D")</f>
        <v>D</v>
      </c>
      <c r="FL12" s="65">
        <f>IF(FB12="DESIERTO",G12,"ADJUDICADO")</f>
        <v>5352790</v>
      </c>
    </row>
    <row r="13" spans="1:170" ht="22.5" hidden="1" customHeight="1" x14ac:dyDescent="0.2">
      <c r="A13" s="45"/>
      <c r="B13" s="132" t="s">
        <v>45</v>
      </c>
      <c r="C13" s="133" t="s">
        <v>74</v>
      </c>
      <c r="D13" s="132" t="s">
        <v>58</v>
      </c>
      <c r="E13" s="132" t="s">
        <v>59</v>
      </c>
      <c r="F13" s="134">
        <v>10</v>
      </c>
      <c r="G13" s="127">
        <v>40227871</v>
      </c>
      <c r="H13" s="50">
        <v>5</v>
      </c>
      <c r="I13" s="160">
        <v>32115720</v>
      </c>
      <c r="J13" s="164"/>
      <c r="K13" s="161"/>
      <c r="L13" s="162">
        <v>33377120</v>
      </c>
      <c r="M13" s="165"/>
      <c r="N13" s="161"/>
      <c r="O13" s="162">
        <v>39584220</v>
      </c>
      <c r="P13" s="53">
        <v>5</v>
      </c>
      <c r="Q13" s="23">
        <f>IF(I13="NC","NC",IF(I13&lt;=$G13,I13,""))</f>
        <v>32115720</v>
      </c>
      <c r="R13" s="23">
        <f>IF(J13="NC","NC",IF(J13&lt;=$G13,J13,""))</f>
        <v>0</v>
      </c>
      <c r="S13" s="23">
        <f>IF(K13="NC","NC",IF(K13&lt;=$G13,K13,""))</f>
        <v>0</v>
      </c>
      <c r="T13" s="23">
        <f>IF(L13="NC","NC",IF(L13&lt;=$G13,L13,""))</f>
        <v>33377120</v>
      </c>
      <c r="U13" s="23">
        <f>IF(M13="NC","NC",IF(M13&lt;=$G13,M13,""))</f>
        <v>0</v>
      </c>
      <c r="V13" s="23">
        <f>IF(N13="NC","NC",IF(N13&lt;=$G13,N13,""))</f>
        <v>0</v>
      </c>
      <c r="W13" s="23">
        <f>IF(O13="NC","NC",IF(O13&lt;=$G13,O13,""))</f>
        <v>39584220</v>
      </c>
      <c r="X13" s="50">
        <v>5</v>
      </c>
      <c r="Y13" s="174" t="s">
        <v>35</v>
      </c>
      <c r="Z13" s="178" t="s">
        <v>34</v>
      </c>
      <c r="AA13" s="175" t="s">
        <v>34</v>
      </c>
      <c r="AB13" s="176" t="s">
        <v>35</v>
      </c>
      <c r="AC13" s="179" t="s">
        <v>34</v>
      </c>
      <c r="AD13" s="175" t="s">
        <v>34</v>
      </c>
      <c r="AE13" s="176" t="s">
        <v>35</v>
      </c>
      <c r="AF13" s="50">
        <v>5</v>
      </c>
      <c r="AG13" s="174" t="s">
        <v>35</v>
      </c>
      <c r="AH13" s="178" t="s">
        <v>35</v>
      </c>
      <c r="AI13" s="175" t="s">
        <v>35</v>
      </c>
      <c r="AJ13" s="176" t="s">
        <v>35</v>
      </c>
      <c r="AK13" s="179" t="s">
        <v>35</v>
      </c>
      <c r="AL13" s="175" t="s">
        <v>35</v>
      </c>
      <c r="AM13" s="176" t="s">
        <v>35</v>
      </c>
      <c r="AN13" s="50">
        <v>5</v>
      </c>
      <c r="AO13" s="174" t="s">
        <v>35</v>
      </c>
      <c r="AP13" s="178" t="s">
        <v>35</v>
      </c>
      <c r="AQ13" s="175" t="s">
        <v>35</v>
      </c>
      <c r="AR13" s="176" t="s">
        <v>35</v>
      </c>
      <c r="AS13" s="179" t="s">
        <v>35</v>
      </c>
      <c r="AT13" s="175" t="s">
        <v>35</v>
      </c>
      <c r="AU13" s="176" t="s">
        <v>35</v>
      </c>
      <c r="AV13" s="50">
        <v>5</v>
      </c>
      <c r="AW13" s="24" t="str">
        <f>IF(Y13="NO CUMPLE","NO CUMPLE",IF(AG13="NO CUMPLE","NO CUMPLE",IF(AO13="NO CUMPLE","NO CUMPLE",IF(AO13="CUMPLE","CUMPLE"))))</f>
        <v>CUMPLE</v>
      </c>
      <c r="AX13" s="24" t="str">
        <f>IF(Z13="NO CUMPLE","NO CUMPLE",IF(AH13="NO CUMPLE","NO CUMPLE",IF(AP13="NO CUMPLE","NO CUMPLE",IF(AP13="CUMPLE","CUMPLE"))))</f>
        <v>NO CUMPLE</v>
      </c>
      <c r="AY13" s="24" t="str">
        <f>IF(AA13="NO CUMPLE","NO CUMPLE",IF(AI13="NO CUMPLE","NO CUMPLE",IF(AQ13="NO CUMPLE","NO CUMPLE",IF(AQ13="CUMPLE","CUMPLE"))))</f>
        <v>NO CUMPLE</v>
      </c>
      <c r="AZ13" s="24" t="str">
        <f>IF(AB13="NO CUMPLE","NO CUMPLE",IF(AJ13="NO CUMPLE","NO CUMPLE",IF(AR13="NO CUMPLE","NO CUMPLE",IF(AR13="CUMPLE","CUMPLE"))))</f>
        <v>CUMPLE</v>
      </c>
      <c r="BA13" s="24" t="str">
        <f>IF(AC13="NO CUMPLE","NO CUMPLE",IF(AK13="NO CUMPLE","NO CUMPLE",IF(AS13="NO CUMPLE","NO CUMPLE",IF(AS13="CUMPLE","CUMPLE"))))</f>
        <v>NO CUMPLE</v>
      </c>
      <c r="BB13" s="24" t="str">
        <f>IF(AD13="NO CUMPLE","NO CUMPLE",IF(AL13="NO CUMPLE","NO CUMPLE",IF(AT13="NO CUMPLE","NO CUMPLE",IF(AT13="CUMPLE","CUMPLE"))))</f>
        <v>NO CUMPLE</v>
      </c>
      <c r="BC13" s="24" t="str">
        <f>IF(AE13="NO CUMPLE","NO CUMPLE",IF(AM13="NO CUMPLE","NO CUMPLE",IF(AU13="NO CUMPLE","NO CUMPLE",IF(AU13="CUMPLE","CUMPLE"))))</f>
        <v>CUMPLE</v>
      </c>
      <c r="BD13" s="50">
        <v>5</v>
      </c>
      <c r="BE13" s="174" t="s">
        <v>35</v>
      </c>
      <c r="BF13" s="177" t="s">
        <v>33</v>
      </c>
      <c r="BG13" s="177" t="s">
        <v>33</v>
      </c>
      <c r="BH13" s="176" t="s">
        <v>35</v>
      </c>
      <c r="BI13" s="177" t="s">
        <v>33</v>
      </c>
      <c r="BJ13" s="177" t="s">
        <v>33</v>
      </c>
      <c r="BK13" s="176" t="s">
        <v>35</v>
      </c>
      <c r="BL13" s="50">
        <v>5</v>
      </c>
      <c r="BM13" s="174" t="s">
        <v>35</v>
      </c>
      <c r="BN13" s="177" t="s">
        <v>33</v>
      </c>
      <c r="BO13" s="177" t="s">
        <v>33</v>
      </c>
      <c r="BP13" s="176" t="s">
        <v>35</v>
      </c>
      <c r="BQ13" s="177" t="s">
        <v>33</v>
      </c>
      <c r="BR13" s="177" t="s">
        <v>33</v>
      </c>
      <c r="BS13" s="176" t="s">
        <v>35</v>
      </c>
      <c r="BT13" s="50">
        <v>5</v>
      </c>
      <c r="BU13" s="23">
        <f>IF(AW13="NO CUMPLE","",IF(BE13="NO CUMPLE","",IF(BM13="NO CUMPLE","",IF(BE13="NC","",IF(BM13="CUMPLE",I13)))))</f>
        <v>32115720</v>
      </c>
      <c r="BV13" s="23" t="str">
        <f>IF(AX13="NO CUMPLE","",IF(BF13="NO CUMPLE","",IF(BN13="NO CUMPLE","",IF(BF13="NC","",IF(BN13="CUMPLE",J13)))))</f>
        <v/>
      </c>
      <c r="BW13" s="23" t="str">
        <f>IF(AY13="NO CUMPLE","",IF(BG13="NO CUMPLE","",IF(BO13="NO CUMPLE","",IF(BG13="NC","",IF(BO13="CUMPLE",K13)))))</f>
        <v/>
      </c>
      <c r="BX13" s="23">
        <f>IF(AZ13="NO CUMPLE","",IF(BH13="NO CUMPLE","",IF(BP13="NO CUMPLE","",IF(BH13="NC","",IF(BP13="CUMPLE",L13)))))</f>
        <v>33377120</v>
      </c>
      <c r="BY13" s="23" t="str">
        <f>IF(BA13="NO CUMPLE","",IF(BI13="NO CUMPLE","",IF(BQ13="NO CUMPLE","",IF(BI13="NC","",IF(BQ13="CUMPLE",M13)))))</f>
        <v/>
      </c>
      <c r="BZ13" s="23" t="str">
        <f>IF(BB13="NO CUMPLE","",IF(BJ13="NO CUMPLE","",IF(BR13="NO CUMPLE","",IF(BJ13="NC","",IF(BR13="CUMPLE",N13)))))</f>
        <v/>
      </c>
      <c r="CA13" s="23">
        <f>IF(BC13="NO CUMPLE","",IF(BK13="NO CUMPLE","",IF(BS13="NO CUMPLE","",IF(BK13="NC","",IF(BS13="CUMPLE",O13)))))</f>
        <v>39584220</v>
      </c>
      <c r="CB13" s="23">
        <v>40227871</v>
      </c>
      <c r="CC13" s="23">
        <v>40227871</v>
      </c>
      <c r="CD13" s="25">
        <f>COUNT(BU13:CA13)</f>
        <v>3</v>
      </c>
      <c r="CE13" s="25">
        <f t="shared" si="0"/>
        <v>2</v>
      </c>
      <c r="CF13" s="26">
        <f>IFERROR(MEDIAN(BU13:CA13),"")</f>
        <v>33377120</v>
      </c>
      <c r="CG13" s="68">
        <f>IF(COUNT(BU13:CA13)=0,"",MOD(COUNT(BU13:CA13),2))</f>
        <v>1</v>
      </c>
      <c r="CH13" s="69" t="str">
        <f>IF(COUNT(BU13:CA13)&lt;2,"", IF(MOD(COUNT(BU13:CA13),2)=1,"", SMALL(BU13:CA13, COUNT(BU13:CA13)/2 ) ))</f>
        <v/>
      </c>
      <c r="CI13" s="69">
        <f t="shared" si="1"/>
        <v>33377120</v>
      </c>
      <c r="CJ13" s="50">
        <v>5</v>
      </c>
      <c r="CK13" s="27">
        <f>IF(BU13="","", (1 - ABS((BU13 - $CI13)/$CI13)) * 40)</f>
        <v>38.488305761551629</v>
      </c>
      <c r="CL13" s="27" t="str">
        <f>IF(BV13="","", (1 - ABS((BV13 - $CI13)/$CI13)) * 40)</f>
        <v/>
      </c>
      <c r="CM13" s="27" t="str">
        <f>IF(BW13="","", (1 - ABS((BW13 - $CI13)/$CI13)) * 40)</f>
        <v/>
      </c>
      <c r="CN13" s="27">
        <f>IF(BX13="","", (1 - ABS((BX13 - $CI13)/$CI13)) * 40)</f>
        <v>40</v>
      </c>
      <c r="CO13" s="27" t="str">
        <f>IF(BY13="","", (1 - ABS((BY13 - $CI13)/$CI13)) * 40)</f>
        <v/>
      </c>
      <c r="CP13" s="27" t="str">
        <f>IF(BZ13="","", (1 - ABS((BZ13 - $CI13)/$CI13)) * 40)</f>
        <v/>
      </c>
      <c r="CQ13" s="27">
        <f>IF(CA13="","", (1 - ABS((CA13 - $CI13)/$CI13)) * 40)</f>
        <v>32.561251539977086</v>
      </c>
      <c r="CR13" s="50">
        <v>5</v>
      </c>
      <c r="CS13" s="67">
        <f>IF(BU13="","",ABS((BU13 - $CI13)/$CI13))</f>
        <v>3.7792355961209355E-2</v>
      </c>
      <c r="CT13" s="67" t="str">
        <f>IF(BV13="","",ABS((BV13 - $CI13)/$CI13))</f>
        <v/>
      </c>
      <c r="CU13" s="67" t="str">
        <f>IF(BW13="","",ABS((BW13 - $CI13)/$CI13))</f>
        <v/>
      </c>
      <c r="CV13" s="67">
        <f>IF(BX13="","",ABS((BX13 - $CI13)/$CI13))</f>
        <v>0</v>
      </c>
      <c r="CW13" s="67" t="str">
        <f>IF(BY13="","",ABS((BY13 - $CI13)/$CI13))</f>
        <v/>
      </c>
      <c r="CX13" s="67" t="str">
        <f>IF(BZ13="","",ABS((BZ13 - $CI13)/$CI13))</f>
        <v/>
      </c>
      <c r="CY13" s="67">
        <f>IF(CA13="","",ABS((CA13 - $CI13)/$CI13))</f>
        <v>0.18596871150057284</v>
      </c>
      <c r="CZ13" s="50">
        <v>5</v>
      </c>
      <c r="DA13" s="28">
        <f>IF(CK13="","",ABS(BU13-$CF13))</f>
        <v>1261400</v>
      </c>
      <c r="DB13" s="28" t="str">
        <f>IF(CL13="","",ABS(BV13-$CF13))</f>
        <v/>
      </c>
      <c r="DC13" s="28" t="str">
        <f>IF(CM13="","",ABS(BW13-$CF13))</f>
        <v/>
      </c>
      <c r="DD13" s="28">
        <f>IF(CN13="","",ABS(BX13-$CF13))</f>
        <v>0</v>
      </c>
      <c r="DE13" s="28" t="str">
        <f>IF(CO13="","",ABS(BY13-$CF13))</f>
        <v/>
      </c>
      <c r="DF13" s="28" t="str">
        <f>IF(CP13="","",ABS(BZ13-$CF13))</f>
        <v/>
      </c>
      <c r="DG13" s="28">
        <f>IF(CQ13="","",ABS(CA13-$CF13))</f>
        <v>6207100</v>
      </c>
      <c r="DH13" s="50">
        <v>5</v>
      </c>
      <c r="DI13" s="29">
        <f>IF(BU13="","",(BU13-$CI13)^2)</f>
        <v>1591129960000</v>
      </c>
      <c r="DJ13" s="29" t="str">
        <f>IF(BV13="","",(BV13-$CI13)^2)</f>
        <v/>
      </c>
      <c r="DK13" s="29" t="str">
        <f>IF(BW13="","",(BW13-$CI13)^2)</f>
        <v/>
      </c>
      <c r="DL13" s="29">
        <f>IF(BX13="","",(BX13-$CI13)^2)</f>
        <v>0</v>
      </c>
      <c r="DM13" s="29" t="str">
        <f>IF(BY13="","",(BY13-$CI13)^2)</f>
        <v/>
      </c>
      <c r="DN13" s="29" t="str">
        <f>IF(BZ13="","",(BZ13-$CI13)^2)</f>
        <v/>
      </c>
      <c r="DO13" s="29">
        <f>IF(CA13="","",(CA13-$CI13)^2)</f>
        <v>38528090410000</v>
      </c>
      <c r="DP13" s="46">
        <f>MIN(DI13:DO13)</f>
        <v>0</v>
      </c>
      <c r="DQ13" s="50">
        <v>5</v>
      </c>
      <c r="DR13" s="30">
        <f>IF(BU13="","", (1 - ABS((BU13-$CI13)/$CI13))*40)</f>
        <v>38.488305761551629</v>
      </c>
      <c r="DS13" s="30" t="str">
        <f>IF(BV13="","", (1 - ABS((BV13-$CI13)/$CI13))*40)</f>
        <v/>
      </c>
      <c r="DT13" s="30" t="str">
        <f>IF(BW13="","", (1 - ABS((BW13-$CI13)/$CI13))*40)</f>
        <v/>
      </c>
      <c r="DU13" s="30">
        <f>IF(BX13="","", (1 - ABS((BX13-$CI13)/$CI13))*40)</f>
        <v>40</v>
      </c>
      <c r="DV13" s="30" t="str">
        <f>IF(BY13="","", (1 - ABS((BY13-$CI13)/$CI13))*40)</f>
        <v/>
      </c>
      <c r="DW13" s="30" t="str">
        <f>IF(BZ13="","", (1 - ABS((BZ13-$CI13)/$CI13))*40)</f>
        <v/>
      </c>
      <c r="DX13" s="30">
        <f>IF(CA13="","", (1 - ABS((CA13-$CI13)/$CI13))*40)</f>
        <v>32.561251539977086</v>
      </c>
      <c r="DY13" s="50">
        <v>5</v>
      </c>
      <c r="DZ13" s="174">
        <f>4*12</f>
        <v>48</v>
      </c>
      <c r="EA13" s="178"/>
      <c r="EB13" s="175"/>
      <c r="EC13" s="176">
        <f>4*12</f>
        <v>48</v>
      </c>
      <c r="ED13" s="179"/>
      <c r="EE13" s="175"/>
      <c r="EF13" s="176">
        <f>4*12</f>
        <v>48</v>
      </c>
      <c r="EG13" s="50">
        <v>5</v>
      </c>
      <c r="EH13" s="64">
        <f>IF(DZ13&lt;36,0,IF(DZ13&gt;=72,60,IF(DZ13&gt;=66,40,IF(DZ13&gt;=60,30,IF(DZ13&gt;=48,20,IF(DZ13&gt;=36,10,0))))))</f>
        <v>20</v>
      </c>
      <c r="EI13" s="64">
        <f>IF(EA13&lt;36,0,IF(EA13&gt;=72,60,IF(EA13&gt;=66,40,IF(EA13&gt;=60,30,IF(EA13&gt;=48,20,IF(EA13&gt;=36,10,0))))))</f>
        <v>0</v>
      </c>
      <c r="EJ13" s="64">
        <f>IF(EB13&lt;36,0,IF(EB13&gt;=72,60,IF(EB13&gt;=66,40,IF(EB13&gt;=60,30,IF(EB13&gt;=48,20,IF(EB13&gt;=36,10,0))))))</f>
        <v>0</v>
      </c>
      <c r="EK13" s="64">
        <f>IF(EC13&lt;36,0,IF(EC13&gt;=72,60,IF(EC13&gt;=66,40,IF(EC13&gt;=60,30,IF(EC13&gt;=48,20,IF(EC13&gt;=36,10,0))))))</f>
        <v>20</v>
      </c>
      <c r="EL13" s="64">
        <f>IF(ED13&lt;36,0,IF(ED13&gt;=72,60,IF(ED13&gt;=66,40,IF(ED13&gt;=60,30,IF(ED13&gt;=48,20,IF(ED13&gt;=36,10,0))))))</f>
        <v>0</v>
      </c>
      <c r="EM13" s="64">
        <f>IF(EE13&lt;36,0,IF(EE13&gt;=72,60,IF(EE13&gt;=66,40,IF(EE13&gt;=60,30,IF(EE13&gt;=48,20,IF(EE13&gt;=36,10,0))))))</f>
        <v>0</v>
      </c>
      <c r="EN13" s="64">
        <f>IF(EF13&lt;36,0,IF(EF13&gt;=72,60,IF(EF13&gt;=66,40,IF(EF13&gt;=60,30,IF(EF13&gt;=48,20,IF(EF13&gt;=36,10,0))))))</f>
        <v>20</v>
      </c>
      <c r="EO13" s="50">
        <v>5</v>
      </c>
      <c r="EP13" s="31">
        <f>IF(DR13="","",(EH13+DR13))</f>
        <v>58.488305761551629</v>
      </c>
      <c r="EQ13" s="31" t="str">
        <f>IF(DS13="","",(EI13+DS13))</f>
        <v/>
      </c>
      <c r="ER13" s="31" t="str">
        <f>IF(DT13="","",(EJ13+DT13))</f>
        <v/>
      </c>
      <c r="ES13" s="31">
        <f>IF(DU13="","",(EK13+DU13))</f>
        <v>60</v>
      </c>
      <c r="ET13" s="31" t="str">
        <f>IF(DV13="","",(EL13+DV13))</f>
        <v/>
      </c>
      <c r="EU13" s="31" t="str">
        <f>IF(DW13="","",(EM13+DW13))</f>
        <v/>
      </c>
      <c r="EV13" s="31">
        <f>IF(DX13="","",(EN13+DX13))</f>
        <v>52.561251539977086</v>
      </c>
      <c r="EW13" s="70">
        <f>MAX(EP13:EV13)</f>
        <v>60</v>
      </c>
      <c r="EX13" s="32" t="str">
        <f>IF($EW13=EP13,EP$8,IF($EW13=EQ13,EQ$8,IF($EW13=ER13,ER$8,IF($EW13=ES13,ES$8,IF($EW13=ET13,ET$8,IF($EW13=EU13,EU$8,IF($EW13=EV13,EV$8,"")))))))</f>
        <v>4. CASA HERMES LTDA NIT: 890.204.286-5</v>
      </c>
      <c r="EY13" s="32" t="e">
        <f>IF($EW13=#REF!,#REF!,IF($EW13=#REF!,#REF!,IF($EW13=#REF!,#REF!,IF($EW13=#REF!,#REF!,IF($EW13=#REF!,#REF!,IF($EW13=#REF!,#REF!,IF($EW13=#REF!,#REF!,"")))))))</f>
        <v>#REF!</v>
      </c>
      <c r="EZ13" s="32" t="e">
        <f>IF($EW13=#REF!,#REF!,IF($EW13=#REF!,#REF!,IF($EW13=#REF!,#REF!,IF($EW13=#REF!,#REF!,IF($EW13=#REF!,#REF!,IF($EW13=#REF!,#REF!,IF($EW13=#REF!,#REF!,"")))))))</f>
        <v>#REF!</v>
      </c>
      <c r="FA13" s="32" t="e">
        <f>IF($EW13=#REF!,#REF!,IF($EW13=#REF!,#REF!,IF($EW13=#REF!,#REF!,IF($EW13=#REF!,#REF!,IF($EW13=#REF!,#REF!,IF($EW13=#REF!,#REF!,IF($EW13=#REF!,#REF!,"")))))))</f>
        <v>#REF!</v>
      </c>
      <c r="FB13" s="74" t="str">
        <f>IFERROR(INDEX($EP$8:$EV$8,MATCH(EW13,EP13:EV13,0)), "DESIERTO")</f>
        <v>4. CASA HERMES LTDA NIT: 890.204.286-5</v>
      </c>
      <c r="FC13" s="74" t="str">
        <f>IF($EW13=EP13,EP$8,IF($EW13=EQ13,EQ$8,IF($EW13=ER13,ER$8,IF($EW13=ES13,ES$8,IF($EW13=ET13,ET$8,IF($EW13=EU13,EU$8,IF($EW13=EV13,EV$8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IF($EW13=#REF!,#REF!,""))))))))))))))))))))))))))))</f>
        <v>4. CASA HERMES LTDA NIT: 890.204.286-5</v>
      </c>
      <c r="FD13" s="33">
        <f>IF($FC13=$I$8,$I13,IF($FC13=$J$8,$J13,IF($FC13=$K$8,$K13,IF($FC13=$L$8,$L13,IF($FC13=$M$8,$M13,IF($FC13=$N$8,$N13,IF($FC13=$O$8,$O13,"")))))))</f>
        <v>33377120</v>
      </c>
      <c r="FE13" s="33" t="e">
        <f>IF($FC13=#REF!,#REF!,IF($FC13=#REF!,#REF!,IF($FC13=#REF!,#REF!,IF($FC13=#REF!,#REF!,IF($FC13=#REF!,#REF!,IF($FC13=#REF!,#REF!,IF($FC13=#REF!,#REF!,"")))))))</f>
        <v>#REF!</v>
      </c>
      <c r="FF13" s="33" t="e">
        <f>IF($FC13=#REF!,#REF!,IF($FC13=#REF!,#REF!,IF($FC13=#REF!,#REF!,IF($FC13=#REF!,#REF!,IF($FC13=#REF!,#REF!,IF($FC13=#REF!,#REF!,IF($FC13=#REF!,#REF!,"")))))))</f>
        <v>#REF!</v>
      </c>
      <c r="FG13" s="33" t="e">
        <f>IF($FC13=#REF!,#REF!,IF($FC13=#REF!,#REF!,IF($FC13=#REF!,#REF!,IF($FC13=#REF!,#REF!,IF($FC13=#REF!,#REF!,IF($FC13=#REF!,#REF!,IF($FC13=#REF!,#REF!,"")))))))</f>
        <v>#REF!</v>
      </c>
      <c r="FH13" s="65">
        <f>IFERROR(INDEX(I13:O13,MATCH(FB13,$I$8:$O$8,0)),"DESIERTO")</f>
        <v>33377120</v>
      </c>
      <c r="FI13" s="33" t="e">
        <f t="shared" si="2"/>
        <v>#REF!</v>
      </c>
      <c r="FJ13" s="50">
        <v>5</v>
      </c>
      <c r="FK13" s="65">
        <f>IFERROR(IF(FH13&gt;0,(G13-FH13),"F"),"D")</f>
        <v>6850751</v>
      </c>
      <c r="FL13" s="65" t="str">
        <f>IF(FB13="DESIERTO",G13,"ADJUDICADO")</f>
        <v>ADJUDICADO</v>
      </c>
    </row>
    <row r="14" spans="1:170" ht="20.399999999999999" hidden="1" x14ac:dyDescent="0.2">
      <c r="A14" s="45"/>
      <c r="B14" s="135" t="s">
        <v>75</v>
      </c>
      <c r="C14" s="136" t="s">
        <v>76</v>
      </c>
      <c r="D14" s="135" t="s">
        <v>77</v>
      </c>
      <c r="E14" s="135" t="s">
        <v>78</v>
      </c>
      <c r="F14" s="137">
        <v>7</v>
      </c>
      <c r="G14" s="127">
        <v>106542783</v>
      </c>
      <c r="H14" s="50">
        <v>6</v>
      </c>
      <c r="I14" s="163"/>
      <c r="J14" s="161"/>
      <c r="K14" s="161"/>
      <c r="L14" s="161"/>
      <c r="M14" s="161"/>
      <c r="N14" s="165"/>
      <c r="O14" s="162">
        <v>102462207</v>
      </c>
      <c r="P14" s="53">
        <v>6</v>
      </c>
      <c r="Q14" s="23">
        <f>IF(I14="NC","NC",IF(I14&lt;=$G14,I14,""))</f>
        <v>0</v>
      </c>
      <c r="R14" s="23">
        <f>IF(J14="NC","NC",IF(J14&lt;=$G14,J14,""))</f>
        <v>0</v>
      </c>
      <c r="S14" s="23">
        <f>IF(K14="NC","NC",IF(K14&lt;=$G14,K14,""))</f>
        <v>0</v>
      </c>
      <c r="T14" s="23">
        <f>IF(L14="NC","NC",IF(L14&lt;=$G14,L14,""))</f>
        <v>0</v>
      </c>
      <c r="U14" s="23">
        <f>IF(M14="NC","NC",IF(M14&lt;=$G14,M14,""))</f>
        <v>0</v>
      </c>
      <c r="V14" s="23">
        <f>IF(N14="NC","NC",IF(N14&lt;=$G14,N14,""))</f>
        <v>0</v>
      </c>
      <c r="W14" s="23">
        <f>IF(O14="NC","NC",IF(O14&lt;=$G14,O14,""))</f>
        <v>102462207</v>
      </c>
      <c r="X14" s="50">
        <v>6</v>
      </c>
      <c r="Y14" s="177" t="s">
        <v>34</v>
      </c>
      <c r="Z14" s="175" t="s">
        <v>34</v>
      </c>
      <c r="AA14" s="175" t="s">
        <v>34</v>
      </c>
      <c r="AB14" s="175" t="s">
        <v>34</v>
      </c>
      <c r="AC14" s="175" t="s">
        <v>34</v>
      </c>
      <c r="AD14" s="179" t="s">
        <v>34</v>
      </c>
      <c r="AE14" s="176" t="s">
        <v>35</v>
      </c>
      <c r="AF14" s="50">
        <v>6</v>
      </c>
      <c r="AG14" s="177" t="s">
        <v>35</v>
      </c>
      <c r="AH14" s="175" t="s">
        <v>35</v>
      </c>
      <c r="AI14" s="175" t="s">
        <v>35</v>
      </c>
      <c r="AJ14" s="175" t="s">
        <v>35</v>
      </c>
      <c r="AK14" s="175" t="s">
        <v>35</v>
      </c>
      <c r="AL14" s="179" t="s">
        <v>35</v>
      </c>
      <c r="AM14" s="176" t="s">
        <v>35</v>
      </c>
      <c r="AN14" s="50">
        <v>6</v>
      </c>
      <c r="AO14" s="177" t="s">
        <v>35</v>
      </c>
      <c r="AP14" s="175" t="s">
        <v>35</v>
      </c>
      <c r="AQ14" s="175" t="s">
        <v>35</v>
      </c>
      <c r="AR14" s="175" t="s">
        <v>35</v>
      </c>
      <c r="AS14" s="175" t="s">
        <v>35</v>
      </c>
      <c r="AT14" s="179" t="s">
        <v>35</v>
      </c>
      <c r="AU14" s="176" t="s">
        <v>35</v>
      </c>
      <c r="AV14" s="50">
        <v>6</v>
      </c>
      <c r="AW14" s="24" t="str">
        <f>IF(Y14="NO CUMPLE","NO CUMPLE",IF(AG14="NO CUMPLE","NO CUMPLE",IF(AO14="NO CUMPLE","NO CUMPLE",IF(AO14="CUMPLE","CUMPLE"))))</f>
        <v>NO CUMPLE</v>
      </c>
      <c r="AX14" s="24" t="str">
        <f>IF(Z14="NO CUMPLE","NO CUMPLE",IF(AH14="NO CUMPLE","NO CUMPLE",IF(AP14="NO CUMPLE","NO CUMPLE",IF(AP14="CUMPLE","CUMPLE"))))</f>
        <v>NO CUMPLE</v>
      </c>
      <c r="AY14" s="24" t="str">
        <f>IF(AA14="NO CUMPLE","NO CUMPLE",IF(AI14="NO CUMPLE","NO CUMPLE",IF(AQ14="NO CUMPLE","NO CUMPLE",IF(AQ14="CUMPLE","CUMPLE"))))</f>
        <v>NO CUMPLE</v>
      </c>
      <c r="AZ14" s="24" t="str">
        <f>IF(AB14="NO CUMPLE","NO CUMPLE",IF(AJ14="NO CUMPLE","NO CUMPLE",IF(AR14="NO CUMPLE","NO CUMPLE",IF(AR14="CUMPLE","CUMPLE"))))</f>
        <v>NO CUMPLE</v>
      </c>
      <c r="BA14" s="24" t="str">
        <f>IF(AC14="NO CUMPLE","NO CUMPLE",IF(AK14="NO CUMPLE","NO CUMPLE",IF(AS14="NO CUMPLE","NO CUMPLE",IF(AS14="CUMPLE","CUMPLE"))))</f>
        <v>NO CUMPLE</v>
      </c>
      <c r="BB14" s="24" t="str">
        <f>IF(AD14="NO CUMPLE","NO CUMPLE",IF(AL14="NO CUMPLE","NO CUMPLE",IF(AT14="NO CUMPLE","NO CUMPLE",IF(AT14="CUMPLE","CUMPLE"))))</f>
        <v>NO CUMPLE</v>
      </c>
      <c r="BC14" s="24" t="str">
        <f>IF(AE14="NO CUMPLE","NO CUMPLE",IF(AM14="NO CUMPLE","NO CUMPLE",IF(AU14="NO CUMPLE","NO CUMPLE",IF(AU14="CUMPLE","CUMPLE"))))</f>
        <v>CUMPLE</v>
      </c>
      <c r="BD14" s="50">
        <v>6</v>
      </c>
      <c r="BE14" s="177" t="s">
        <v>33</v>
      </c>
      <c r="BF14" s="177" t="s">
        <v>33</v>
      </c>
      <c r="BG14" s="177" t="s">
        <v>33</v>
      </c>
      <c r="BH14" s="177" t="s">
        <v>33</v>
      </c>
      <c r="BI14" s="177" t="s">
        <v>33</v>
      </c>
      <c r="BJ14" s="177" t="s">
        <v>33</v>
      </c>
      <c r="BK14" s="176" t="s">
        <v>35</v>
      </c>
      <c r="BL14" s="49">
        <v>6</v>
      </c>
      <c r="BM14" s="177" t="s">
        <v>33</v>
      </c>
      <c r="BN14" s="177" t="s">
        <v>33</v>
      </c>
      <c r="BO14" s="177" t="s">
        <v>33</v>
      </c>
      <c r="BP14" s="177" t="s">
        <v>33</v>
      </c>
      <c r="BQ14" s="177" t="s">
        <v>33</v>
      </c>
      <c r="BR14" s="177" t="s">
        <v>33</v>
      </c>
      <c r="BS14" s="176" t="s">
        <v>35</v>
      </c>
      <c r="BT14" s="50">
        <v>6</v>
      </c>
      <c r="BU14" s="23" t="str">
        <f>IF(AW14="NO CUMPLE","",IF(BE14="NO CUMPLE","",IF(BM14="NO CUMPLE","",IF(BE14="NC","",IF(BM14="CUMPLE",I14)))))</f>
        <v/>
      </c>
      <c r="BV14" s="23" t="str">
        <f>IF(AX14="NO CUMPLE","",IF(BF14="NO CUMPLE","",IF(BN14="NO CUMPLE","",IF(BF14="NC","",IF(BN14="CUMPLE",J14)))))</f>
        <v/>
      </c>
      <c r="BW14" s="23" t="str">
        <f>IF(AY14="NO CUMPLE","",IF(BG14="NO CUMPLE","",IF(BO14="NO CUMPLE","",IF(BG14="NC","",IF(BO14="CUMPLE",K14)))))</f>
        <v/>
      </c>
      <c r="BX14" s="23" t="str">
        <f>IF(AZ14="NO CUMPLE","",IF(BH14="NO CUMPLE","",IF(BP14="NO CUMPLE","",IF(BH14="NC","",IF(BP14="CUMPLE",L14)))))</f>
        <v/>
      </c>
      <c r="BY14" s="23" t="str">
        <f>IF(BA14="NO CUMPLE","",IF(BI14="NO CUMPLE","",IF(BQ14="NO CUMPLE","",IF(BI14="NC","",IF(BQ14="CUMPLE",M14)))))</f>
        <v/>
      </c>
      <c r="BZ14" s="23" t="str">
        <f>IF(BB14="NO CUMPLE","",IF(BJ14="NO CUMPLE","",IF(BR14="NO CUMPLE","",IF(BJ14="NC","",IF(BR14="CUMPLE",N14)))))</f>
        <v/>
      </c>
      <c r="CA14" s="23">
        <f>IF(BC14="NO CUMPLE","",IF(BK14="NO CUMPLE","",IF(BS14="NO CUMPLE","",IF(BK14="NC","",IF(BS14="CUMPLE",O14)))))</f>
        <v>102462207</v>
      </c>
      <c r="CB14" s="23">
        <v>106542783</v>
      </c>
      <c r="CC14" s="23">
        <v>106542783</v>
      </c>
      <c r="CD14" s="25">
        <f>COUNT(BU14:CA14)</f>
        <v>1</v>
      </c>
      <c r="CE14" s="25">
        <f t="shared" si="0"/>
        <v>0</v>
      </c>
      <c r="CF14" s="26">
        <f>IFERROR(MEDIAN(BU14:CA14),"")</f>
        <v>102462207</v>
      </c>
      <c r="CG14" s="68">
        <f>IF(COUNT(BU14:CA14)=0,"",MOD(COUNT(BU14:CA14),2))</f>
        <v>1</v>
      </c>
      <c r="CH14" s="69" t="str">
        <f>IF(COUNT(BU14:CA14)&lt;2,"", IF(MOD(COUNT(BU14:CA14),2)=1,"", SMALL(BU14:CA14, COUNT(BU14:CA14)/2 ) ))</f>
        <v/>
      </c>
      <c r="CI14" s="69">
        <f t="shared" si="1"/>
        <v>102462207</v>
      </c>
      <c r="CJ14" s="50">
        <v>6</v>
      </c>
      <c r="CK14" s="27" t="str">
        <f>IF(BU14="","", (1 - ABS((BU14 - $CI14)/$CI14)) * 40)</f>
        <v/>
      </c>
      <c r="CL14" s="27" t="str">
        <f>IF(BV14="","", (1 - ABS((BV14 - $CI14)/$CI14)) * 40)</f>
        <v/>
      </c>
      <c r="CM14" s="27" t="str">
        <f>IF(BW14="","", (1 - ABS((BW14 - $CI14)/$CI14)) * 40)</f>
        <v/>
      </c>
      <c r="CN14" s="27" t="str">
        <f>IF(BX14="","", (1 - ABS((BX14 - $CI14)/$CI14)) * 40)</f>
        <v/>
      </c>
      <c r="CO14" s="27" t="str">
        <f>IF(BY14="","", (1 - ABS((BY14 - $CI14)/$CI14)) * 40)</f>
        <v/>
      </c>
      <c r="CP14" s="27" t="str">
        <f>IF(BZ14="","", (1 - ABS((BZ14 - $CI14)/$CI14)) * 40)</f>
        <v/>
      </c>
      <c r="CQ14" s="27">
        <f>IF(CA14="","", (1 - ABS((CA14 - $CI14)/$CI14)) * 40)</f>
        <v>40</v>
      </c>
      <c r="CR14" s="50">
        <v>6</v>
      </c>
      <c r="CS14" s="67" t="str">
        <f>IF(BU14="","",ABS((BU14 - $CI14)/$CI14))</f>
        <v/>
      </c>
      <c r="CT14" s="67" t="str">
        <f>IF(BV14="","",ABS((BV14 - $CI14)/$CI14))</f>
        <v/>
      </c>
      <c r="CU14" s="67" t="str">
        <f>IF(BW14="","",ABS((BW14 - $CI14)/$CI14))</f>
        <v/>
      </c>
      <c r="CV14" s="67" t="str">
        <f>IF(BX14="","",ABS((BX14 - $CI14)/$CI14))</f>
        <v/>
      </c>
      <c r="CW14" s="67" t="str">
        <f>IF(BY14="","",ABS((BY14 - $CI14)/$CI14))</f>
        <v/>
      </c>
      <c r="CX14" s="67" t="str">
        <f>IF(BZ14="","",ABS((BZ14 - $CI14)/$CI14))</f>
        <v/>
      </c>
      <c r="CY14" s="67">
        <f>IF(CA14="","",ABS((CA14 - $CI14)/$CI14))</f>
        <v>0</v>
      </c>
      <c r="CZ14" s="50">
        <v>6</v>
      </c>
      <c r="DA14" s="28" t="str">
        <f>IF(CK14="","",ABS(BU14-$CF14))</f>
        <v/>
      </c>
      <c r="DB14" s="28" t="str">
        <f>IF(CL14="","",ABS(BV14-$CF14))</f>
        <v/>
      </c>
      <c r="DC14" s="28" t="str">
        <f>IF(CM14="","",ABS(BW14-$CF14))</f>
        <v/>
      </c>
      <c r="DD14" s="28" t="str">
        <f>IF(CN14="","",ABS(BX14-$CF14))</f>
        <v/>
      </c>
      <c r="DE14" s="28" t="str">
        <f>IF(CO14="","",ABS(BY14-$CF14))</f>
        <v/>
      </c>
      <c r="DF14" s="28" t="str">
        <f>IF(CP14="","",ABS(BZ14-$CF14))</f>
        <v/>
      </c>
      <c r="DG14" s="28">
        <f>IF(CQ14="","",ABS(CA14-$CF14))</f>
        <v>0</v>
      </c>
      <c r="DH14" s="50">
        <v>6</v>
      </c>
      <c r="DI14" s="29" t="str">
        <f>IF(BU14="","",(BU14-$CI14)^2)</f>
        <v/>
      </c>
      <c r="DJ14" s="29" t="str">
        <f>IF(BV14="","",(BV14-$CI14)^2)</f>
        <v/>
      </c>
      <c r="DK14" s="29" t="str">
        <f>IF(BW14="","",(BW14-$CI14)^2)</f>
        <v/>
      </c>
      <c r="DL14" s="29" t="str">
        <f>IF(BX14="","",(BX14-$CI14)^2)</f>
        <v/>
      </c>
      <c r="DM14" s="29" t="str">
        <f>IF(BY14="","",(BY14-$CI14)^2)</f>
        <v/>
      </c>
      <c r="DN14" s="29" t="str">
        <f>IF(BZ14="","",(BZ14-$CI14)^2)</f>
        <v/>
      </c>
      <c r="DO14" s="29">
        <f>IF(CA14="","",(CA14-$CI14)^2)</f>
        <v>0</v>
      </c>
      <c r="DP14" s="46">
        <f>MIN(DI14:DO14)</f>
        <v>0</v>
      </c>
      <c r="DQ14" s="50">
        <v>6</v>
      </c>
      <c r="DR14" s="30" t="str">
        <f>IF(BU14="","", (1 - ABS((BU14-$CI14)/$CI14))*40)</f>
        <v/>
      </c>
      <c r="DS14" s="30" t="str">
        <f>IF(BV14="","", (1 - ABS((BV14-$CI14)/$CI14))*40)</f>
        <v/>
      </c>
      <c r="DT14" s="30" t="str">
        <f>IF(BW14="","", (1 - ABS((BW14-$CI14)/$CI14))*40)</f>
        <v/>
      </c>
      <c r="DU14" s="30" t="str">
        <f>IF(BX14="","", (1 - ABS((BX14-$CI14)/$CI14))*40)</f>
        <v/>
      </c>
      <c r="DV14" s="30" t="str">
        <f>IF(BY14="","", (1 - ABS((BY14-$CI14)/$CI14))*40)</f>
        <v/>
      </c>
      <c r="DW14" s="30" t="str">
        <f>IF(BZ14="","", (1 - ABS((BZ14-$CI14)/$CI14))*40)</f>
        <v/>
      </c>
      <c r="DX14" s="30">
        <f>IF(CA14="","", (1 - ABS((CA14-$CI14)/$CI14))*40)</f>
        <v>40</v>
      </c>
      <c r="DY14" s="50">
        <v>6</v>
      </c>
      <c r="DZ14" s="177"/>
      <c r="EA14" s="175"/>
      <c r="EB14" s="175"/>
      <c r="EC14" s="175"/>
      <c r="ED14" s="175"/>
      <c r="EE14" s="179"/>
      <c r="EF14" s="176">
        <v>72</v>
      </c>
      <c r="EG14" s="50">
        <v>6</v>
      </c>
      <c r="EH14" s="64">
        <f>IF(DZ14&lt;36,0,IF(DZ14&gt;=72,60,IF(DZ14&gt;=66,40,IF(DZ14&gt;=60,30,IF(DZ14&gt;=48,20,IF(DZ14&gt;=36,10,0))))))</f>
        <v>0</v>
      </c>
      <c r="EI14" s="64">
        <f>IF(EA14&lt;36,0,IF(EA14&gt;=72,60,IF(EA14&gt;=66,40,IF(EA14&gt;=60,30,IF(EA14&gt;=48,20,IF(EA14&gt;=36,10,0))))))</f>
        <v>0</v>
      </c>
      <c r="EJ14" s="64">
        <f>IF(EB14&lt;36,0,IF(EB14&gt;=72,60,IF(EB14&gt;=66,40,IF(EB14&gt;=60,30,IF(EB14&gt;=48,20,IF(EB14&gt;=36,10,0))))))</f>
        <v>0</v>
      </c>
      <c r="EK14" s="64">
        <f>IF(EC14&lt;36,0,IF(EC14&gt;=72,60,IF(EC14&gt;=66,40,IF(EC14&gt;=60,30,IF(EC14&gt;=48,20,IF(EC14&gt;=36,10,0))))))</f>
        <v>0</v>
      </c>
      <c r="EL14" s="64">
        <f>IF(ED14&lt;36,0,IF(ED14&gt;=72,60,IF(ED14&gt;=66,40,IF(ED14&gt;=60,30,IF(ED14&gt;=48,20,IF(ED14&gt;=36,10,0))))))</f>
        <v>0</v>
      </c>
      <c r="EM14" s="64">
        <f>IF(EE14&lt;36,0,IF(EE14&gt;=72,60,IF(EE14&gt;=66,40,IF(EE14&gt;=60,30,IF(EE14&gt;=48,20,IF(EE14&gt;=36,10,0))))))</f>
        <v>0</v>
      </c>
      <c r="EN14" s="64">
        <f>IF(EF14&lt;36,0,IF(EF14&gt;=72,60,IF(EF14&gt;=66,40,IF(EF14&gt;=60,30,IF(EF14&gt;=48,20,IF(EF14&gt;=36,10,0))))))</f>
        <v>60</v>
      </c>
      <c r="EO14" s="50">
        <v>6</v>
      </c>
      <c r="EP14" s="31" t="str">
        <f>IF(DR14="","",(EH14+DR14))</f>
        <v/>
      </c>
      <c r="EQ14" s="31" t="str">
        <f>IF(DS14="","",(EI14+DS14))</f>
        <v/>
      </c>
      <c r="ER14" s="31" t="str">
        <f>IF(DT14="","",(EJ14+DT14))</f>
        <v/>
      </c>
      <c r="ES14" s="31" t="str">
        <f>IF(DU14="","",(EK14+DU14))</f>
        <v/>
      </c>
      <c r="ET14" s="31" t="str">
        <f>IF(DV14="","",(EL14+DV14))</f>
        <v/>
      </c>
      <c r="EU14" s="31" t="str">
        <f>IF(DW14="","",(EM14+DW14))</f>
        <v/>
      </c>
      <c r="EV14" s="31">
        <f>IF(DX14="","",(EN14+DX14))</f>
        <v>100</v>
      </c>
      <c r="EW14" s="70">
        <f>MAX(EP14:EV14)</f>
        <v>100</v>
      </c>
      <c r="EX14" s="32" t="str">
        <f>IF($EW14=EP14,EP$8,IF($EW14=EQ14,EQ$8,IF($EW14=ER14,ER$8,IF($EW14=ES14,ES$8,IF($EW14=ET14,ET$8,IF($EW14=EU14,EU$8,IF($EW14=EV14,EV$8,"")))))))</f>
        <v>7. INSTRUMENTACIÓN Y SERVICIOS S.A.S. - NIT.: 830505910-7</v>
      </c>
      <c r="EY14" s="32" t="e">
        <f>IF($EW14=#REF!,#REF!,IF($EW14=#REF!,#REF!,IF($EW14=#REF!,#REF!,IF($EW14=#REF!,#REF!,IF($EW14=#REF!,#REF!,IF($EW14=#REF!,#REF!,IF($EW14=#REF!,#REF!,"")))))))</f>
        <v>#REF!</v>
      </c>
      <c r="EZ14" s="32" t="e">
        <f>IF($EW14=#REF!,#REF!,IF($EW14=#REF!,#REF!,IF($EW14=#REF!,#REF!,IF($EW14=#REF!,#REF!,IF($EW14=#REF!,#REF!,IF($EW14=#REF!,#REF!,IF($EW14=#REF!,#REF!,"")))))))</f>
        <v>#REF!</v>
      </c>
      <c r="FA14" s="32" t="e">
        <f>IF($EW14=#REF!,#REF!,IF($EW14=#REF!,#REF!,IF($EW14=#REF!,#REF!,IF($EW14=#REF!,#REF!,IF($EW14=#REF!,#REF!,IF($EW14=#REF!,#REF!,IF($EW14=#REF!,#REF!,"")))))))</f>
        <v>#REF!</v>
      </c>
      <c r="FB14" s="74" t="str">
        <f>IFERROR(INDEX($EP$8:$EV$8,MATCH(EW14,EP14:EV14,0)), "DESIERTO")</f>
        <v>7. INSTRUMENTACIÓN Y SERVICIOS S.A.S. - NIT.: 830505910-7</v>
      </c>
      <c r="FC14" s="74" t="str">
        <f>IF($EW14=EP14,EP$8,IF($EW14=EQ14,EQ$8,IF($EW14=ER14,ER$8,IF($EW14=ES14,ES$8,IF($EW14=ET14,ET$8,IF($EW14=EU14,EU$8,IF($EW14=EV14,EV$8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IF($EW14=#REF!,#REF!,""))))))))))))))))))))))))))))</f>
        <v>7. INSTRUMENTACIÓN Y SERVICIOS S.A.S. - NIT.: 830505910-7</v>
      </c>
      <c r="FD14" s="33">
        <f>IF($FC14=$I$8,$I14,IF($FC14=$J$8,$J14,IF($FC14=$K$8,$K14,IF($FC14=$L$8,$L14,IF($FC14=$M$8,$M14,IF($FC14=$N$8,$N14,IF($FC14=$O$8,$O14,"")))))))</f>
        <v>102462207</v>
      </c>
      <c r="FE14" s="33" t="e">
        <f>IF($FC14=#REF!,#REF!,IF($FC14=#REF!,#REF!,IF($FC14=#REF!,#REF!,IF($FC14=#REF!,#REF!,IF($FC14=#REF!,#REF!,IF($FC14=#REF!,#REF!,IF($FC14=#REF!,#REF!,"")))))))</f>
        <v>#REF!</v>
      </c>
      <c r="FF14" s="33" t="e">
        <f>IF($FC14=#REF!,#REF!,IF($FC14=#REF!,#REF!,IF($FC14=#REF!,#REF!,IF($FC14=#REF!,#REF!,IF($FC14=#REF!,#REF!,IF($FC14=#REF!,#REF!,IF($FC14=#REF!,#REF!,"")))))))</f>
        <v>#REF!</v>
      </c>
      <c r="FG14" s="33" t="e">
        <f>IF($FC14=#REF!,#REF!,IF($FC14=#REF!,#REF!,IF($FC14=#REF!,#REF!,IF($FC14=#REF!,#REF!,IF($FC14=#REF!,#REF!,IF($FC14=#REF!,#REF!,IF($FC14=#REF!,#REF!,"")))))))</f>
        <v>#REF!</v>
      </c>
      <c r="FH14" s="65">
        <f>IFERROR(INDEX(I14:O14,MATCH(FB14,$I$8:$O$8,0)),"DESIERTO")</f>
        <v>102462207</v>
      </c>
      <c r="FI14" s="33" t="e">
        <f t="shared" si="2"/>
        <v>#REF!</v>
      </c>
      <c r="FJ14" s="50">
        <v>6</v>
      </c>
      <c r="FK14" s="65">
        <f>IFERROR(IF(FH14&gt;0,(G14-FH14),"F"),"D")</f>
        <v>4080576</v>
      </c>
      <c r="FL14" s="65" t="str">
        <f>IF(FB14="DESIERTO",G14,"ADJUDICADO")</f>
        <v>ADJUDICADO</v>
      </c>
    </row>
    <row r="15" spans="1:170" ht="20.399999999999999" hidden="1" x14ac:dyDescent="0.2">
      <c r="A15" s="45"/>
      <c r="B15" s="135" t="s">
        <v>75</v>
      </c>
      <c r="C15" s="136" t="s">
        <v>79</v>
      </c>
      <c r="D15" s="135" t="s">
        <v>77</v>
      </c>
      <c r="E15" s="135" t="s">
        <v>78</v>
      </c>
      <c r="F15" s="137">
        <v>4</v>
      </c>
      <c r="G15" s="127">
        <v>54472440</v>
      </c>
      <c r="H15" s="49">
        <v>7</v>
      </c>
      <c r="I15" s="163"/>
      <c r="J15" s="161"/>
      <c r="K15" s="161"/>
      <c r="L15" s="161"/>
      <c r="M15" s="161"/>
      <c r="N15" s="161"/>
      <c r="O15" s="166">
        <v>53045264</v>
      </c>
      <c r="P15" s="53">
        <v>7</v>
      </c>
      <c r="Q15" s="23">
        <f>IF(I15="NC","NC",IF(I15&lt;=$G15,I15,""))</f>
        <v>0</v>
      </c>
      <c r="R15" s="23">
        <f>IF(J15="NC","NC",IF(J15&lt;=$G15,J15,""))</f>
        <v>0</v>
      </c>
      <c r="S15" s="23">
        <f>IF(K15="NC","NC",IF(K15&lt;=$G15,K15,""))</f>
        <v>0</v>
      </c>
      <c r="T15" s="23">
        <f>IF(L15="NC","NC",IF(L15&lt;=$G15,L15,""))</f>
        <v>0</v>
      </c>
      <c r="U15" s="23">
        <f>IF(M15="NC","NC",IF(M15&lt;=$G15,M15,""))</f>
        <v>0</v>
      </c>
      <c r="V15" s="23">
        <f>IF(N15="NC","NC",IF(N15&lt;=$G15,N15,""))</f>
        <v>0</v>
      </c>
      <c r="W15" s="23">
        <f>IF(O15="NC","NC",IF(O15&lt;=$G15,O15,""))</f>
        <v>53045264</v>
      </c>
      <c r="X15" s="50">
        <v>7</v>
      </c>
      <c r="Y15" s="177" t="s">
        <v>34</v>
      </c>
      <c r="Z15" s="175" t="s">
        <v>34</v>
      </c>
      <c r="AA15" s="175" t="s">
        <v>34</v>
      </c>
      <c r="AB15" s="175" t="s">
        <v>34</v>
      </c>
      <c r="AC15" s="175" t="s">
        <v>34</v>
      </c>
      <c r="AD15" s="175" t="s">
        <v>34</v>
      </c>
      <c r="AE15" s="176" t="s">
        <v>35</v>
      </c>
      <c r="AF15" s="49">
        <v>7</v>
      </c>
      <c r="AG15" s="177" t="s">
        <v>35</v>
      </c>
      <c r="AH15" s="175" t="s">
        <v>35</v>
      </c>
      <c r="AI15" s="175" t="s">
        <v>35</v>
      </c>
      <c r="AJ15" s="175" t="s">
        <v>35</v>
      </c>
      <c r="AK15" s="175" t="s">
        <v>35</v>
      </c>
      <c r="AL15" s="175" t="s">
        <v>35</v>
      </c>
      <c r="AM15" s="180" t="s">
        <v>35</v>
      </c>
      <c r="AN15" s="50">
        <v>7</v>
      </c>
      <c r="AO15" s="177" t="s">
        <v>35</v>
      </c>
      <c r="AP15" s="175" t="s">
        <v>35</v>
      </c>
      <c r="AQ15" s="175" t="s">
        <v>35</v>
      </c>
      <c r="AR15" s="175" t="s">
        <v>35</v>
      </c>
      <c r="AS15" s="175" t="s">
        <v>35</v>
      </c>
      <c r="AT15" s="175" t="s">
        <v>35</v>
      </c>
      <c r="AU15" s="180" t="s">
        <v>35</v>
      </c>
      <c r="AV15" s="50">
        <v>7</v>
      </c>
      <c r="AW15" s="24" t="str">
        <f>IF(Y15="NO CUMPLE","NO CUMPLE",IF(AG15="NO CUMPLE","NO CUMPLE",IF(AO15="NO CUMPLE","NO CUMPLE",IF(AO15="CUMPLE","CUMPLE"))))</f>
        <v>NO CUMPLE</v>
      </c>
      <c r="AX15" s="24" t="str">
        <f>IF(Z15="NO CUMPLE","NO CUMPLE",IF(AH15="NO CUMPLE","NO CUMPLE",IF(AP15="NO CUMPLE","NO CUMPLE",IF(AP15="CUMPLE","CUMPLE"))))</f>
        <v>NO CUMPLE</v>
      </c>
      <c r="AY15" s="24" t="str">
        <f>IF(AA15="NO CUMPLE","NO CUMPLE",IF(AI15="NO CUMPLE","NO CUMPLE",IF(AQ15="NO CUMPLE","NO CUMPLE",IF(AQ15="CUMPLE","CUMPLE"))))</f>
        <v>NO CUMPLE</v>
      </c>
      <c r="AZ15" s="24" t="str">
        <f>IF(AB15="NO CUMPLE","NO CUMPLE",IF(AJ15="NO CUMPLE","NO CUMPLE",IF(AR15="NO CUMPLE","NO CUMPLE",IF(AR15="CUMPLE","CUMPLE"))))</f>
        <v>NO CUMPLE</v>
      </c>
      <c r="BA15" s="24" t="str">
        <f>IF(AC15="NO CUMPLE","NO CUMPLE",IF(AK15="NO CUMPLE","NO CUMPLE",IF(AS15="NO CUMPLE","NO CUMPLE",IF(AS15="CUMPLE","CUMPLE"))))</f>
        <v>NO CUMPLE</v>
      </c>
      <c r="BB15" s="24" t="str">
        <f>IF(AD15="NO CUMPLE","NO CUMPLE",IF(AL15="NO CUMPLE","NO CUMPLE",IF(AT15="NO CUMPLE","NO CUMPLE",IF(AT15="CUMPLE","CUMPLE"))))</f>
        <v>NO CUMPLE</v>
      </c>
      <c r="BC15" s="24" t="str">
        <f>IF(AE15="NO CUMPLE","NO CUMPLE",IF(AM15="NO CUMPLE","NO CUMPLE",IF(AU15="NO CUMPLE","NO CUMPLE",IF(AU15="CUMPLE","CUMPLE"))))</f>
        <v>CUMPLE</v>
      </c>
      <c r="BD15" s="50">
        <v>7</v>
      </c>
      <c r="BE15" s="177" t="s">
        <v>33</v>
      </c>
      <c r="BF15" s="177" t="s">
        <v>33</v>
      </c>
      <c r="BG15" s="177" t="s">
        <v>33</v>
      </c>
      <c r="BH15" s="177" t="s">
        <v>33</v>
      </c>
      <c r="BI15" s="177" t="s">
        <v>33</v>
      </c>
      <c r="BJ15" s="177" t="s">
        <v>33</v>
      </c>
      <c r="BK15" s="180" t="s">
        <v>35</v>
      </c>
      <c r="BL15" s="50">
        <v>7</v>
      </c>
      <c r="BM15" s="177" t="s">
        <v>33</v>
      </c>
      <c r="BN15" s="177" t="s">
        <v>33</v>
      </c>
      <c r="BO15" s="177" t="s">
        <v>33</v>
      </c>
      <c r="BP15" s="177" t="s">
        <v>33</v>
      </c>
      <c r="BQ15" s="177" t="s">
        <v>33</v>
      </c>
      <c r="BR15" s="177" t="s">
        <v>33</v>
      </c>
      <c r="BS15" s="180" t="s">
        <v>35</v>
      </c>
      <c r="BT15" s="50">
        <v>7</v>
      </c>
      <c r="BU15" s="23" t="str">
        <f>IF(AW15="NO CUMPLE","",IF(BE15="NO CUMPLE","",IF(BM15="NO CUMPLE","",IF(BE15="NC","",IF(BM15="CUMPLE",I15)))))</f>
        <v/>
      </c>
      <c r="BV15" s="23" t="str">
        <f>IF(AX15="NO CUMPLE","",IF(BF15="NO CUMPLE","",IF(BN15="NO CUMPLE","",IF(BF15="NC","",IF(BN15="CUMPLE",J15)))))</f>
        <v/>
      </c>
      <c r="BW15" s="23" t="str">
        <f>IF(AY15="NO CUMPLE","",IF(BG15="NO CUMPLE","",IF(BO15="NO CUMPLE","",IF(BG15="NC","",IF(BO15="CUMPLE",K15)))))</f>
        <v/>
      </c>
      <c r="BX15" s="23" t="str">
        <f>IF(AZ15="NO CUMPLE","",IF(BH15="NO CUMPLE","",IF(BP15="NO CUMPLE","",IF(BH15="NC","",IF(BP15="CUMPLE",L15)))))</f>
        <v/>
      </c>
      <c r="BY15" s="23" t="str">
        <f>IF(BA15="NO CUMPLE","",IF(BI15="NO CUMPLE","",IF(BQ15="NO CUMPLE","",IF(BI15="NC","",IF(BQ15="CUMPLE",M15)))))</f>
        <v/>
      </c>
      <c r="BZ15" s="23" t="str">
        <f>IF(BB15="NO CUMPLE","",IF(BJ15="NO CUMPLE","",IF(BR15="NO CUMPLE","",IF(BJ15="NC","",IF(BR15="CUMPLE",N15)))))</f>
        <v/>
      </c>
      <c r="CA15" s="23">
        <f>IF(BC15="NO CUMPLE","",IF(BK15="NO CUMPLE","",IF(BS15="NO CUMPLE","",IF(BK15="NC","",IF(BS15="CUMPLE",O15)))))</f>
        <v>53045264</v>
      </c>
      <c r="CB15" s="23">
        <v>54472440</v>
      </c>
      <c r="CC15" s="23">
        <v>54472440</v>
      </c>
      <c r="CD15" s="25">
        <f>COUNT(BU15:CA15)</f>
        <v>1</v>
      </c>
      <c r="CE15" s="25">
        <f t="shared" si="0"/>
        <v>0</v>
      </c>
      <c r="CF15" s="26">
        <f>IFERROR(MEDIAN(BU15:CA15),"")</f>
        <v>53045264</v>
      </c>
      <c r="CG15" s="68">
        <f>IF(COUNT(BU15:CA15)=0,"",MOD(COUNT(BU15:CA15),2))</f>
        <v>1</v>
      </c>
      <c r="CH15" s="69" t="str">
        <f>IF(COUNT(BU15:CA15)&lt;2,"", IF(MOD(COUNT(BU15:CA15),2)=1,"", SMALL(BU15:CA15, COUNT(BU15:CA15)/2 ) ))</f>
        <v/>
      </c>
      <c r="CI15" s="69">
        <f t="shared" si="1"/>
        <v>53045264</v>
      </c>
      <c r="CJ15" s="50">
        <v>7</v>
      </c>
      <c r="CK15" s="27" t="str">
        <f>IF(BU15="","", (1 - ABS((BU15 - $CI15)/$CI15)) * 40)</f>
        <v/>
      </c>
      <c r="CL15" s="27" t="str">
        <f>IF(BV15="","", (1 - ABS((BV15 - $CI15)/$CI15)) * 40)</f>
        <v/>
      </c>
      <c r="CM15" s="27" t="str">
        <f>IF(BW15="","", (1 - ABS((BW15 - $CI15)/$CI15)) * 40)</f>
        <v/>
      </c>
      <c r="CN15" s="27" t="str">
        <f>IF(BX15="","", (1 - ABS((BX15 - $CI15)/$CI15)) * 40)</f>
        <v/>
      </c>
      <c r="CO15" s="27" t="str">
        <f>IF(BY15="","", (1 - ABS((BY15 - $CI15)/$CI15)) * 40)</f>
        <v/>
      </c>
      <c r="CP15" s="27" t="str">
        <f>IF(BZ15="","", (1 - ABS((BZ15 - $CI15)/$CI15)) * 40)</f>
        <v/>
      </c>
      <c r="CQ15" s="27">
        <f>IF(CA15="","", (1 - ABS((CA15 - $CI15)/$CI15)) * 40)</f>
        <v>40</v>
      </c>
      <c r="CR15" s="50">
        <v>7</v>
      </c>
      <c r="CS15" s="67" t="str">
        <f>IF(BU15="","",ABS((BU15 - $CI15)/$CI15))</f>
        <v/>
      </c>
      <c r="CT15" s="67" t="str">
        <f>IF(BV15="","",ABS((BV15 - $CI15)/$CI15))</f>
        <v/>
      </c>
      <c r="CU15" s="67" t="str">
        <f>IF(BW15="","",ABS((BW15 - $CI15)/$CI15))</f>
        <v/>
      </c>
      <c r="CV15" s="67" t="str">
        <f>IF(BX15="","",ABS((BX15 - $CI15)/$CI15))</f>
        <v/>
      </c>
      <c r="CW15" s="67" t="str">
        <f>IF(BY15="","",ABS((BY15 - $CI15)/$CI15))</f>
        <v/>
      </c>
      <c r="CX15" s="67" t="str">
        <f>IF(BZ15="","",ABS((BZ15 - $CI15)/$CI15))</f>
        <v/>
      </c>
      <c r="CY15" s="67">
        <f>IF(CA15="","",ABS((CA15 - $CI15)/$CI15))</f>
        <v>0</v>
      </c>
      <c r="CZ15" s="50">
        <v>7</v>
      </c>
      <c r="DA15" s="28" t="str">
        <f>IF(CK15="","",ABS(BU15-$CF15))</f>
        <v/>
      </c>
      <c r="DB15" s="28" t="str">
        <f>IF(CL15="","",ABS(BV15-$CF15))</f>
        <v/>
      </c>
      <c r="DC15" s="28" t="str">
        <f>IF(CM15="","",ABS(BW15-$CF15))</f>
        <v/>
      </c>
      <c r="DD15" s="28" t="str">
        <f>IF(CN15="","",ABS(BX15-$CF15))</f>
        <v/>
      </c>
      <c r="DE15" s="28" t="str">
        <f>IF(CO15="","",ABS(BY15-$CF15))</f>
        <v/>
      </c>
      <c r="DF15" s="28" t="str">
        <f>IF(CP15="","",ABS(BZ15-$CF15))</f>
        <v/>
      </c>
      <c r="DG15" s="28">
        <f>IF(CQ15="","",ABS(CA15-$CF15))</f>
        <v>0</v>
      </c>
      <c r="DH15" s="50">
        <v>7</v>
      </c>
      <c r="DI15" s="29" t="str">
        <f>IF(BU15="","",(BU15-$CI15)^2)</f>
        <v/>
      </c>
      <c r="DJ15" s="29" t="str">
        <f>IF(BV15="","",(BV15-$CI15)^2)</f>
        <v/>
      </c>
      <c r="DK15" s="29" t="str">
        <f>IF(BW15="","",(BW15-$CI15)^2)</f>
        <v/>
      </c>
      <c r="DL15" s="29" t="str">
        <f>IF(BX15="","",(BX15-$CI15)^2)</f>
        <v/>
      </c>
      <c r="DM15" s="29" t="str">
        <f>IF(BY15="","",(BY15-$CI15)^2)</f>
        <v/>
      </c>
      <c r="DN15" s="29" t="str">
        <f>IF(BZ15="","",(BZ15-$CI15)^2)</f>
        <v/>
      </c>
      <c r="DO15" s="29">
        <f>IF(CA15="","",(CA15-$CI15)^2)</f>
        <v>0</v>
      </c>
      <c r="DP15" s="46">
        <f>MIN(DI15:DO15)</f>
        <v>0</v>
      </c>
      <c r="DQ15" s="50">
        <v>7</v>
      </c>
      <c r="DR15" s="30" t="str">
        <f>IF(BU15="","", (1 - ABS((BU15-$CI15)/$CI15))*40)</f>
        <v/>
      </c>
      <c r="DS15" s="30" t="str">
        <f>IF(BV15="","", (1 - ABS((BV15-$CI15)/$CI15))*40)</f>
        <v/>
      </c>
      <c r="DT15" s="30" t="str">
        <f>IF(BW15="","", (1 - ABS((BW15-$CI15)/$CI15))*40)</f>
        <v/>
      </c>
      <c r="DU15" s="30" t="str">
        <f>IF(BX15="","", (1 - ABS((BX15-$CI15)/$CI15))*40)</f>
        <v/>
      </c>
      <c r="DV15" s="30" t="str">
        <f>IF(BY15="","", (1 - ABS((BY15-$CI15)/$CI15))*40)</f>
        <v/>
      </c>
      <c r="DW15" s="30" t="str">
        <f>IF(BZ15="","", (1 - ABS((BZ15-$CI15)/$CI15))*40)</f>
        <v/>
      </c>
      <c r="DX15" s="30">
        <f>IF(CA15="","", (1 - ABS((CA15-$CI15)/$CI15))*40)</f>
        <v>40</v>
      </c>
      <c r="DY15" s="50">
        <v>7</v>
      </c>
      <c r="DZ15" s="177"/>
      <c r="EA15" s="175"/>
      <c r="EB15" s="175"/>
      <c r="EC15" s="175"/>
      <c r="ED15" s="175"/>
      <c r="EE15" s="175"/>
      <c r="EF15" s="180">
        <v>72</v>
      </c>
      <c r="EG15" s="50">
        <v>7</v>
      </c>
      <c r="EH15" s="64">
        <f>IF(DZ15&lt;36,0,IF(DZ15&gt;=72,60,IF(DZ15&gt;=66,40,IF(DZ15&gt;=60,30,IF(DZ15&gt;=48,20,IF(DZ15&gt;=36,10,0))))))</f>
        <v>0</v>
      </c>
      <c r="EI15" s="64">
        <f>IF(EA15&lt;36,0,IF(EA15&gt;=72,60,IF(EA15&gt;=66,40,IF(EA15&gt;=60,30,IF(EA15&gt;=48,20,IF(EA15&gt;=36,10,0))))))</f>
        <v>0</v>
      </c>
      <c r="EJ15" s="64">
        <f>IF(EB15&lt;36,0,IF(EB15&gt;=72,60,IF(EB15&gt;=66,40,IF(EB15&gt;=60,30,IF(EB15&gt;=48,20,IF(EB15&gt;=36,10,0))))))</f>
        <v>0</v>
      </c>
      <c r="EK15" s="64">
        <f>IF(EC15&lt;36,0,IF(EC15&gt;=72,60,IF(EC15&gt;=66,40,IF(EC15&gt;=60,30,IF(EC15&gt;=48,20,IF(EC15&gt;=36,10,0))))))</f>
        <v>0</v>
      </c>
      <c r="EL15" s="64">
        <f>IF(ED15&lt;36,0,IF(ED15&gt;=72,60,IF(ED15&gt;=66,40,IF(ED15&gt;=60,30,IF(ED15&gt;=48,20,IF(ED15&gt;=36,10,0))))))</f>
        <v>0</v>
      </c>
      <c r="EM15" s="64">
        <f>IF(EE15&lt;36,0,IF(EE15&gt;=72,60,IF(EE15&gt;=66,40,IF(EE15&gt;=60,30,IF(EE15&gt;=48,20,IF(EE15&gt;=36,10,0))))))</f>
        <v>0</v>
      </c>
      <c r="EN15" s="64">
        <f>IF(EF15&lt;36,0,IF(EF15&gt;=72,60,IF(EF15&gt;=66,40,IF(EF15&gt;=60,30,IF(EF15&gt;=48,20,IF(EF15&gt;=36,10,0))))))</f>
        <v>60</v>
      </c>
      <c r="EO15" s="50">
        <v>7</v>
      </c>
      <c r="EP15" s="31" t="str">
        <f>IF(DR15="","",(EH15+DR15))</f>
        <v/>
      </c>
      <c r="EQ15" s="31" t="str">
        <f>IF(DS15="","",(EI15+DS15))</f>
        <v/>
      </c>
      <c r="ER15" s="31" t="str">
        <f>IF(DT15="","",(EJ15+DT15))</f>
        <v/>
      </c>
      <c r="ES15" s="31" t="str">
        <f>IF(DU15="","",(EK15+DU15))</f>
        <v/>
      </c>
      <c r="ET15" s="31" t="str">
        <f>IF(DV15="","",(EL15+DV15))</f>
        <v/>
      </c>
      <c r="EU15" s="31" t="str">
        <f>IF(DW15="","",(EM15+DW15))</f>
        <v/>
      </c>
      <c r="EV15" s="31">
        <f>IF(DX15="","",(EN15+DX15))</f>
        <v>100</v>
      </c>
      <c r="EW15" s="70">
        <f>MAX(EP15:EV15)</f>
        <v>100</v>
      </c>
      <c r="EX15" s="32" t="str">
        <f>IF($EW15=EP15,EP$8,IF($EW15=EQ15,EQ$8,IF($EW15=ER15,ER$8,IF($EW15=ES15,ES$8,IF($EW15=ET15,ET$8,IF($EW15=EU15,EU$8,IF($EW15=EV15,EV$8,"")))))))</f>
        <v>7. INSTRUMENTACIÓN Y SERVICIOS S.A.S. - NIT.: 830505910-7</v>
      </c>
      <c r="EY15" s="32" t="e">
        <f>IF($EW15=#REF!,#REF!,IF($EW15=#REF!,#REF!,IF($EW15=#REF!,#REF!,IF($EW15=#REF!,#REF!,IF($EW15=#REF!,#REF!,IF($EW15=#REF!,#REF!,IF($EW15=#REF!,#REF!,"")))))))</f>
        <v>#REF!</v>
      </c>
      <c r="EZ15" s="32" t="e">
        <f>IF($EW15=#REF!,#REF!,IF($EW15=#REF!,#REF!,IF($EW15=#REF!,#REF!,IF($EW15=#REF!,#REF!,IF($EW15=#REF!,#REF!,IF($EW15=#REF!,#REF!,IF($EW15=#REF!,#REF!,"")))))))</f>
        <v>#REF!</v>
      </c>
      <c r="FA15" s="32" t="e">
        <f>IF($EW15=#REF!,#REF!,IF($EW15=#REF!,#REF!,IF($EW15=#REF!,#REF!,IF($EW15=#REF!,#REF!,IF($EW15=#REF!,#REF!,IF($EW15=#REF!,#REF!,IF($EW15=#REF!,#REF!,"")))))))</f>
        <v>#REF!</v>
      </c>
      <c r="FB15" s="74" t="str">
        <f>IFERROR(INDEX($EP$8:$EV$8,MATCH(EW15,EP15:EV15,0)), "DESIERTO")</f>
        <v>7. INSTRUMENTACIÓN Y SERVICIOS S.A.S. - NIT.: 830505910-7</v>
      </c>
      <c r="FC15" s="74" t="str">
        <f>IF($EW15=EP15,EP$8,IF($EW15=EQ15,EQ$8,IF($EW15=ER15,ER$8,IF($EW15=ES15,ES$8,IF($EW15=ET15,ET$8,IF($EW15=EU15,EU$8,IF($EW15=EV15,EV$8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IF($EW15=#REF!,#REF!,""))))))))))))))))))))))))))))</f>
        <v>7. INSTRUMENTACIÓN Y SERVICIOS S.A.S. - NIT.: 830505910-7</v>
      </c>
      <c r="FD15" s="33">
        <f>IF($FC15=$I$8,$I15,IF($FC15=$J$8,$J15,IF($FC15=$K$8,$K15,IF($FC15=$L$8,$L15,IF($FC15=$M$8,$M15,IF($FC15=$N$8,$N15,IF($FC15=$O$8,$O15,"")))))))</f>
        <v>53045264</v>
      </c>
      <c r="FE15" s="33" t="e">
        <f>IF($FC15=#REF!,#REF!,IF($FC15=#REF!,#REF!,IF($FC15=#REF!,#REF!,IF($FC15=#REF!,#REF!,IF($FC15=#REF!,#REF!,IF($FC15=#REF!,#REF!,IF($FC15=#REF!,#REF!,"")))))))</f>
        <v>#REF!</v>
      </c>
      <c r="FF15" s="33" t="e">
        <f>IF($FC15=#REF!,#REF!,IF($FC15=#REF!,#REF!,IF($FC15=#REF!,#REF!,IF($FC15=#REF!,#REF!,IF($FC15=#REF!,#REF!,IF($FC15=#REF!,#REF!,IF($FC15=#REF!,#REF!,"")))))))</f>
        <v>#REF!</v>
      </c>
      <c r="FG15" s="33" t="e">
        <f>IF($FC15=#REF!,#REF!,IF($FC15=#REF!,#REF!,IF($FC15=#REF!,#REF!,IF($FC15=#REF!,#REF!,IF($FC15=#REF!,#REF!,IF($FC15=#REF!,#REF!,IF($FC15=#REF!,#REF!,"")))))))</f>
        <v>#REF!</v>
      </c>
      <c r="FH15" s="65">
        <f>IFERROR(INDEX(I15:O15,MATCH(FB15,$I$8:$O$8,0)),"DESIERTO")</f>
        <v>53045264</v>
      </c>
      <c r="FI15" s="33" t="e">
        <f t="shared" si="2"/>
        <v>#REF!</v>
      </c>
      <c r="FJ15" s="50">
        <v>7</v>
      </c>
      <c r="FK15" s="65">
        <f>IFERROR(IF(FH15&gt;0,(G15-FH15),"F"),"D")</f>
        <v>1427176</v>
      </c>
      <c r="FL15" s="65" t="str">
        <f>IF(FB15="DESIERTO",G15,"ADJUDICADO")</f>
        <v>ADJUDICADO</v>
      </c>
    </row>
    <row r="16" spans="1:170" ht="20.399999999999999" x14ac:dyDescent="0.2">
      <c r="A16" s="45"/>
      <c r="B16" s="135" t="s">
        <v>75</v>
      </c>
      <c r="C16" s="136" t="s">
        <v>79</v>
      </c>
      <c r="D16" s="135" t="s">
        <v>77</v>
      </c>
      <c r="E16" s="135" t="s">
        <v>80</v>
      </c>
      <c r="F16" s="137">
        <v>6</v>
      </c>
      <c r="G16" s="127">
        <v>1265065</v>
      </c>
      <c r="H16" s="50">
        <v>8</v>
      </c>
      <c r="I16" s="161"/>
      <c r="J16" s="164"/>
      <c r="K16" s="161"/>
      <c r="L16" s="161"/>
      <c r="M16" s="161"/>
      <c r="N16" s="164"/>
      <c r="O16" s="161"/>
      <c r="P16" s="53">
        <v>8</v>
      </c>
      <c r="Q16" s="23">
        <f>IF(I16="NC","NC",IF(I16&lt;=$G16,I16,""))</f>
        <v>0</v>
      </c>
      <c r="R16" s="23">
        <f>IF(J16="NC","NC",IF(J16&lt;=$G16,J16,""))</f>
        <v>0</v>
      </c>
      <c r="S16" s="23">
        <f>IF(K16="NC","NC",IF(K16&lt;=$G16,K16,""))</f>
        <v>0</v>
      </c>
      <c r="T16" s="23">
        <f>IF(L16="NC","NC",IF(L16&lt;=$G16,L16,""))</f>
        <v>0</v>
      </c>
      <c r="U16" s="23">
        <f>IF(M16="NC","NC",IF(M16&lt;=$G16,M16,""))</f>
        <v>0</v>
      </c>
      <c r="V16" s="23">
        <f>IF(N16="NC","NC",IF(N16&lt;=$G16,N16,""))</f>
        <v>0</v>
      </c>
      <c r="W16" s="23">
        <f>IF(O16="NC","NC",IF(O16&lt;=$G16,O16,""))</f>
        <v>0</v>
      </c>
      <c r="X16" s="50">
        <v>8</v>
      </c>
      <c r="Y16" s="175" t="s">
        <v>34</v>
      </c>
      <c r="Z16" s="178" t="s">
        <v>34</v>
      </c>
      <c r="AA16" s="175" t="s">
        <v>34</v>
      </c>
      <c r="AB16" s="175" t="s">
        <v>34</v>
      </c>
      <c r="AC16" s="175" t="s">
        <v>34</v>
      </c>
      <c r="AD16" s="178" t="s">
        <v>34</v>
      </c>
      <c r="AE16" s="175" t="s">
        <v>34</v>
      </c>
      <c r="AF16" s="50">
        <v>8</v>
      </c>
      <c r="AG16" s="175" t="s">
        <v>35</v>
      </c>
      <c r="AH16" s="178" t="s">
        <v>35</v>
      </c>
      <c r="AI16" s="175" t="s">
        <v>35</v>
      </c>
      <c r="AJ16" s="175" t="s">
        <v>35</v>
      </c>
      <c r="AK16" s="175" t="s">
        <v>35</v>
      </c>
      <c r="AL16" s="178" t="s">
        <v>35</v>
      </c>
      <c r="AM16" s="175" t="s">
        <v>35</v>
      </c>
      <c r="AN16" s="50">
        <v>8</v>
      </c>
      <c r="AO16" s="175" t="s">
        <v>35</v>
      </c>
      <c r="AP16" s="178" t="s">
        <v>35</v>
      </c>
      <c r="AQ16" s="175" t="s">
        <v>35</v>
      </c>
      <c r="AR16" s="175" t="s">
        <v>35</v>
      </c>
      <c r="AS16" s="175" t="s">
        <v>35</v>
      </c>
      <c r="AT16" s="178" t="s">
        <v>35</v>
      </c>
      <c r="AU16" s="175" t="s">
        <v>35</v>
      </c>
      <c r="AV16" s="50">
        <v>8</v>
      </c>
      <c r="AW16" s="24" t="str">
        <f>IF(Y16="NO CUMPLE","NO CUMPLE",IF(AG16="NO CUMPLE","NO CUMPLE",IF(AO16="NO CUMPLE","NO CUMPLE",IF(AO16="CUMPLE","CUMPLE"))))</f>
        <v>NO CUMPLE</v>
      </c>
      <c r="AX16" s="24" t="str">
        <f>IF(Z16="NO CUMPLE","NO CUMPLE",IF(AH16="NO CUMPLE","NO CUMPLE",IF(AP16="NO CUMPLE","NO CUMPLE",IF(AP16="CUMPLE","CUMPLE"))))</f>
        <v>NO CUMPLE</v>
      </c>
      <c r="AY16" s="24" t="str">
        <f>IF(AA16="NO CUMPLE","NO CUMPLE",IF(AI16="NO CUMPLE","NO CUMPLE",IF(AQ16="NO CUMPLE","NO CUMPLE",IF(AQ16="CUMPLE","CUMPLE"))))</f>
        <v>NO CUMPLE</v>
      </c>
      <c r="AZ16" s="24" t="str">
        <f>IF(AB16="NO CUMPLE","NO CUMPLE",IF(AJ16="NO CUMPLE","NO CUMPLE",IF(AR16="NO CUMPLE","NO CUMPLE",IF(AR16="CUMPLE","CUMPLE"))))</f>
        <v>NO CUMPLE</v>
      </c>
      <c r="BA16" s="24" t="str">
        <f>IF(AC16="NO CUMPLE","NO CUMPLE",IF(AK16="NO CUMPLE","NO CUMPLE",IF(AS16="NO CUMPLE","NO CUMPLE",IF(AS16="CUMPLE","CUMPLE"))))</f>
        <v>NO CUMPLE</v>
      </c>
      <c r="BB16" s="24" t="str">
        <f>IF(AD16="NO CUMPLE","NO CUMPLE",IF(AL16="NO CUMPLE","NO CUMPLE",IF(AT16="NO CUMPLE","NO CUMPLE",IF(AT16="CUMPLE","CUMPLE"))))</f>
        <v>NO CUMPLE</v>
      </c>
      <c r="BC16" s="24" t="str">
        <f>IF(AE16="NO CUMPLE","NO CUMPLE",IF(AM16="NO CUMPLE","NO CUMPLE",IF(AU16="NO CUMPLE","NO CUMPLE",IF(AU16="CUMPLE","CUMPLE"))))</f>
        <v>NO CUMPLE</v>
      </c>
      <c r="BD16" s="50">
        <v>8</v>
      </c>
      <c r="BE16" s="177" t="s">
        <v>33</v>
      </c>
      <c r="BF16" s="177" t="s">
        <v>33</v>
      </c>
      <c r="BG16" s="177" t="s">
        <v>33</v>
      </c>
      <c r="BH16" s="177" t="s">
        <v>33</v>
      </c>
      <c r="BI16" s="177" t="s">
        <v>33</v>
      </c>
      <c r="BJ16" s="177" t="s">
        <v>33</v>
      </c>
      <c r="BK16" s="177" t="s">
        <v>33</v>
      </c>
      <c r="BL16" s="50">
        <v>8</v>
      </c>
      <c r="BM16" s="177" t="s">
        <v>33</v>
      </c>
      <c r="BN16" s="177" t="s">
        <v>33</v>
      </c>
      <c r="BO16" s="177" t="s">
        <v>33</v>
      </c>
      <c r="BP16" s="177" t="s">
        <v>33</v>
      </c>
      <c r="BQ16" s="177" t="s">
        <v>33</v>
      </c>
      <c r="BR16" s="177" t="s">
        <v>33</v>
      </c>
      <c r="BS16" s="177" t="s">
        <v>33</v>
      </c>
      <c r="BT16" s="50">
        <v>8</v>
      </c>
      <c r="BU16" s="23" t="str">
        <f>IF(AW16="NO CUMPLE","",IF(BE16="NO CUMPLE","",IF(BM16="NO CUMPLE","",IF(BE16="NC","",IF(BM16="CUMPLE",I16)))))</f>
        <v/>
      </c>
      <c r="BV16" s="23" t="str">
        <f>IF(AX16="NO CUMPLE","",IF(BF16="NO CUMPLE","",IF(BN16="NO CUMPLE","",IF(BF16="NC","",IF(BN16="CUMPLE",J16)))))</f>
        <v/>
      </c>
      <c r="BW16" s="23" t="str">
        <f>IF(AY16="NO CUMPLE","",IF(BG16="NO CUMPLE","",IF(BO16="NO CUMPLE","",IF(BG16="NC","",IF(BO16="CUMPLE",K16)))))</f>
        <v/>
      </c>
      <c r="BX16" s="23" t="str">
        <f>IF(AZ16="NO CUMPLE","",IF(BH16="NO CUMPLE","",IF(BP16="NO CUMPLE","",IF(BH16="NC","",IF(BP16="CUMPLE",L16)))))</f>
        <v/>
      </c>
      <c r="BY16" s="23" t="str">
        <f>IF(BA16="NO CUMPLE","",IF(BI16="NO CUMPLE","",IF(BQ16="NO CUMPLE","",IF(BI16="NC","",IF(BQ16="CUMPLE",M16)))))</f>
        <v/>
      </c>
      <c r="BZ16" s="23" t="str">
        <f>IF(BB16="NO CUMPLE","",IF(BJ16="NO CUMPLE","",IF(BR16="NO CUMPLE","",IF(BJ16="NC","",IF(BR16="CUMPLE",N16)))))</f>
        <v/>
      </c>
      <c r="CA16" s="23" t="str">
        <f>IF(BC16="NO CUMPLE","",IF(BK16="NO CUMPLE","",IF(BS16="NO CUMPLE","",IF(BK16="NC","",IF(BS16="CUMPLE",O16)))))</f>
        <v/>
      </c>
      <c r="CB16" s="23">
        <v>1265065</v>
      </c>
      <c r="CC16" s="23">
        <v>1265065</v>
      </c>
      <c r="CD16" s="25">
        <f>COUNT(BU16:CA16)</f>
        <v>0</v>
      </c>
      <c r="CE16" s="25">
        <f t="shared" si="0"/>
        <v>0</v>
      </c>
      <c r="CF16" s="26" t="str">
        <f>IFERROR(MEDIAN(BU16:CA16),"")</f>
        <v/>
      </c>
      <c r="CG16" s="68" t="str">
        <f>IF(COUNT(BU16:CA16)=0,"",MOD(COUNT(BU16:CA16),2))</f>
        <v/>
      </c>
      <c r="CH16" s="69" t="str">
        <f>IF(COUNT(BU16:CA16)&lt;2,"", IF(MOD(COUNT(BU16:CA16),2)=1,"", SMALL(BU16:CA16, COUNT(BU16:CA16)/2 ) ))</f>
        <v/>
      </c>
      <c r="CI16" s="69" t="str">
        <f t="shared" si="1"/>
        <v/>
      </c>
      <c r="CJ16" s="50">
        <v>8</v>
      </c>
      <c r="CK16" s="27" t="str">
        <f>IF(BU16="","", (1 - ABS((BU16 - $CI16)/$CI16)) * 40)</f>
        <v/>
      </c>
      <c r="CL16" s="27" t="str">
        <f>IF(BV16="","", (1 - ABS((BV16 - $CI16)/$CI16)) * 40)</f>
        <v/>
      </c>
      <c r="CM16" s="27" t="str">
        <f>IF(BW16="","", (1 - ABS((BW16 - $CI16)/$CI16)) * 40)</f>
        <v/>
      </c>
      <c r="CN16" s="27" t="str">
        <f>IF(BX16="","", (1 - ABS((BX16 - $CI16)/$CI16)) * 40)</f>
        <v/>
      </c>
      <c r="CO16" s="27" t="str">
        <f>IF(BY16="","", (1 - ABS((BY16 - $CI16)/$CI16)) * 40)</f>
        <v/>
      </c>
      <c r="CP16" s="27" t="str">
        <f>IF(BZ16="","", (1 - ABS((BZ16 - $CI16)/$CI16)) * 40)</f>
        <v/>
      </c>
      <c r="CQ16" s="27" t="str">
        <f>IF(CA16="","", (1 - ABS((CA16 - $CI16)/$CI16)) * 40)</f>
        <v/>
      </c>
      <c r="CR16" s="50">
        <v>8</v>
      </c>
      <c r="CS16" s="67" t="str">
        <f>IF(BU16="","",ABS((BU16 - $CI16)/$CI16))</f>
        <v/>
      </c>
      <c r="CT16" s="67" t="str">
        <f>IF(BV16="","",ABS((BV16 - $CI16)/$CI16))</f>
        <v/>
      </c>
      <c r="CU16" s="67" t="str">
        <f>IF(BW16="","",ABS((BW16 - $CI16)/$CI16))</f>
        <v/>
      </c>
      <c r="CV16" s="67" t="str">
        <f>IF(BX16="","",ABS((BX16 - $CI16)/$CI16))</f>
        <v/>
      </c>
      <c r="CW16" s="67" t="str">
        <f>IF(BY16="","",ABS((BY16 - $CI16)/$CI16))</f>
        <v/>
      </c>
      <c r="CX16" s="67" t="str">
        <f>IF(BZ16="","",ABS((BZ16 - $CI16)/$CI16))</f>
        <v/>
      </c>
      <c r="CY16" s="67" t="str">
        <f>IF(CA16="","",ABS((CA16 - $CI16)/$CI16))</f>
        <v/>
      </c>
      <c r="CZ16" s="50">
        <v>8</v>
      </c>
      <c r="DA16" s="28" t="str">
        <f>IF(CK16="","",ABS(BU16-$CF16))</f>
        <v/>
      </c>
      <c r="DB16" s="28" t="str">
        <f>IF(CL16="","",ABS(BV16-$CF16))</f>
        <v/>
      </c>
      <c r="DC16" s="28" t="str">
        <f>IF(CM16="","",ABS(BW16-$CF16))</f>
        <v/>
      </c>
      <c r="DD16" s="28" t="str">
        <f>IF(CN16="","",ABS(BX16-$CF16))</f>
        <v/>
      </c>
      <c r="DE16" s="28" t="str">
        <f>IF(CO16="","",ABS(BY16-$CF16))</f>
        <v/>
      </c>
      <c r="DF16" s="28" t="str">
        <f>IF(CP16="","",ABS(BZ16-$CF16))</f>
        <v/>
      </c>
      <c r="DG16" s="28" t="str">
        <f>IF(CQ16="","",ABS(CA16-$CF16))</f>
        <v/>
      </c>
      <c r="DH16" s="50">
        <v>8</v>
      </c>
      <c r="DI16" s="29" t="str">
        <f>IF(BU16="","",(BU16-$CI16)^2)</f>
        <v/>
      </c>
      <c r="DJ16" s="29" t="str">
        <f>IF(BV16="","",(BV16-$CI16)^2)</f>
        <v/>
      </c>
      <c r="DK16" s="29" t="str">
        <f>IF(BW16="","",(BW16-$CI16)^2)</f>
        <v/>
      </c>
      <c r="DL16" s="29" t="str">
        <f>IF(BX16="","",(BX16-$CI16)^2)</f>
        <v/>
      </c>
      <c r="DM16" s="29" t="str">
        <f>IF(BY16="","",(BY16-$CI16)^2)</f>
        <v/>
      </c>
      <c r="DN16" s="29" t="str">
        <f>IF(BZ16="","",(BZ16-$CI16)^2)</f>
        <v/>
      </c>
      <c r="DO16" s="29" t="str">
        <f>IF(CA16="","",(CA16-$CI16)^2)</f>
        <v/>
      </c>
      <c r="DP16" s="46">
        <f>MIN(DI16:DO16)</f>
        <v>0</v>
      </c>
      <c r="DQ16" s="50">
        <v>8</v>
      </c>
      <c r="DR16" s="30" t="str">
        <f>IF(BU16="","", (1 - ABS((BU16-$CI16)/$CI16))*40)</f>
        <v/>
      </c>
      <c r="DS16" s="30" t="str">
        <f>IF(BV16="","", (1 - ABS((BV16-$CI16)/$CI16))*40)</f>
        <v/>
      </c>
      <c r="DT16" s="30" t="str">
        <f>IF(BW16="","", (1 - ABS((BW16-$CI16)/$CI16))*40)</f>
        <v/>
      </c>
      <c r="DU16" s="30" t="str">
        <f>IF(BX16="","", (1 - ABS((BX16-$CI16)/$CI16))*40)</f>
        <v/>
      </c>
      <c r="DV16" s="30" t="str">
        <f>IF(BY16="","", (1 - ABS((BY16-$CI16)/$CI16))*40)</f>
        <v/>
      </c>
      <c r="DW16" s="30" t="str">
        <f>IF(BZ16="","", (1 - ABS((BZ16-$CI16)/$CI16))*40)</f>
        <v/>
      </c>
      <c r="DX16" s="30" t="str">
        <f>IF(CA16="","", (1 - ABS((CA16-$CI16)/$CI16))*40)</f>
        <v/>
      </c>
      <c r="DY16" s="50">
        <v>8</v>
      </c>
      <c r="DZ16" s="175"/>
      <c r="EA16" s="178"/>
      <c r="EB16" s="175"/>
      <c r="EC16" s="175"/>
      <c r="ED16" s="175"/>
      <c r="EE16" s="178"/>
      <c r="EF16" s="175"/>
      <c r="EG16" s="50">
        <v>8</v>
      </c>
      <c r="EH16" s="64">
        <f>IF(DZ16&lt;36,0,IF(DZ16&gt;=72,60,IF(DZ16&gt;=66,40,IF(DZ16&gt;=60,30,IF(DZ16&gt;=48,20,IF(DZ16&gt;=36,10,0))))))</f>
        <v>0</v>
      </c>
      <c r="EI16" s="64">
        <f>IF(EA16&lt;36,0,IF(EA16&gt;=72,60,IF(EA16&gt;=66,40,IF(EA16&gt;=60,30,IF(EA16&gt;=48,20,IF(EA16&gt;=36,10,0))))))</f>
        <v>0</v>
      </c>
      <c r="EJ16" s="64">
        <f>IF(EB16&lt;36,0,IF(EB16&gt;=72,60,IF(EB16&gt;=66,40,IF(EB16&gt;=60,30,IF(EB16&gt;=48,20,IF(EB16&gt;=36,10,0))))))</f>
        <v>0</v>
      </c>
      <c r="EK16" s="64">
        <f>IF(EC16&lt;36,0,IF(EC16&gt;=72,60,IF(EC16&gt;=66,40,IF(EC16&gt;=60,30,IF(EC16&gt;=48,20,IF(EC16&gt;=36,10,0))))))</f>
        <v>0</v>
      </c>
      <c r="EL16" s="64">
        <f>IF(ED16&lt;36,0,IF(ED16&gt;=72,60,IF(ED16&gt;=66,40,IF(ED16&gt;=60,30,IF(ED16&gt;=48,20,IF(ED16&gt;=36,10,0))))))</f>
        <v>0</v>
      </c>
      <c r="EM16" s="64">
        <f>IF(EE16&lt;36,0,IF(EE16&gt;=72,60,IF(EE16&gt;=66,40,IF(EE16&gt;=60,30,IF(EE16&gt;=48,20,IF(EE16&gt;=36,10,0))))))</f>
        <v>0</v>
      </c>
      <c r="EN16" s="64">
        <f>IF(EF16&lt;36,0,IF(EF16&gt;=72,60,IF(EF16&gt;=66,40,IF(EF16&gt;=60,30,IF(EF16&gt;=48,20,IF(EF16&gt;=36,10,0))))))</f>
        <v>0</v>
      </c>
      <c r="EO16" s="50">
        <v>8</v>
      </c>
      <c r="EP16" s="31" t="str">
        <f>IF(DR16="","",(EH16+DR16))</f>
        <v/>
      </c>
      <c r="EQ16" s="31" t="str">
        <f>IF(DS16="","",(EI16+DS16))</f>
        <v/>
      </c>
      <c r="ER16" s="31" t="str">
        <f>IF(DT16="","",(EJ16+DT16))</f>
        <v/>
      </c>
      <c r="ES16" s="31" t="str">
        <f>IF(DU16="","",(EK16+DU16))</f>
        <v/>
      </c>
      <c r="ET16" s="31" t="str">
        <f>IF(DV16="","",(EL16+DV16))</f>
        <v/>
      </c>
      <c r="EU16" s="31" t="str">
        <f>IF(DW16="","",(EM16+DW16))</f>
        <v/>
      </c>
      <c r="EV16" s="31" t="str">
        <f>IF(DX16="","",(EN16+DX16))</f>
        <v/>
      </c>
      <c r="EW16" s="70">
        <f>MAX(EP16:EV16)</f>
        <v>0</v>
      </c>
      <c r="EX16" s="32" t="str">
        <f>IF($EW16=EP16,EP$8,IF($EW16=EQ16,EQ$8,IF($EW16=ER16,ER$8,IF($EW16=ES16,ES$8,IF($EW16=ET16,ET$8,IF($EW16=EU16,EU$8,IF($EW16=EV16,EV$8,"")))))))</f>
        <v/>
      </c>
      <c r="EY16" s="32" t="e">
        <f>IF($EW16=#REF!,#REF!,IF($EW16=#REF!,#REF!,IF($EW16=#REF!,#REF!,IF($EW16=#REF!,#REF!,IF($EW16=#REF!,#REF!,IF($EW16=#REF!,#REF!,IF($EW16=#REF!,#REF!,"")))))))</f>
        <v>#REF!</v>
      </c>
      <c r="EZ16" s="32" t="e">
        <f>IF($EW16=#REF!,#REF!,IF($EW16=#REF!,#REF!,IF($EW16=#REF!,#REF!,IF($EW16=#REF!,#REF!,IF($EW16=#REF!,#REF!,IF($EW16=#REF!,#REF!,IF($EW16=#REF!,#REF!,"")))))))</f>
        <v>#REF!</v>
      </c>
      <c r="FA16" s="32" t="e">
        <f>IF($EW16=#REF!,#REF!,IF($EW16=#REF!,#REF!,IF($EW16=#REF!,#REF!,IF($EW16=#REF!,#REF!,IF($EW16=#REF!,#REF!,IF($EW16=#REF!,#REF!,IF($EW16=#REF!,#REF!,"")))))))</f>
        <v>#REF!</v>
      </c>
      <c r="FB16" s="74" t="str">
        <f>IFERROR(INDEX($EP$8:$EV$8,MATCH(EW16,EP16:EV16,0)), "DESIERTO")</f>
        <v>DESIERTO</v>
      </c>
      <c r="FC16" s="74" t="e">
        <f>IF($EW16=EP16,EP$8,IF($EW16=EQ16,EQ$8,IF($EW16=ER16,ER$8,IF($EW16=ES16,ES$8,IF($EW16=ET16,ET$8,IF($EW16=EU16,EU$8,IF($EW16=EV16,EV$8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IF($EW16=#REF!,#REF!,""))))))))))))))))))))))))))))</f>
        <v>#REF!</v>
      </c>
      <c r="FD16" s="33" t="e">
        <f>IF($FC16=$I$8,$I16,IF($FC16=$J$8,$J16,IF($FC16=$K$8,$K16,IF($FC16=$L$8,$L16,IF($FC16=$M$8,$M16,IF($FC16=$N$8,$N16,IF($FC16=$O$8,$O16,"")))))))</f>
        <v>#REF!</v>
      </c>
      <c r="FE16" s="33" t="e">
        <f>IF($FC16=#REF!,#REF!,IF($FC16=#REF!,#REF!,IF($FC16=#REF!,#REF!,IF($FC16=#REF!,#REF!,IF($FC16=#REF!,#REF!,IF($FC16=#REF!,#REF!,IF($FC16=#REF!,#REF!,"")))))))</f>
        <v>#REF!</v>
      </c>
      <c r="FF16" s="33" t="e">
        <f>IF($FC16=#REF!,#REF!,IF($FC16=#REF!,#REF!,IF($FC16=#REF!,#REF!,IF($FC16=#REF!,#REF!,IF($FC16=#REF!,#REF!,IF($FC16=#REF!,#REF!,IF($FC16=#REF!,#REF!,"")))))))</f>
        <v>#REF!</v>
      </c>
      <c r="FG16" s="33" t="e">
        <f>IF($FC16=#REF!,#REF!,IF($FC16=#REF!,#REF!,IF($FC16=#REF!,#REF!,IF($FC16=#REF!,#REF!,IF($FC16=#REF!,#REF!,IF($FC16=#REF!,#REF!,IF($FC16=#REF!,#REF!,"")))))))</f>
        <v>#REF!</v>
      </c>
      <c r="FH16" s="65" t="str">
        <f>IFERROR(INDEX(I16:O16,MATCH(FB16,$I$8:$O$8,0)),"DESIERTO")</f>
        <v>DESIERTO</v>
      </c>
      <c r="FI16" s="33" t="e">
        <f t="shared" si="2"/>
        <v>#REF!</v>
      </c>
      <c r="FJ16" s="50">
        <v>8</v>
      </c>
      <c r="FK16" s="65" t="str">
        <f>IFERROR(IF(FH16&gt;0,(G16-FH16),"F"),"D")</f>
        <v>D</v>
      </c>
      <c r="FL16" s="65">
        <f>IF(FB16="DESIERTO",G16,"ADJUDICADO")</f>
        <v>1265065</v>
      </c>
    </row>
    <row r="17" spans="1:168" ht="36" customHeight="1" x14ac:dyDescent="0.2">
      <c r="A17" s="45"/>
      <c r="B17" s="135" t="s">
        <v>75</v>
      </c>
      <c r="C17" s="138" t="s">
        <v>81</v>
      </c>
      <c r="D17" s="139" t="s">
        <v>82</v>
      </c>
      <c r="E17" s="139" t="s">
        <v>83</v>
      </c>
      <c r="F17" s="124">
        <v>1</v>
      </c>
      <c r="G17" s="127">
        <v>3072184</v>
      </c>
      <c r="H17" s="50">
        <v>9</v>
      </c>
      <c r="I17" s="161"/>
      <c r="J17" s="164"/>
      <c r="K17" s="161"/>
      <c r="L17" s="161"/>
      <c r="M17" s="161"/>
      <c r="N17" s="164"/>
      <c r="O17" s="164"/>
      <c r="P17" s="53">
        <v>9</v>
      </c>
      <c r="Q17" s="23">
        <f>IF(I17="NC","NC",IF(I17&lt;=$G17,I17,""))</f>
        <v>0</v>
      </c>
      <c r="R17" s="23">
        <f>IF(J17="NC","NC",IF(J17&lt;=$G17,J17,""))</f>
        <v>0</v>
      </c>
      <c r="S17" s="23">
        <f>IF(K17="NC","NC",IF(K17&lt;=$G17,K17,""))</f>
        <v>0</v>
      </c>
      <c r="T17" s="23">
        <f>IF(L17="NC","NC",IF(L17&lt;=$G17,L17,""))</f>
        <v>0</v>
      </c>
      <c r="U17" s="23">
        <f>IF(M17="NC","NC",IF(M17&lt;=$G17,M17,""))</f>
        <v>0</v>
      </c>
      <c r="V17" s="23">
        <f>IF(N17="NC","NC",IF(N17&lt;=$G17,N17,""))</f>
        <v>0</v>
      </c>
      <c r="W17" s="23">
        <f>IF(O17="NC","NC",IF(O17&lt;=$G17,O17,""))</f>
        <v>0</v>
      </c>
      <c r="X17" s="50">
        <v>9</v>
      </c>
      <c r="Y17" s="175" t="s">
        <v>34</v>
      </c>
      <c r="Z17" s="178" t="s">
        <v>34</v>
      </c>
      <c r="AA17" s="175" t="s">
        <v>34</v>
      </c>
      <c r="AB17" s="175" t="s">
        <v>34</v>
      </c>
      <c r="AC17" s="175" t="s">
        <v>34</v>
      </c>
      <c r="AD17" s="178" t="s">
        <v>34</v>
      </c>
      <c r="AE17" s="178" t="s">
        <v>34</v>
      </c>
      <c r="AF17" s="50">
        <v>9</v>
      </c>
      <c r="AG17" s="175" t="s">
        <v>35</v>
      </c>
      <c r="AH17" s="178" t="s">
        <v>35</v>
      </c>
      <c r="AI17" s="175" t="s">
        <v>35</v>
      </c>
      <c r="AJ17" s="175" t="s">
        <v>35</v>
      </c>
      <c r="AK17" s="175" t="s">
        <v>35</v>
      </c>
      <c r="AL17" s="178" t="s">
        <v>35</v>
      </c>
      <c r="AM17" s="178" t="s">
        <v>35</v>
      </c>
      <c r="AN17" s="50">
        <v>9</v>
      </c>
      <c r="AO17" s="175" t="s">
        <v>35</v>
      </c>
      <c r="AP17" s="178" t="s">
        <v>35</v>
      </c>
      <c r="AQ17" s="175" t="s">
        <v>35</v>
      </c>
      <c r="AR17" s="175" t="s">
        <v>35</v>
      </c>
      <c r="AS17" s="175" t="s">
        <v>35</v>
      </c>
      <c r="AT17" s="178" t="s">
        <v>35</v>
      </c>
      <c r="AU17" s="178" t="s">
        <v>35</v>
      </c>
      <c r="AV17" s="50">
        <v>9</v>
      </c>
      <c r="AW17" s="24" t="str">
        <f>IF(Y17="NO CUMPLE","NO CUMPLE",IF(AG17="NO CUMPLE","NO CUMPLE",IF(AO17="NO CUMPLE","NO CUMPLE",IF(AO17="CUMPLE","CUMPLE"))))</f>
        <v>NO CUMPLE</v>
      </c>
      <c r="AX17" s="24" t="str">
        <f>IF(Z17="NO CUMPLE","NO CUMPLE",IF(AH17="NO CUMPLE","NO CUMPLE",IF(AP17="NO CUMPLE","NO CUMPLE",IF(AP17="CUMPLE","CUMPLE"))))</f>
        <v>NO CUMPLE</v>
      </c>
      <c r="AY17" s="24" t="str">
        <f>IF(AA17="NO CUMPLE","NO CUMPLE",IF(AI17="NO CUMPLE","NO CUMPLE",IF(AQ17="NO CUMPLE","NO CUMPLE",IF(AQ17="CUMPLE","CUMPLE"))))</f>
        <v>NO CUMPLE</v>
      </c>
      <c r="AZ17" s="24" t="str">
        <f>IF(AB17="NO CUMPLE","NO CUMPLE",IF(AJ17="NO CUMPLE","NO CUMPLE",IF(AR17="NO CUMPLE","NO CUMPLE",IF(AR17="CUMPLE","CUMPLE"))))</f>
        <v>NO CUMPLE</v>
      </c>
      <c r="BA17" s="24" t="str">
        <f>IF(AC17="NO CUMPLE","NO CUMPLE",IF(AK17="NO CUMPLE","NO CUMPLE",IF(AS17="NO CUMPLE","NO CUMPLE",IF(AS17="CUMPLE","CUMPLE"))))</f>
        <v>NO CUMPLE</v>
      </c>
      <c r="BB17" s="24" t="str">
        <f>IF(AD17="NO CUMPLE","NO CUMPLE",IF(AL17="NO CUMPLE","NO CUMPLE",IF(AT17="NO CUMPLE","NO CUMPLE",IF(AT17="CUMPLE","CUMPLE"))))</f>
        <v>NO CUMPLE</v>
      </c>
      <c r="BC17" s="24" t="str">
        <f>IF(AE17="NO CUMPLE","NO CUMPLE",IF(AM17="NO CUMPLE","NO CUMPLE",IF(AU17="NO CUMPLE","NO CUMPLE",IF(AU17="CUMPLE","CUMPLE"))))</f>
        <v>NO CUMPLE</v>
      </c>
      <c r="BD17" s="50">
        <v>9</v>
      </c>
      <c r="BE17" s="177" t="s">
        <v>33</v>
      </c>
      <c r="BF17" s="177" t="s">
        <v>33</v>
      </c>
      <c r="BG17" s="177" t="s">
        <v>33</v>
      </c>
      <c r="BH17" s="177" t="s">
        <v>33</v>
      </c>
      <c r="BI17" s="177" t="s">
        <v>33</v>
      </c>
      <c r="BJ17" s="177" t="s">
        <v>33</v>
      </c>
      <c r="BK17" s="177" t="s">
        <v>33</v>
      </c>
      <c r="BL17" s="50">
        <v>9</v>
      </c>
      <c r="BM17" s="177" t="s">
        <v>33</v>
      </c>
      <c r="BN17" s="177" t="s">
        <v>33</v>
      </c>
      <c r="BO17" s="177" t="s">
        <v>33</v>
      </c>
      <c r="BP17" s="177" t="s">
        <v>33</v>
      </c>
      <c r="BQ17" s="177" t="s">
        <v>33</v>
      </c>
      <c r="BR17" s="177" t="s">
        <v>33</v>
      </c>
      <c r="BS17" s="177" t="s">
        <v>33</v>
      </c>
      <c r="BT17" s="50">
        <v>9</v>
      </c>
      <c r="BU17" s="23" t="str">
        <f>IF(AW17="NO CUMPLE","",IF(BE17="NO CUMPLE","",IF(BM17="NO CUMPLE","",IF(BE17="NC","",IF(BM17="CUMPLE",I17)))))</f>
        <v/>
      </c>
      <c r="BV17" s="23" t="str">
        <f>IF(AX17="NO CUMPLE","",IF(BF17="NO CUMPLE","",IF(BN17="NO CUMPLE","",IF(BF17="NC","",IF(BN17="CUMPLE",J17)))))</f>
        <v/>
      </c>
      <c r="BW17" s="23" t="str">
        <f>IF(AY17="NO CUMPLE","",IF(BG17="NO CUMPLE","",IF(BO17="NO CUMPLE","",IF(BG17="NC","",IF(BO17="CUMPLE",K17)))))</f>
        <v/>
      </c>
      <c r="BX17" s="23" t="str">
        <f>IF(AZ17="NO CUMPLE","",IF(BH17="NO CUMPLE","",IF(BP17="NO CUMPLE","",IF(BH17="NC","",IF(BP17="CUMPLE",L17)))))</f>
        <v/>
      </c>
      <c r="BY17" s="23" t="str">
        <f>IF(BA17="NO CUMPLE","",IF(BI17="NO CUMPLE","",IF(BQ17="NO CUMPLE","",IF(BI17="NC","",IF(BQ17="CUMPLE",M17)))))</f>
        <v/>
      </c>
      <c r="BZ17" s="23" t="str">
        <f>IF(BB17="NO CUMPLE","",IF(BJ17="NO CUMPLE","",IF(BR17="NO CUMPLE","",IF(BJ17="NC","",IF(BR17="CUMPLE",N17)))))</f>
        <v/>
      </c>
      <c r="CA17" s="23" t="str">
        <f>IF(BC17="NO CUMPLE","",IF(BK17="NO CUMPLE","",IF(BS17="NO CUMPLE","",IF(BK17="NC","",IF(BS17="CUMPLE",O17)))))</f>
        <v/>
      </c>
      <c r="CB17" s="23">
        <v>3072184</v>
      </c>
      <c r="CC17" s="23">
        <v>3072184</v>
      </c>
      <c r="CD17" s="25">
        <f>COUNT(BU17:CA17)</f>
        <v>0</v>
      </c>
      <c r="CE17" s="25">
        <f t="shared" si="0"/>
        <v>0</v>
      </c>
      <c r="CF17" s="26" t="str">
        <f>IFERROR(MEDIAN(BU17:CA17),"")</f>
        <v/>
      </c>
      <c r="CG17" s="68" t="str">
        <f>IF(COUNT(BU17:CA17)=0,"",MOD(COUNT(BU17:CA17),2))</f>
        <v/>
      </c>
      <c r="CH17" s="69" t="str">
        <f>IF(COUNT(BU17:CA17)&lt;2,"", IF(MOD(COUNT(BU17:CA17),2)=1,"", SMALL(BU17:CA17, COUNT(BU17:CA17)/2 ) ))</f>
        <v/>
      </c>
      <c r="CI17" s="69" t="str">
        <f t="shared" si="1"/>
        <v/>
      </c>
      <c r="CJ17" s="50">
        <v>9</v>
      </c>
      <c r="CK17" s="27" t="str">
        <f>IF(BU17="","", (1 - ABS((BU17 - $CI17)/$CI17)) * 40)</f>
        <v/>
      </c>
      <c r="CL17" s="27" t="str">
        <f>IF(BV17="","", (1 - ABS((BV17 - $CI17)/$CI17)) * 40)</f>
        <v/>
      </c>
      <c r="CM17" s="27" t="str">
        <f>IF(BW17="","", (1 - ABS((BW17 - $CI17)/$CI17)) * 40)</f>
        <v/>
      </c>
      <c r="CN17" s="27" t="str">
        <f>IF(BX17="","", (1 - ABS((BX17 - $CI17)/$CI17)) * 40)</f>
        <v/>
      </c>
      <c r="CO17" s="27" t="str">
        <f>IF(BY17="","", (1 - ABS((BY17 - $CI17)/$CI17)) * 40)</f>
        <v/>
      </c>
      <c r="CP17" s="27" t="str">
        <f>IF(BZ17="","", (1 - ABS((BZ17 - $CI17)/$CI17)) * 40)</f>
        <v/>
      </c>
      <c r="CQ17" s="27" t="str">
        <f>IF(CA17="","", (1 - ABS((CA17 - $CI17)/$CI17)) * 40)</f>
        <v/>
      </c>
      <c r="CR17" s="50">
        <v>9</v>
      </c>
      <c r="CS17" s="67" t="str">
        <f>IF(BU17="","",ABS((BU17 - $CI17)/$CI17))</f>
        <v/>
      </c>
      <c r="CT17" s="67" t="str">
        <f>IF(BV17="","",ABS((BV17 - $CI17)/$CI17))</f>
        <v/>
      </c>
      <c r="CU17" s="67" t="str">
        <f>IF(BW17="","",ABS((BW17 - $CI17)/$CI17))</f>
        <v/>
      </c>
      <c r="CV17" s="67" t="str">
        <f>IF(BX17="","",ABS((BX17 - $CI17)/$CI17))</f>
        <v/>
      </c>
      <c r="CW17" s="67" t="str">
        <f>IF(BY17="","",ABS((BY17 - $CI17)/$CI17))</f>
        <v/>
      </c>
      <c r="CX17" s="67" t="str">
        <f>IF(BZ17="","",ABS((BZ17 - $CI17)/$CI17))</f>
        <v/>
      </c>
      <c r="CY17" s="67" t="str">
        <f>IF(CA17="","",ABS((CA17 - $CI17)/$CI17))</f>
        <v/>
      </c>
      <c r="CZ17" s="50">
        <v>9</v>
      </c>
      <c r="DA17" s="28" t="str">
        <f>IF(CK17="","",ABS(BU17-$CF17))</f>
        <v/>
      </c>
      <c r="DB17" s="28" t="str">
        <f>IF(CL17="","",ABS(BV17-$CF17))</f>
        <v/>
      </c>
      <c r="DC17" s="28" t="str">
        <f>IF(CM17="","",ABS(BW17-$CF17))</f>
        <v/>
      </c>
      <c r="DD17" s="28" t="str">
        <f>IF(CN17="","",ABS(BX17-$CF17))</f>
        <v/>
      </c>
      <c r="DE17" s="28" t="str">
        <f>IF(CO17="","",ABS(BY17-$CF17))</f>
        <v/>
      </c>
      <c r="DF17" s="28" t="str">
        <f>IF(CP17="","",ABS(BZ17-$CF17))</f>
        <v/>
      </c>
      <c r="DG17" s="28" t="str">
        <f>IF(CQ17="","",ABS(CA17-$CF17))</f>
        <v/>
      </c>
      <c r="DH17" s="50">
        <v>9</v>
      </c>
      <c r="DI17" s="29" t="str">
        <f>IF(BU17="","",(BU17-$CI17)^2)</f>
        <v/>
      </c>
      <c r="DJ17" s="29" t="str">
        <f>IF(BV17="","",(BV17-$CI17)^2)</f>
        <v/>
      </c>
      <c r="DK17" s="29" t="str">
        <f>IF(BW17="","",(BW17-$CI17)^2)</f>
        <v/>
      </c>
      <c r="DL17" s="29" t="str">
        <f>IF(BX17="","",(BX17-$CI17)^2)</f>
        <v/>
      </c>
      <c r="DM17" s="29" t="str">
        <f>IF(BY17="","",(BY17-$CI17)^2)</f>
        <v/>
      </c>
      <c r="DN17" s="29" t="str">
        <f>IF(BZ17="","",(BZ17-$CI17)^2)</f>
        <v/>
      </c>
      <c r="DO17" s="29" t="str">
        <f>IF(CA17="","",(CA17-$CI17)^2)</f>
        <v/>
      </c>
      <c r="DP17" s="46">
        <f>MIN(DI17:DO17)</f>
        <v>0</v>
      </c>
      <c r="DQ17" s="50">
        <v>9</v>
      </c>
      <c r="DR17" s="30" t="str">
        <f>IF(BU17="","", (1 - ABS((BU17-$CI17)/$CI17))*40)</f>
        <v/>
      </c>
      <c r="DS17" s="30" t="str">
        <f>IF(BV17="","", (1 - ABS((BV17-$CI17)/$CI17))*40)</f>
        <v/>
      </c>
      <c r="DT17" s="30" t="str">
        <f>IF(BW17="","", (1 - ABS((BW17-$CI17)/$CI17))*40)</f>
        <v/>
      </c>
      <c r="DU17" s="30" t="str">
        <f>IF(BX17="","", (1 - ABS((BX17-$CI17)/$CI17))*40)</f>
        <v/>
      </c>
      <c r="DV17" s="30" t="str">
        <f>IF(BY17="","", (1 - ABS((BY17-$CI17)/$CI17))*40)</f>
        <v/>
      </c>
      <c r="DW17" s="30" t="str">
        <f>IF(BZ17="","", (1 - ABS((BZ17-$CI17)/$CI17))*40)</f>
        <v/>
      </c>
      <c r="DX17" s="30" t="str">
        <f>IF(CA17="","", (1 - ABS((CA17-$CI17)/$CI17))*40)</f>
        <v/>
      </c>
      <c r="DY17" s="50">
        <v>9</v>
      </c>
      <c r="DZ17" s="175"/>
      <c r="EA17" s="178"/>
      <c r="EB17" s="175"/>
      <c r="EC17" s="175"/>
      <c r="ED17" s="175"/>
      <c r="EE17" s="178"/>
      <c r="EF17" s="178"/>
      <c r="EG17" s="50">
        <v>9</v>
      </c>
      <c r="EH17" s="64">
        <f>IF(DZ17&lt;36,0,IF(DZ17&gt;=72,60,IF(DZ17&gt;=66,40,IF(DZ17&gt;=60,30,IF(DZ17&gt;=48,20,IF(DZ17&gt;=36,10,0))))))</f>
        <v>0</v>
      </c>
      <c r="EI17" s="64">
        <f>IF(EA17&lt;36,0,IF(EA17&gt;=72,60,IF(EA17&gt;=66,40,IF(EA17&gt;=60,30,IF(EA17&gt;=48,20,IF(EA17&gt;=36,10,0))))))</f>
        <v>0</v>
      </c>
      <c r="EJ17" s="64">
        <f>IF(EB17&lt;36,0,IF(EB17&gt;=72,60,IF(EB17&gt;=66,40,IF(EB17&gt;=60,30,IF(EB17&gt;=48,20,IF(EB17&gt;=36,10,0))))))</f>
        <v>0</v>
      </c>
      <c r="EK17" s="64">
        <f>IF(EC17&lt;36,0,IF(EC17&gt;=72,60,IF(EC17&gt;=66,40,IF(EC17&gt;=60,30,IF(EC17&gt;=48,20,IF(EC17&gt;=36,10,0))))))</f>
        <v>0</v>
      </c>
      <c r="EL17" s="64">
        <f>IF(ED17&lt;36,0,IF(ED17&gt;=72,60,IF(ED17&gt;=66,40,IF(ED17&gt;=60,30,IF(ED17&gt;=48,20,IF(ED17&gt;=36,10,0))))))</f>
        <v>0</v>
      </c>
      <c r="EM17" s="64">
        <f>IF(EE17&lt;36,0,IF(EE17&gt;=72,60,IF(EE17&gt;=66,40,IF(EE17&gt;=60,30,IF(EE17&gt;=48,20,IF(EE17&gt;=36,10,0))))))</f>
        <v>0</v>
      </c>
      <c r="EN17" s="64">
        <f>IF(EF17&lt;36,0,IF(EF17&gt;=72,60,IF(EF17&gt;=66,40,IF(EF17&gt;=60,30,IF(EF17&gt;=48,20,IF(EF17&gt;=36,10,0))))))</f>
        <v>0</v>
      </c>
      <c r="EO17" s="50">
        <v>9</v>
      </c>
      <c r="EP17" s="31" t="str">
        <f>IF(DR17="","",(EH17+DR17))</f>
        <v/>
      </c>
      <c r="EQ17" s="31" t="str">
        <f>IF(DS17="","",(EI17+DS17))</f>
        <v/>
      </c>
      <c r="ER17" s="31" t="str">
        <f>IF(DT17="","",(EJ17+DT17))</f>
        <v/>
      </c>
      <c r="ES17" s="31" t="str">
        <f>IF(DU17="","",(EK17+DU17))</f>
        <v/>
      </c>
      <c r="ET17" s="31" t="str">
        <f>IF(DV17="","",(EL17+DV17))</f>
        <v/>
      </c>
      <c r="EU17" s="31" t="str">
        <f>IF(DW17="","",(EM17+DW17))</f>
        <v/>
      </c>
      <c r="EV17" s="31" t="str">
        <f>IF(DX17="","",(EN17+DX17))</f>
        <v/>
      </c>
      <c r="EW17" s="70">
        <f>MAX(EP17:EV17)</f>
        <v>0</v>
      </c>
      <c r="EX17" s="32" t="str">
        <f>IF($EW17=EP17,EP$8,IF($EW17=EQ17,EQ$8,IF($EW17=ER17,ER$8,IF($EW17=ES17,ES$8,IF($EW17=ET17,ET$8,IF($EW17=EU17,EU$8,IF($EW17=EV17,EV$8,"")))))))</f>
        <v/>
      </c>
      <c r="EY17" s="32" t="e">
        <f>IF($EW17=#REF!,#REF!,IF($EW17=#REF!,#REF!,IF($EW17=#REF!,#REF!,IF($EW17=#REF!,#REF!,IF($EW17=#REF!,#REF!,IF($EW17=#REF!,#REF!,IF($EW17=#REF!,#REF!,"")))))))</f>
        <v>#REF!</v>
      </c>
      <c r="EZ17" s="32" t="e">
        <f>IF($EW17=#REF!,#REF!,IF($EW17=#REF!,#REF!,IF($EW17=#REF!,#REF!,IF($EW17=#REF!,#REF!,IF($EW17=#REF!,#REF!,IF($EW17=#REF!,#REF!,IF($EW17=#REF!,#REF!,"")))))))</f>
        <v>#REF!</v>
      </c>
      <c r="FA17" s="32" t="e">
        <f>IF($EW17=#REF!,#REF!,IF($EW17=#REF!,#REF!,IF($EW17=#REF!,#REF!,IF($EW17=#REF!,#REF!,IF($EW17=#REF!,#REF!,IF($EW17=#REF!,#REF!,IF($EW17=#REF!,#REF!,"")))))))</f>
        <v>#REF!</v>
      </c>
      <c r="FB17" s="74" t="str">
        <f>IFERROR(INDEX($EP$8:$EV$8,MATCH(EW17,EP17:EV17,0)), "DESIERTO")</f>
        <v>DESIERTO</v>
      </c>
      <c r="FC17" s="74" t="e">
        <f>IF($EW17=EP17,EP$8,IF($EW17=EQ17,EQ$8,IF($EW17=ER17,ER$8,IF($EW17=ES17,ES$8,IF($EW17=ET17,ET$8,IF($EW17=EU17,EU$8,IF($EW17=EV17,EV$8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IF($EW17=#REF!,#REF!,""))))))))))))))))))))))))))))</f>
        <v>#REF!</v>
      </c>
      <c r="FD17" s="33" t="e">
        <f>IF($FC17=$I$8,$I17,IF($FC17=$J$8,$J17,IF($FC17=$K$8,$K17,IF($FC17=$L$8,$L17,IF($FC17=$M$8,$M17,IF($FC17=$N$8,$N17,IF($FC17=$O$8,$O17,"")))))))</f>
        <v>#REF!</v>
      </c>
      <c r="FE17" s="33" t="e">
        <f>IF($FC17=#REF!,#REF!,IF($FC17=#REF!,#REF!,IF($FC17=#REF!,#REF!,IF($FC17=#REF!,#REF!,IF($FC17=#REF!,#REF!,IF($FC17=#REF!,#REF!,IF($FC17=#REF!,#REF!,"")))))))</f>
        <v>#REF!</v>
      </c>
      <c r="FF17" s="33" t="e">
        <f>IF($FC17=#REF!,#REF!,IF($FC17=#REF!,#REF!,IF($FC17=#REF!,#REF!,IF($FC17=#REF!,#REF!,IF($FC17=#REF!,#REF!,IF($FC17=#REF!,#REF!,IF($FC17=#REF!,#REF!,"")))))))</f>
        <v>#REF!</v>
      </c>
      <c r="FG17" s="33" t="e">
        <f>IF($FC17=#REF!,#REF!,IF($FC17=#REF!,#REF!,IF($FC17=#REF!,#REF!,IF($FC17=#REF!,#REF!,IF($FC17=#REF!,#REF!,IF($FC17=#REF!,#REF!,IF($FC17=#REF!,#REF!,"")))))))</f>
        <v>#REF!</v>
      </c>
      <c r="FH17" s="65" t="str">
        <f>IFERROR(INDEX(I17:O17,MATCH(FB17,$I$8:$O$8,0)),"DESIERTO")</f>
        <v>DESIERTO</v>
      </c>
      <c r="FI17" s="33" t="e">
        <f t="shared" si="2"/>
        <v>#REF!</v>
      </c>
      <c r="FJ17" s="50">
        <v>9</v>
      </c>
      <c r="FK17" s="65" t="str">
        <f>IFERROR(IF(FH17&gt;0,(G17-FH17),"F"),"D")</f>
        <v>D</v>
      </c>
      <c r="FL17" s="65">
        <f>IF(FB17="DESIERTO",G17,"ADJUDICADO")</f>
        <v>3072184</v>
      </c>
    </row>
    <row r="18" spans="1:168" ht="20.399999999999999" hidden="1" x14ac:dyDescent="0.2">
      <c r="A18" s="45"/>
      <c r="B18" s="135" t="s">
        <v>75</v>
      </c>
      <c r="C18" s="135" t="s">
        <v>84</v>
      </c>
      <c r="D18" s="135" t="s">
        <v>85</v>
      </c>
      <c r="E18" s="140" t="s">
        <v>86</v>
      </c>
      <c r="F18" s="141">
        <v>1</v>
      </c>
      <c r="G18" s="127">
        <v>14022643</v>
      </c>
      <c r="H18" s="49">
        <v>10</v>
      </c>
      <c r="I18" s="161"/>
      <c r="J18" s="164"/>
      <c r="K18" s="161"/>
      <c r="L18" s="161"/>
      <c r="M18" s="161"/>
      <c r="N18" s="164"/>
      <c r="O18" s="167">
        <v>13489783</v>
      </c>
      <c r="P18" s="53">
        <v>10</v>
      </c>
      <c r="Q18" s="23">
        <f>IF(I18="NC","NC",IF(I18&lt;=$G18,I18,""))</f>
        <v>0</v>
      </c>
      <c r="R18" s="23">
        <f>IF(J18="NC","NC",IF(J18&lt;=$G18,J18,""))</f>
        <v>0</v>
      </c>
      <c r="S18" s="23">
        <f>IF(K18="NC","NC",IF(K18&lt;=$G18,K18,""))</f>
        <v>0</v>
      </c>
      <c r="T18" s="23">
        <f>IF(L18="NC","NC",IF(L18&lt;=$G18,L18,""))</f>
        <v>0</v>
      </c>
      <c r="U18" s="23">
        <f>IF(M18="NC","NC",IF(M18&lt;=$G18,M18,""))</f>
        <v>0</v>
      </c>
      <c r="V18" s="23">
        <f>IF(N18="NC","NC",IF(N18&lt;=$G18,N18,""))</f>
        <v>0</v>
      </c>
      <c r="W18" s="23">
        <f>IF(O18="NC","NC",IF(O18&lt;=$G18,O18,""))</f>
        <v>13489783</v>
      </c>
      <c r="X18" s="50">
        <v>10</v>
      </c>
      <c r="Y18" s="175" t="s">
        <v>34</v>
      </c>
      <c r="Z18" s="178" t="s">
        <v>34</v>
      </c>
      <c r="AA18" s="175" t="s">
        <v>34</v>
      </c>
      <c r="AB18" s="175" t="s">
        <v>34</v>
      </c>
      <c r="AC18" s="175" t="s">
        <v>34</v>
      </c>
      <c r="AD18" s="178" t="s">
        <v>34</v>
      </c>
      <c r="AE18" s="176" t="s">
        <v>35</v>
      </c>
      <c r="AF18" s="50">
        <v>10</v>
      </c>
      <c r="AG18" s="175" t="s">
        <v>35</v>
      </c>
      <c r="AH18" s="178" t="s">
        <v>35</v>
      </c>
      <c r="AI18" s="175" t="s">
        <v>35</v>
      </c>
      <c r="AJ18" s="175" t="s">
        <v>35</v>
      </c>
      <c r="AK18" s="175" t="s">
        <v>35</v>
      </c>
      <c r="AL18" s="178" t="s">
        <v>35</v>
      </c>
      <c r="AM18" s="181" t="s">
        <v>35</v>
      </c>
      <c r="AN18" s="50">
        <v>10</v>
      </c>
      <c r="AO18" s="175" t="s">
        <v>35</v>
      </c>
      <c r="AP18" s="178" t="s">
        <v>35</v>
      </c>
      <c r="AQ18" s="175" t="s">
        <v>35</v>
      </c>
      <c r="AR18" s="175" t="s">
        <v>35</v>
      </c>
      <c r="AS18" s="175" t="s">
        <v>35</v>
      </c>
      <c r="AT18" s="178" t="s">
        <v>35</v>
      </c>
      <c r="AU18" s="181" t="s">
        <v>35</v>
      </c>
      <c r="AV18" s="50">
        <v>10</v>
      </c>
      <c r="AW18" s="24" t="str">
        <f>IF(Y18="NO CUMPLE","NO CUMPLE",IF(AG18="NO CUMPLE","NO CUMPLE",IF(AO18="NO CUMPLE","NO CUMPLE",IF(AO18="CUMPLE","CUMPLE"))))</f>
        <v>NO CUMPLE</v>
      </c>
      <c r="AX18" s="24" t="str">
        <f>IF(Z18="NO CUMPLE","NO CUMPLE",IF(AH18="NO CUMPLE","NO CUMPLE",IF(AP18="NO CUMPLE","NO CUMPLE",IF(AP18="CUMPLE","CUMPLE"))))</f>
        <v>NO CUMPLE</v>
      </c>
      <c r="AY18" s="24" t="str">
        <f>IF(AA18="NO CUMPLE","NO CUMPLE",IF(AI18="NO CUMPLE","NO CUMPLE",IF(AQ18="NO CUMPLE","NO CUMPLE",IF(AQ18="CUMPLE","CUMPLE"))))</f>
        <v>NO CUMPLE</v>
      </c>
      <c r="AZ18" s="24" t="str">
        <f>IF(AB18="NO CUMPLE","NO CUMPLE",IF(AJ18="NO CUMPLE","NO CUMPLE",IF(AR18="NO CUMPLE","NO CUMPLE",IF(AR18="CUMPLE","CUMPLE"))))</f>
        <v>NO CUMPLE</v>
      </c>
      <c r="BA18" s="24" t="str">
        <f>IF(AC18="NO CUMPLE","NO CUMPLE",IF(AK18="NO CUMPLE","NO CUMPLE",IF(AS18="NO CUMPLE","NO CUMPLE",IF(AS18="CUMPLE","CUMPLE"))))</f>
        <v>NO CUMPLE</v>
      </c>
      <c r="BB18" s="24" t="str">
        <f>IF(AD18="NO CUMPLE","NO CUMPLE",IF(AL18="NO CUMPLE","NO CUMPLE",IF(AT18="NO CUMPLE","NO CUMPLE",IF(AT18="CUMPLE","CUMPLE"))))</f>
        <v>NO CUMPLE</v>
      </c>
      <c r="BC18" s="24" t="str">
        <f>IF(AE18="NO CUMPLE","NO CUMPLE",IF(AM18="NO CUMPLE","NO CUMPLE",IF(AU18="NO CUMPLE","NO CUMPLE",IF(AU18="CUMPLE","CUMPLE"))))</f>
        <v>CUMPLE</v>
      </c>
      <c r="BD18" s="50">
        <v>10</v>
      </c>
      <c r="BE18" s="177" t="s">
        <v>33</v>
      </c>
      <c r="BF18" s="177" t="s">
        <v>33</v>
      </c>
      <c r="BG18" s="177" t="s">
        <v>33</v>
      </c>
      <c r="BH18" s="177" t="s">
        <v>33</v>
      </c>
      <c r="BI18" s="177" t="s">
        <v>33</v>
      </c>
      <c r="BJ18" s="177" t="s">
        <v>33</v>
      </c>
      <c r="BK18" s="181" t="s">
        <v>35</v>
      </c>
      <c r="BL18" s="50">
        <v>10</v>
      </c>
      <c r="BM18" s="177" t="s">
        <v>33</v>
      </c>
      <c r="BN18" s="177" t="s">
        <v>33</v>
      </c>
      <c r="BO18" s="177" t="s">
        <v>33</v>
      </c>
      <c r="BP18" s="177" t="s">
        <v>33</v>
      </c>
      <c r="BQ18" s="177" t="s">
        <v>33</v>
      </c>
      <c r="BR18" s="177" t="s">
        <v>33</v>
      </c>
      <c r="BS18" s="181" t="s">
        <v>35</v>
      </c>
      <c r="BT18" s="50">
        <v>10</v>
      </c>
      <c r="BU18" s="23" t="str">
        <f>IF(AW18="NO CUMPLE","",IF(BE18="NO CUMPLE","",IF(BM18="NO CUMPLE","",IF(BE18="NC","",IF(BM18="CUMPLE",I18)))))</f>
        <v/>
      </c>
      <c r="BV18" s="23" t="str">
        <f>IF(AX18="NO CUMPLE","",IF(BF18="NO CUMPLE","",IF(BN18="NO CUMPLE","",IF(BF18="NC","",IF(BN18="CUMPLE",J18)))))</f>
        <v/>
      </c>
      <c r="BW18" s="23" t="str">
        <f>IF(AY18="NO CUMPLE","",IF(BG18="NO CUMPLE","",IF(BO18="NO CUMPLE","",IF(BG18="NC","",IF(BO18="CUMPLE",K18)))))</f>
        <v/>
      </c>
      <c r="BX18" s="23" t="str">
        <f>IF(AZ18="NO CUMPLE","",IF(BH18="NO CUMPLE","",IF(BP18="NO CUMPLE","",IF(BH18="NC","",IF(BP18="CUMPLE",L18)))))</f>
        <v/>
      </c>
      <c r="BY18" s="23" t="str">
        <f>IF(BA18="NO CUMPLE","",IF(BI18="NO CUMPLE","",IF(BQ18="NO CUMPLE","",IF(BI18="NC","",IF(BQ18="CUMPLE",M18)))))</f>
        <v/>
      </c>
      <c r="BZ18" s="23" t="str">
        <f>IF(BB18="NO CUMPLE","",IF(BJ18="NO CUMPLE","",IF(BR18="NO CUMPLE","",IF(BJ18="NC","",IF(BR18="CUMPLE",N18)))))</f>
        <v/>
      </c>
      <c r="CA18" s="23">
        <f>IF(BC18="NO CUMPLE","",IF(BK18="NO CUMPLE","",IF(BS18="NO CUMPLE","",IF(BK18="NC","",IF(BS18="CUMPLE",O18)))))</f>
        <v>13489783</v>
      </c>
      <c r="CB18" s="23">
        <v>14022643</v>
      </c>
      <c r="CC18" s="23">
        <v>14022643</v>
      </c>
      <c r="CD18" s="25">
        <f>COUNT(BU18:CA18)</f>
        <v>1</v>
      </c>
      <c r="CE18" s="25">
        <f t="shared" si="0"/>
        <v>0</v>
      </c>
      <c r="CF18" s="26">
        <f>IFERROR(MEDIAN(BU18:CA18),"")</f>
        <v>13489783</v>
      </c>
      <c r="CG18" s="68">
        <f>IF(COUNT(BU18:CA18)=0,"",MOD(COUNT(BU18:CA18),2))</f>
        <v>1</v>
      </c>
      <c r="CH18" s="69" t="str">
        <f>IF(COUNT(BU18:CA18)&lt;2,"", IF(MOD(COUNT(BU18:CA18),2)=1,"", SMALL(BU18:CA18, COUNT(BU18:CA18)/2 ) ))</f>
        <v/>
      </c>
      <c r="CI18" s="69">
        <f t="shared" si="1"/>
        <v>13489783</v>
      </c>
      <c r="CJ18" s="50">
        <v>10</v>
      </c>
      <c r="CK18" s="27" t="str">
        <f>IF(BU18="","", (1 - ABS((BU18 - $CI18)/$CI18)) * 40)</f>
        <v/>
      </c>
      <c r="CL18" s="27" t="str">
        <f>IF(BV18="","", (1 - ABS((BV18 - $CI18)/$CI18)) * 40)</f>
        <v/>
      </c>
      <c r="CM18" s="27" t="str">
        <f>IF(BW18="","", (1 - ABS((BW18 - $CI18)/$CI18)) * 40)</f>
        <v/>
      </c>
      <c r="CN18" s="27" t="str">
        <f>IF(BX18="","", (1 - ABS((BX18 - $CI18)/$CI18)) * 40)</f>
        <v/>
      </c>
      <c r="CO18" s="27" t="str">
        <f>IF(BY18="","", (1 - ABS((BY18 - $CI18)/$CI18)) * 40)</f>
        <v/>
      </c>
      <c r="CP18" s="27" t="str">
        <f>IF(BZ18="","", (1 - ABS((BZ18 - $CI18)/$CI18)) * 40)</f>
        <v/>
      </c>
      <c r="CQ18" s="27">
        <f>IF(CA18="","", (1 - ABS((CA18 - $CI18)/$CI18)) * 40)</f>
        <v>40</v>
      </c>
      <c r="CR18" s="50">
        <v>10</v>
      </c>
      <c r="CS18" s="67" t="str">
        <f>IF(BU18="","",ABS((BU18 - $CI18)/$CI18))</f>
        <v/>
      </c>
      <c r="CT18" s="67" t="str">
        <f>IF(BV18="","",ABS((BV18 - $CI18)/$CI18))</f>
        <v/>
      </c>
      <c r="CU18" s="67" t="str">
        <f>IF(BW18="","",ABS((BW18 - $CI18)/$CI18))</f>
        <v/>
      </c>
      <c r="CV18" s="67" t="str">
        <f>IF(BX18="","",ABS((BX18 - $CI18)/$CI18))</f>
        <v/>
      </c>
      <c r="CW18" s="67" t="str">
        <f>IF(BY18="","",ABS((BY18 - $CI18)/$CI18))</f>
        <v/>
      </c>
      <c r="CX18" s="67" t="str">
        <f>IF(BZ18="","",ABS((BZ18 - $CI18)/$CI18))</f>
        <v/>
      </c>
      <c r="CY18" s="67">
        <f>IF(CA18="","",ABS((CA18 - $CI18)/$CI18))</f>
        <v>0</v>
      </c>
      <c r="CZ18" s="50">
        <v>10</v>
      </c>
      <c r="DA18" s="28" t="str">
        <f>IF(CK18="","",ABS(BU18-$CF18))</f>
        <v/>
      </c>
      <c r="DB18" s="28" t="str">
        <f>IF(CL18="","",ABS(BV18-$CF18))</f>
        <v/>
      </c>
      <c r="DC18" s="28" t="str">
        <f>IF(CM18="","",ABS(BW18-$CF18))</f>
        <v/>
      </c>
      <c r="DD18" s="28" t="str">
        <f>IF(CN18="","",ABS(BX18-$CF18))</f>
        <v/>
      </c>
      <c r="DE18" s="28" t="str">
        <f>IF(CO18="","",ABS(BY18-$CF18))</f>
        <v/>
      </c>
      <c r="DF18" s="28" t="str">
        <f>IF(CP18="","",ABS(BZ18-$CF18))</f>
        <v/>
      </c>
      <c r="DG18" s="28">
        <f>IF(CQ18="","",ABS(CA18-$CF18))</f>
        <v>0</v>
      </c>
      <c r="DH18" s="50">
        <v>10</v>
      </c>
      <c r="DI18" s="29" t="str">
        <f>IF(BU18="","",(BU18-$CI18)^2)</f>
        <v/>
      </c>
      <c r="DJ18" s="29" t="str">
        <f>IF(BV18="","",(BV18-$CI18)^2)</f>
        <v/>
      </c>
      <c r="DK18" s="29" t="str">
        <f>IF(BW18="","",(BW18-$CI18)^2)</f>
        <v/>
      </c>
      <c r="DL18" s="29" t="str">
        <f>IF(BX18="","",(BX18-$CI18)^2)</f>
        <v/>
      </c>
      <c r="DM18" s="29" t="str">
        <f>IF(BY18="","",(BY18-$CI18)^2)</f>
        <v/>
      </c>
      <c r="DN18" s="29" t="str">
        <f>IF(BZ18="","",(BZ18-$CI18)^2)</f>
        <v/>
      </c>
      <c r="DO18" s="29">
        <f>IF(CA18="","",(CA18-$CI18)^2)</f>
        <v>0</v>
      </c>
      <c r="DP18" s="46">
        <f>MIN(DI18:DO18)</f>
        <v>0</v>
      </c>
      <c r="DQ18" s="50">
        <v>10</v>
      </c>
      <c r="DR18" s="30" t="str">
        <f>IF(BU18="","", (1 - ABS((BU18-$CI18)/$CI18))*40)</f>
        <v/>
      </c>
      <c r="DS18" s="30" t="str">
        <f>IF(BV18="","", (1 - ABS((BV18-$CI18)/$CI18))*40)</f>
        <v/>
      </c>
      <c r="DT18" s="30" t="str">
        <f>IF(BW18="","", (1 - ABS((BW18-$CI18)/$CI18))*40)</f>
        <v/>
      </c>
      <c r="DU18" s="30" t="str">
        <f>IF(BX18="","", (1 - ABS((BX18-$CI18)/$CI18))*40)</f>
        <v/>
      </c>
      <c r="DV18" s="30" t="str">
        <f>IF(BY18="","", (1 - ABS((BY18-$CI18)/$CI18))*40)</f>
        <v/>
      </c>
      <c r="DW18" s="30" t="str">
        <f>IF(BZ18="","", (1 - ABS((BZ18-$CI18)/$CI18))*40)</f>
        <v/>
      </c>
      <c r="DX18" s="30">
        <f>IF(CA18="","", (1 - ABS((CA18-$CI18)/$CI18))*40)</f>
        <v>40</v>
      </c>
      <c r="DY18" s="50">
        <v>10</v>
      </c>
      <c r="DZ18" s="175"/>
      <c r="EA18" s="178"/>
      <c r="EB18" s="175"/>
      <c r="EC18" s="175"/>
      <c r="ED18" s="175"/>
      <c r="EE18" s="178"/>
      <c r="EF18" s="181">
        <v>72</v>
      </c>
      <c r="EG18" s="50">
        <v>10</v>
      </c>
      <c r="EH18" s="64">
        <f>IF(DZ18&lt;36,0,IF(DZ18&gt;=72,60,IF(DZ18&gt;=66,40,IF(DZ18&gt;=60,30,IF(DZ18&gt;=48,20,IF(DZ18&gt;=36,10,0))))))</f>
        <v>0</v>
      </c>
      <c r="EI18" s="64">
        <f>IF(EA18&lt;36,0,IF(EA18&gt;=72,60,IF(EA18&gt;=66,40,IF(EA18&gt;=60,30,IF(EA18&gt;=48,20,IF(EA18&gt;=36,10,0))))))</f>
        <v>0</v>
      </c>
      <c r="EJ18" s="64">
        <f>IF(EB18&lt;36,0,IF(EB18&gt;=72,60,IF(EB18&gt;=66,40,IF(EB18&gt;=60,30,IF(EB18&gt;=48,20,IF(EB18&gt;=36,10,0))))))</f>
        <v>0</v>
      </c>
      <c r="EK18" s="64">
        <f>IF(EC18&lt;36,0,IF(EC18&gt;=72,60,IF(EC18&gt;=66,40,IF(EC18&gt;=60,30,IF(EC18&gt;=48,20,IF(EC18&gt;=36,10,0))))))</f>
        <v>0</v>
      </c>
      <c r="EL18" s="64">
        <f>IF(ED18&lt;36,0,IF(ED18&gt;=72,60,IF(ED18&gt;=66,40,IF(ED18&gt;=60,30,IF(ED18&gt;=48,20,IF(ED18&gt;=36,10,0))))))</f>
        <v>0</v>
      </c>
      <c r="EM18" s="64">
        <f>IF(EE18&lt;36,0,IF(EE18&gt;=72,60,IF(EE18&gt;=66,40,IF(EE18&gt;=60,30,IF(EE18&gt;=48,20,IF(EE18&gt;=36,10,0))))))</f>
        <v>0</v>
      </c>
      <c r="EN18" s="64">
        <f>IF(EF18&lt;36,0,IF(EF18&gt;=72,60,IF(EF18&gt;=66,40,IF(EF18&gt;=60,30,IF(EF18&gt;=48,20,IF(EF18&gt;=36,10,0))))))</f>
        <v>60</v>
      </c>
      <c r="EO18" s="50">
        <v>10</v>
      </c>
      <c r="EP18" s="31" t="str">
        <f>IF(DR18="","",(EH18+DR18))</f>
        <v/>
      </c>
      <c r="EQ18" s="31" t="str">
        <f>IF(DS18="","",(EI18+DS18))</f>
        <v/>
      </c>
      <c r="ER18" s="31" t="str">
        <f>IF(DT18="","",(EJ18+DT18))</f>
        <v/>
      </c>
      <c r="ES18" s="31" t="str">
        <f>IF(DU18="","",(EK18+DU18))</f>
        <v/>
      </c>
      <c r="ET18" s="31" t="str">
        <f>IF(DV18="","",(EL18+DV18))</f>
        <v/>
      </c>
      <c r="EU18" s="31" t="str">
        <f>IF(DW18="","",(EM18+DW18))</f>
        <v/>
      </c>
      <c r="EV18" s="31">
        <f>IF(DX18="","",(EN18+DX18))</f>
        <v>100</v>
      </c>
      <c r="EW18" s="70">
        <f>MAX(EP18:EV18)</f>
        <v>100</v>
      </c>
      <c r="EX18" s="32" t="str">
        <f>IF($EW18=EP18,EP$8,IF($EW18=EQ18,EQ$8,IF($EW18=ER18,ER$8,IF($EW18=ES18,ES$8,IF($EW18=ET18,ET$8,IF($EW18=EU18,EU$8,IF($EW18=EV18,EV$8,"")))))))</f>
        <v>7. INSTRUMENTACIÓN Y SERVICIOS S.A.S. - NIT.: 830505910-7</v>
      </c>
      <c r="EY18" s="32" t="e">
        <f>IF($EW18=#REF!,#REF!,IF($EW18=#REF!,#REF!,IF($EW18=#REF!,#REF!,IF($EW18=#REF!,#REF!,IF($EW18=#REF!,#REF!,IF($EW18=#REF!,#REF!,IF($EW18=#REF!,#REF!,"")))))))</f>
        <v>#REF!</v>
      </c>
      <c r="EZ18" s="32" t="e">
        <f>IF($EW18=#REF!,#REF!,IF($EW18=#REF!,#REF!,IF($EW18=#REF!,#REF!,IF($EW18=#REF!,#REF!,IF($EW18=#REF!,#REF!,IF($EW18=#REF!,#REF!,IF($EW18=#REF!,#REF!,"")))))))</f>
        <v>#REF!</v>
      </c>
      <c r="FA18" s="32" t="e">
        <f>IF($EW18=#REF!,#REF!,IF($EW18=#REF!,#REF!,IF($EW18=#REF!,#REF!,IF($EW18=#REF!,#REF!,IF($EW18=#REF!,#REF!,IF($EW18=#REF!,#REF!,IF($EW18=#REF!,#REF!,"")))))))</f>
        <v>#REF!</v>
      </c>
      <c r="FB18" s="74" t="str">
        <f>IFERROR(INDEX($EP$8:$EV$8,MATCH(EW18,EP18:EV18,0)), "DESIERTO")</f>
        <v>7. INSTRUMENTACIÓN Y SERVICIOS S.A.S. - NIT.: 830505910-7</v>
      </c>
      <c r="FC18" s="74" t="str">
        <f>IF($EW18=EP18,EP$8,IF($EW18=EQ18,EQ$8,IF($EW18=ER18,ER$8,IF($EW18=ES18,ES$8,IF($EW18=ET18,ET$8,IF($EW18=EU18,EU$8,IF($EW18=EV18,EV$8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IF($EW18=#REF!,#REF!,""))))))))))))))))))))))))))))</f>
        <v>7. INSTRUMENTACIÓN Y SERVICIOS S.A.S. - NIT.: 830505910-7</v>
      </c>
      <c r="FD18" s="33">
        <f>IF($FC18=$I$8,$I18,IF($FC18=$J$8,$J18,IF($FC18=$K$8,$K18,IF($FC18=$L$8,$L18,IF($FC18=$M$8,$M18,IF($FC18=$N$8,$N18,IF($FC18=$O$8,$O18,"")))))))</f>
        <v>13489783</v>
      </c>
      <c r="FE18" s="33" t="e">
        <f>IF($FC18=#REF!,#REF!,IF($FC18=#REF!,#REF!,IF($FC18=#REF!,#REF!,IF($FC18=#REF!,#REF!,IF($FC18=#REF!,#REF!,IF($FC18=#REF!,#REF!,IF($FC18=#REF!,#REF!,"")))))))</f>
        <v>#REF!</v>
      </c>
      <c r="FF18" s="33" t="e">
        <f>IF($FC18=#REF!,#REF!,IF($FC18=#REF!,#REF!,IF($FC18=#REF!,#REF!,IF($FC18=#REF!,#REF!,IF($FC18=#REF!,#REF!,IF($FC18=#REF!,#REF!,IF($FC18=#REF!,#REF!,"")))))))</f>
        <v>#REF!</v>
      </c>
      <c r="FG18" s="33" t="e">
        <f>IF($FC18=#REF!,#REF!,IF($FC18=#REF!,#REF!,IF($FC18=#REF!,#REF!,IF($FC18=#REF!,#REF!,IF($FC18=#REF!,#REF!,IF($FC18=#REF!,#REF!,IF($FC18=#REF!,#REF!,"")))))))</f>
        <v>#REF!</v>
      </c>
      <c r="FH18" s="65">
        <f>IFERROR(INDEX(I18:O18,MATCH(FB18,$I$8:$O$8,0)),"DESIERTO")</f>
        <v>13489783</v>
      </c>
      <c r="FI18" s="33" t="e">
        <f t="shared" si="2"/>
        <v>#REF!</v>
      </c>
      <c r="FJ18" s="50">
        <v>10</v>
      </c>
      <c r="FK18" s="65">
        <f>IFERROR(IF(FH18&gt;0,(G18-FH18),"F"),"D")</f>
        <v>532860</v>
      </c>
      <c r="FL18" s="65" t="str">
        <f>IF(FB18="DESIERTO",G18,"ADJUDICADO")</f>
        <v>ADJUDICADO</v>
      </c>
    </row>
    <row r="19" spans="1:168" ht="20.399999999999999" x14ac:dyDescent="0.2">
      <c r="A19" s="45"/>
      <c r="B19" s="135" t="s">
        <v>75</v>
      </c>
      <c r="C19" s="135" t="s">
        <v>84</v>
      </c>
      <c r="D19" s="135" t="s">
        <v>85</v>
      </c>
      <c r="E19" s="140" t="s">
        <v>87</v>
      </c>
      <c r="F19" s="141">
        <v>1</v>
      </c>
      <c r="G19" s="127">
        <v>5373854</v>
      </c>
      <c r="H19" s="50">
        <v>11</v>
      </c>
      <c r="I19" s="161"/>
      <c r="J19" s="161"/>
      <c r="K19" s="161"/>
      <c r="L19" s="161"/>
      <c r="M19" s="161"/>
      <c r="N19" s="161"/>
      <c r="O19" s="165"/>
      <c r="P19" s="53">
        <v>11</v>
      </c>
      <c r="Q19" s="23">
        <f>IF(I19="NC","NC",IF(I19&lt;=$G19,I19,""))</f>
        <v>0</v>
      </c>
      <c r="R19" s="23">
        <f>IF(J19="NC","NC",IF(J19&lt;=$G19,J19,""))</f>
        <v>0</v>
      </c>
      <c r="S19" s="23">
        <f>IF(K19="NC","NC",IF(K19&lt;=$G19,K19,""))</f>
        <v>0</v>
      </c>
      <c r="T19" s="23">
        <f>IF(L19="NC","NC",IF(L19&lt;=$G19,L19,""))</f>
        <v>0</v>
      </c>
      <c r="U19" s="23">
        <f>IF(M19="NC","NC",IF(M19&lt;=$G19,M19,""))</f>
        <v>0</v>
      </c>
      <c r="V19" s="23">
        <f>IF(N19="NC","NC",IF(N19&lt;=$G19,N19,""))</f>
        <v>0</v>
      </c>
      <c r="W19" s="23">
        <f>IF(O19="NC","NC",IF(O19&lt;=$G19,O19,""))</f>
        <v>0</v>
      </c>
      <c r="X19" s="50">
        <v>11</v>
      </c>
      <c r="Y19" s="175" t="s">
        <v>34</v>
      </c>
      <c r="Z19" s="175" t="s">
        <v>34</v>
      </c>
      <c r="AA19" s="175" t="s">
        <v>34</v>
      </c>
      <c r="AB19" s="175" t="s">
        <v>34</v>
      </c>
      <c r="AC19" s="175" t="s">
        <v>34</v>
      </c>
      <c r="AD19" s="175" t="s">
        <v>34</v>
      </c>
      <c r="AE19" s="179" t="s">
        <v>34</v>
      </c>
      <c r="AF19" s="50">
        <v>11</v>
      </c>
      <c r="AG19" s="175" t="s">
        <v>35</v>
      </c>
      <c r="AH19" s="175" t="s">
        <v>35</v>
      </c>
      <c r="AI19" s="175" t="s">
        <v>35</v>
      </c>
      <c r="AJ19" s="175" t="s">
        <v>35</v>
      </c>
      <c r="AK19" s="175" t="s">
        <v>35</v>
      </c>
      <c r="AL19" s="175" t="s">
        <v>35</v>
      </c>
      <c r="AM19" s="179" t="s">
        <v>35</v>
      </c>
      <c r="AN19" s="50">
        <v>11</v>
      </c>
      <c r="AO19" s="175" t="s">
        <v>35</v>
      </c>
      <c r="AP19" s="175" t="s">
        <v>35</v>
      </c>
      <c r="AQ19" s="175" t="s">
        <v>35</v>
      </c>
      <c r="AR19" s="175" t="s">
        <v>35</v>
      </c>
      <c r="AS19" s="175" t="s">
        <v>35</v>
      </c>
      <c r="AT19" s="175" t="s">
        <v>35</v>
      </c>
      <c r="AU19" s="179" t="s">
        <v>35</v>
      </c>
      <c r="AV19" s="50">
        <v>11</v>
      </c>
      <c r="AW19" s="24" t="str">
        <f>IF(Y19="NO CUMPLE","NO CUMPLE",IF(AG19="NO CUMPLE","NO CUMPLE",IF(AO19="NO CUMPLE","NO CUMPLE",IF(AO19="CUMPLE","CUMPLE"))))</f>
        <v>NO CUMPLE</v>
      </c>
      <c r="AX19" s="24" t="str">
        <f>IF(Z19="NO CUMPLE","NO CUMPLE",IF(AH19="NO CUMPLE","NO CUMPLE",IF(AP19="NO CUMPLE","NO CUMPLE",IF(AP19="CUMPLE","CUMPLE"))))</f>
        <v>NO CUMPLE</v>
      </c>
      <c r="AY19" s="24" t="str">
        <f>IF(AA19="NO CUMPLE","NO CUMPLE",IF(AI19="NO CUMPLE","NO CUMPLE",IF(AQ19="NO CUMPLE","NO CUMPLE",IF(AQ19="CUMPLE","CUMPLE"))))</f>
        <v>NO CUMPLE</v>
      </c>
      <c r="AZ19" s="24" t="str">
        <f>IF(AB19="NO CUMPLE","NO CUMPLE",IF(AJ19="NO CUMPLE","NO CUMPLE",IF(AR19="NO CUMPLE","NO CUMPLE",IF(AR19="CUMPLE","CUMPLE"))))</f>
        <v>NO CUMPLE</v>
      </c>
      <c r="BA19" s="24" t="str">
        <f>IF(AC19="NO CUMPLE","NO CUMPLE",IF(AK19="NO CUMPLE","NO CUMPLE",IF(AS19="NO CUMPLE","NO CUMPLE",IF(AS19="CUMPLE","CUMPLE"))))</f>
        <v>NO CUMPLE</v>
      </c>
      <c r="BB19" s="24" t="str">
        <f>IF(AD19="NO CUMPLE","NO CUMPLE",IF(AL19="NO CUMPLE","NO CUMPLE",IF(AT19="NO CUMPLE","NO CUMPLE",IF(AT19="CUMPLE","CUMPLE"))))</f>
        <v>NO CUMPLE</v>
      </c>
      <c r="BC19" s="24" t="str">
        <f>IF(AE19="NO CUMPLE","NO CUMPLE",IF(AM19="NO CUMPLE","NO CUMPLE",IF(AU19="NO CUMPLE","NO CUMPLE",IF(AU19="CUMPLE","CUMPLE"))))</f>
        <v>NO CUMPLE</v>
      </c>
      <c r="BD19" s="50">
        <v>11</v>
      </c>
      <c r="BE19" s="177" t="s">
        <v>33</v>
      </c>
      <c r="BF19" s="177" t="s">
        <v>33</v>
      </c>
      <c r="BG19" s="177" t="s">
        <v>33</v>
      </c>
      <c r="BH19" s="177" t="s">
        <v>33</v>
      </c>
      <c r="BI19" s="177" t="s">
        <v>33</v>
      </c>
      <c r="BJ19" s="177" t="s">
        <v>33</v>
      </c>
      <c r="BK19" s="177" t="s">
        <v>33</v>
      </c>
      <c r="BL19" s="49">
        <v>11</v>
      </c>
      <c r="BM19" s="177" t="s">
        <v>33</v>
      </c>
      <c r="BN19" s="177" t="s">
        <v>33</v>
      </c>
      <c r="BO19" s="177" t="s">
        <v>33</v>
      </c>
      <c r="BP19" s="177" t="s">
        <v>33</v>
      </c>
      <c r="BQ19" s="177" t="s">
        <v>33</v>
      </c>
      <c r="BR19" s="177" t="s">
        <v>33</v>
      </c>
      <c r="BS19" s="177" t="s">
        <v>33</v>
      </c>
      <c r="BT19" s="50">
        <v>11</v>
      </c>
      <c r="BU19" s="23" t="str">
        <f>IF(AW19="NO CUMPLE","",IF(BE19="NO CUMPLE","",IF(BM19="NO CUMPLE","",IF(BE19="NC","",IF(BM19="CUMPLE",I19)))))</f>
        <v/>
      </c>
      <c r="BV19" s="23" t="str">
        <f>IF(AX19="NO CUMPLE","",IF(BF19="NO CUMPLE","",IF(BN19="NO CUMPLE","",IF(BF19="NC","",IF(BN19="CUMPLE",J19)))))</f>
        <v/>
      </c>
      <c r="BW19" s="23" t="str">
        <f>IF(AY19="NO CUMPLE","",IF(BG19="NO CUMPLE","",IF(BO19="NO CUMPLE","",IF(BG19="NC","",IF(BO19="CUMPLE",K19)))))</f>
        <v/>
      </c>
      <c r="BX19" s="23" t="str">
        <f>IF(AZ19="NO CUMPLE","",IF(BH19="NO CUMPLE","",IF(BP19="NO CUMPLE","",IF(BH19="NC","",IF(BP19="CUMPLE",L19)))))</f>
        <v/>
      </c>
      <c r="BY19" s="23" t="str">
        <f>IF(BA19="NO CUMPLE","",IF(BI19="NO CUMPLE","",IF(BQ19="NO CUMPLE","",IF(BI19="NC","",IF(BQ19="CUMPLE",M19)))))</f>
        <v/>
      </c>
      <c r="BZ19" s="23" t="str">
        <f>IF(BB19="NO CUMPLE","",IF(BJ19="NO CUMPLE","",IF(BR19="NO CUMPLE","",IF(BJ19="NC","",IF(BR19="CUMPLE",N19)))))</f>
        <v/>
      </c>
      <c r="CA19" s="23" t="str">
        <f>IF(BC19="NO CUMPLE","",IF(BK19="NO CUMPLE","",IF(BS19="NO CUMPLE","",IF(BK19="NC","",IF(BS19="CUMPLE",O19)))))</f>
        <v/>
      </c>
      <c r="CB19" s="23">
        <v>5373854</v>
      </c>
      <c r="CC19" s="23">
        <v>5373854</v>
      </c>
      <c r="CD19" s="25">
        <f>COUNT(BU19:CA19)</f>
        <v>0</v>
      </c>
      <c r="CE19" s="25">
        <f t="shared" si="0"/>
        <v>0</v>
      </c>
      <c r="CF19" s="26" t="str">
        <f>IFERROR(MEDIAN(BU19:CA19),"")</f>
        <v/>
      </c>
      <c r="CG19" s="68" t="str">
        <f>IF(COUNT(BU19:CA19)=0,"",MOD(COUNT(BU19:CA19),2))</f>
        <v/>
      </c>
      <c r="CH19" s="69" t="str">
        <f>IF(COUNT(BU19:CA19)&lt;2,"", IF(MOD(COUNT(BU19:CA19),2)=1,"", SMALL(BU19:CA19, COUNT(BU19:CA19)/2 ) ))</f>
        <v/>
      </c>
      <c r="CI19" s="69" t="str">
        <f t="shared" si="1"/>
        <v/>
      </c>
      <c r="CJ19" s="50">
        <v>11</v>
      </c>
      <c r="CK19" s="27" t="str">
        <f>IF(BU19="","", (1 - ABS((BU19 - $CI19)/$CI19)) * 40)</f>
        <v/>
      </c>
      <c r="CL19" s="27" t="str">
        <f>IF(BV19="","", (1 - ABS((BV19 - $CI19)/$CI19)) * 40)</f>
        <v/>
      </c>
      <c r="CM19" s="27" t="str">
        <f>IF(BW19="","", (1 - ABS((BW19 - $CI19)/$CI19)) * 40)</f>
        <v/>
      </c>
      <c r="CN19" s="27" t="str">
        <f>IF(BX19="","", (1 - ABS((BX19 - $CI19)/$CI19)) * 40)</f>
        <v/>
      </c>
      <c r="CO19" s="27" t="str">
        <f>IF(BY19="","", (1 - ABS((BY19 - $CI19)/$CI19)) * 40)</f>
        <v/>
      </c>
      <c r="CP19" s="27" t="str">
        <f>IF(BZ19="","", (1 - ABS((BZ19 - $CI19)/$CI19)) * 40)</f>
        <v/>
      </c>
      <c r="CQ19" s="27" t="str">
        <f>IF(CA19="","", (1 - ABS((CA19 - $CI19)/$CI19)) * 40)</f>
        <v/>
      </c>
      <c r="CR19" s="50">
        <v>11</v>
      </c>
      <c r="CS19" s="67" t="str">
        <f>IF(BU19="","",ABS((BU19 - $CI19)/$CI19))</f>
        <v/>
      </c>
      <c r="CT19" s="67" t="str">
        <f>IF(BV19="","",ABS((BV19 - $CI19)/$CI19))</f>
        <v/>
      </c>
      <c r="CU19" s="67" t="str">
        <f>IF(BW19="","",ABS((BW19 - $CI19)/$CI19))</f>
        <v/>
      </c>
      <c r="CV19" s="67" t="str">
        <f>IF(BX19="","",ABS((BX19 - $CI19)/$CI19))</f>
        <v/>
      </c>
      <c r="CW19" s="67" t="str">
        <f>IF(BY19="","",ABS((BY19 - $CI19)/$CI19))</f>
        <v/>
      </c>
      <c r="CX19" s="67" t="str">
        <f>IF(BZ19="","",ABS((BZ19 - $CI19)/$CI19))</f>
        <v/>
      </c>
      <c r="CY19" s="67" t="str">
        <f>IF(CA19="","",ABS((CA19 - $CI19)/$CI19))</f>
        <v/>
      </c>
      <c r="CZ19" s="50">
        <v>11</v>
      </c>
      <c r="DA19" s="28" t="str">
        <f>IF(CK19="","",ABS(BU19-$CF19))</f>
        <v/>
      </c>
      <c r="DB19" s="28" t="str">
        <f>IF(CL19="","",ABS(BV19-$CF19))</f>
        <v/>
      </c>
      <c r="DC19" s="28" t="str">
        <f>IF(CM19="","",ABS(BW19-$CF19))</f>
        <v/>
      </c>
      <c r="DD19" s="28" t="str">
        <f>IF(CN19="","",ABS(BX19-$CF19))</f>
        <v/>
      </c>
      <c r="DE19" s="28" t="str">
        <f>IF(CO19="","",ABS(BY19-$CF19))</f>
        <v/>
      </c>
      <c r="DF19" s="28" t="str">
        <f>IF(CP19="","",ABS(BZ19-$CF19))</f>
        <v/>
      </c>
      <c r="DG19" s="28" t="str">
        <f>IF(CQ19="","",ABS(CA19-$CF19))</f>
        <v/>
      </c>
      <c r="DH19" s="50">
        <v>11</v>
      </c>
      <c r="DI19" s="29" t="str">
        <f>IF(BU19="","",(BU19-$CI19)^2)</f>
        <v/>
      </c>
      <c r="DJ19" s="29" t="str">
        <f>IF(BV19="","",(BV19-$CI19)^2)</f>
        <v/>
      </c>
      <c r="DK19" s="29" t="str">
        <f>IF(BW19="","",(BW19-$CI19)^2)</f>
        <v/>
      </c>
      <c r="DL19" s="29" t="str">
        <f>IF(BX19="","",(BX19-$CI19)^2)</f>
        <v/>
      </c>
      <c r="DM19" s="29" t="str">
        <f>IF(BY19="","",(BY19-$CI19)^2)</f>
        <v/>
      </c>
      <c r="DN19" s="29" t="str">
        <f>IF(BZ19="","",(BZ19-$CI19)^2)</f>
        <v/>
      </c>
      <c r="DO19" s="29" t="str">
        <f>IF(CA19="","",(CA19-$CI19)^2)</f>
        <v/>
      </c>
      <c r="DP19" s="46">
        <f>MIN(DI19:DO19)</f>
        <v>0</v>
      </c>
      <c r="DQ19" s="50">
        <v>11</v>
      </c>
      <c r="DR19" s="30" t="str">
        <f>IF(BU19="","", (1 - ABS((BU19-$CI19)/$CI19))*40)</f>
        <v/>
      </c>
      <c r="DS19" s="30" t="str">
        <f>IF(BV19="","", (1 - ABS((BV19-$CI19)/$CI19))*40)</f>
        <v/>
      </c>
      <c r="DT19" s="30" t="str">
        <f>IF(BW19="","", (1 - ABS((BW19-$CI19)/$CI19))*40)</f>
        <v/>
      </c>
      <c r="DU19" s="30" t="str">
        <f>IF(BX19="","", (1 - ABS((BX19-$CI19)/$CI19))*40)</f>
        <v/>
      </c>
      <c r="DV19" s="30" t="str">
        <f>IF(BY19="","", (1 - ABS((BY19-$CI19)/$CI19))*40)</f>
        <v/>
      </c>
      <c r="DW19" s="30" t="str">
        <f>IF(BZ19="","", (1 - ABS((BZ19-$CI19)/$CI19))*40)</f>
        <v/>
      </c>
      <c r="DX19" s="30" t="str">
        <f>IF(CA19="","", (1 - ABS((CA19-$CI19)/$CI19))*40)</f>
        <v/>
      </c>
      <c r="DY19" s="50">
        <v>11</v>
      </c>
      <c r="DZ19" s="175"/>
      <c r="EA19" s="175"/>
      <c r="EB19" s="175"/>
      <c r="EC19" s="175"/>
      <c r="ED19" s="175"/>
      <c r="EE19" s="175"/>
      <c r="EF19" s="179"/>
      <c r="EG19" s="50">
        <v>11</v>
      </c>
      <c r="EH19" s="64">
        <f>IF(DZ19&lt;36,0,IF(DZ19&gt;=72,60,IF(DZ19&gt;=66,40,IF(DZ19&gt;=60,30,IF(DZ19&gt;=48,20,IF(DZ19&gt;=36,10,0))))))</f>
        <v>0</v>
      </c>
      <c r="EI19" s="64">
        <f>IF(EA19&lt;36,0,IF(EA19&gt;=72,60,IF(EA19&gt;=66,40,IF(EA19&gt;=60,30,IF(EA19&gt;=48,20,IF(EA19&gt;=36,10,0))))))</f>
        <v>0</v>
      </c>
      <c r="EJ19" s="64">
        <f>IF(EB19&lt;36,0,IF(EB19&gt;=72,60,IF(EB19&gt;=66,40,IF(EB19&gt;=60,30,IF(EB19&gt;=48,20,IF(EB19&gt;=36,10,0))))))</f>
        <v>0</v>
      </c>
      <c r="EK19" s="64">
        <f>IF(EC19&lt;36,0,IF(EC19&gt;=72,60,IF(EC19&gt;=66,40,IF(EC19&gt;=60,30,IF(EC19&gt;=48,20,IF(EC19&gt;=36,10,0))))))</f>
        <v>0</v>
      </c>
      <c r="EL19" s="64">
        <f>IF(ED19&lt;36,0,IF(ED19&gt;=72,60,IF(ED19&gt;=66,40,IF(ED19&gt;=60,30,IF(ED19&gt;=48,20,IF(ED19&gt;=36,10,0))))))</f>
        <v>0</v>
      </c>
      <c r="EM19" s="64">
        <f>IF(EE19&lt;36,0,IF(EE19&gt;=72,60,IF(EE19&gt;=66,40,IF(EE19&gt;=60,30,IF(EE19&gt;=48,20,IF(EE19&gt;=36,10,0))))))</f>
        <v>0</v>
      </c>
      <c r="EN19" s="64">
        <f>IF(EF19&lt;36,0,IF(EF19&gt;=72,60,IF(EF19&gt;=66,40,IF(EF19&gt;=60,30,IF(EF19&gt;=48,20,IF(EF19&gt;=36,10,0))))))</f>
        <v>0</v>
      </c>
      <c r="EO19" s="50">
        <v>11</v>
      </c>
      <c r="EP19" s="31" t="str">
        <f>IF(DR19="","",(EH19+DR19))</f>
        <v/>
      </c>
      <c r="EQ19" s="31" t="str">
        <f>IF(DS19="","",(EI19+DS19))</f>
        <v/>
      </c>
      <c r="ER19" s="31" t="str">
        <f>IF(DT19="","",(EJ19+DT19))</f>
        <v/>
      </c>
      <c r="ES19" s="31" t="str">
        <f>IF(DU19="","",(EK19+DU19))</f>
        <v/>
      </c>
      <c r="ET19" s="31" t="str">
        <f>IF(DV19="","",(EL19+DV19))</f>
        <v/>
      </c>
      <c r="EU19" s="31" t="str">
        <f>IF(DW19="","",(EM19+DW19))</f>
        <v/>
      </c>
      <c r="EV19" s="31" t="str">
        <f>IF(DX19="","",(EN19+DX19))</f>
        <v/>
      </c>
      <c r="EW19" s="70">
        <f>MAX(EP19:EV19)</f>
        <v>0</v>
      </c>
      <c r="EX19" s="32" t="str">
        <f>IF($EW19=EP19,EP$8,IF($EW19=EQ19,EQ$8,IF($EW19=ER19,ER$8,IF($EW19=ES19,ES$8,IF($EW19=ET19,ET$8,IF($EW19=EU19,EU$8,IF($EW19=EV19,EV$8,"")))))))</f>
        <v/>
      </c>
      <c r="EY19" s="32" t="e">
        <f>IF($EW19=#REF!,#REF!,IF($EW19=#REF!,#REF!,IF($EW19=#REF!,#REF!,IF($EW19=#REF!,#REF!,IF($EW19=#REF!,#REF!,IF($EW19=#REF!,#REF!,IF($EW19=#REF!,#REF!,"")))))))</f>
        <v>#REF!</v>
      </c>
      <c r="EZ19" s="32" t="e">
        <f>IF($EW19=#REF!,#REF!,IF($EW19=#REF!,#REF!,IF($EW19=#REF!,#REF!,IF($EW19=#REF!,#REF!,IF($EW19=#REF!,#REF!,IF($EW19=#REF!,#REF!,IF($EW19=#REF!,#REF!,"")))))))</f>
        <v>#REF!</v>
      </c>
      <c r="FA19" s="32" t="e">
        <f>IF($EW19=#REF!,#REF!,IF($EW19=#REF!,#REF!,IF($EW19=#REF!,#REF!,IF($EW19=#REF!,#REF!,IF($EW19=#REF!,#REF!,IF($EW19=#REF!,#REF!,IF($EW19=#REF!,#REF!,"")))))))</f>
        <v>#REF!</v>
      </c>
      <c r="FB19" s="74" t="str">
        <f>IFERROR(INDEX($EP$8:$EV$8,MATCH(EW19,EP19:EV19,0)), "DESIERTO")</f>
        <v>DESIERTO</v>
      </c>
      <c r="FC19" s="74" t="e">
        <f>IF($EW19=EP19,EP$8,IF($EW19=EQ19,EQ$8,IF($EW19=ER19,ER$8,IF($EW19=ES19,ES$8,IF($EW19=ET19,ET$8,IF($EW19=EU19,EU$8,IF($EW19=EV19,EV$8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IF($EW19=#REF!,#REF!,""))))))))))))))))))))))))))))</f>
        <v>#REF!</v>
      </c>
      <c r="FD19" s="33" t="e">
        <f>IF($FC19=$I$8,$I19,IF($FC19=$J$8,$J19,IF($FC19=$K$8,$K19,IF($FC19=$L$8,$L19,IF($FC19=$M$8,$M19,IF($FC19=$N$8,$N19,IF($FC19=$O$8,$O19,"")))))))</f>
        <v>#REF!</v>
      </c>
      <c r="FE19" s="33" t="e">
        <f>IF($FC19=#REF!,#REF!,IF($FC19=#REF!,#REF!,IF($FC19=#REF!,#REF!,IF($FC19=#REF!,#REF!,IF($FC19=#REF!,#REF!,IF($FC19=#REF!,#REF!,IF($FC19=#REF!,#REF!,"")))))))</f>
        <v>#REF!</v>
      </c>
      <c r="FF19" s="33" t="e">
        <f>IF($FC19=#REF!,#REF!,IF($FC19=#REF!,#REF!,IF($FC19=#REF!,#REF!,IF($FC19=#REF!,#REF!,IF($FC19=#REF!,#REF!,IF($FC19=#REF!,#REF!,IF($FC19=#REF!,#REF!,"")))))))</f>
        <v>#REF!</v>
      </c>
      <c r="FG19" s="33" t="e">
        <f>IF($FC19=#REF!,#REF!,IF($FC19=#REF!,#REF!,IF($FC19=#REF!,#REF!,IF($FC19=#REF!,#REF!,IF($FC19=#REF!,#REF!,IF($FC19=#REF!,#REF!,IF($FC19=#REF!,#REF!,"")))))))</f>
        <v>#REF!</v>
      </c>
      <c r="FH19" s="65" t="str">
        <f>IFERROR(INDEX(I19:O19,MATCH(FB19,$I$8:$O$8,0)),"DESIERTO")</f>
        <v>DESIERTO</v>
      </c>
      <c r="FI19" s="33" t="e">
        <f t="shared" si="2"/>
        <v>#REF!</v>
      </c>
      <c r="FJ19" s="50">
        <v>11</v>
      </c>
      <c r="FK19" s="65" t="str">
        <f>IFERROR(IF(FH19&gt;0,(G19-FH19),"F"),"D")</f>
        <v>D</v>
      </c>
      <c r="FL19" s="65">
        <f>IF(FB19="DESIERTO",G19,"ADJUDICADO")</f>
        <v>5373854</v>
      </c>
    </row>
    <row r="20" spans="1:168" ht="20.399999999999999" x14ac:dyDescent="0.2">
      <c r="A20" s="45"/>
      <c r="B20" s="135" t="s">
        <v>75</v>
      </c>
      <c r="C20" s="135" t="s">
        <v>84</v>
      </c>
      <c r="D20" s="135" t="s">
        <v>85</v>
      </c>
      <c r="E20" s="140" t="s">
        <v>88</v>
      </c>
      <c r="F20" s="141">
        <v>1</v>
      </c>
      <c r="G20" s="127">
        <v>2028792</v>
      </c>
      <c r="H20" s="50">
        <v>12</v>
      </c>
      <c r="I20" s="164"/>
      <c r="J20" s="161"/>
      <c r="K20" s="164"/>
      <c r="L20" s="161"/>
      <c r="M20" s="161"/>
      <c r="N20" s="168"/>
      <c r="O20" s="161"/>
      <c r="P20" s="53">
        <v>12</v>
      </c>
      <c r="Q20" s="23">
        <f>IF(I20="NC","NC",IF(I20&lt;=$G20,I20,""))</f>
        <v>0</v>
      </c>
      <c r="R20" s="23">
        <f>IF(J20="NC","NC",IF(J20&lt;=$G20,J20,""))</f>
        <v>0</v>
      </c>
      <c r="S20" s="23">
        <f>IF(K20="NC","NC",IF(K20&lt;=$G20,K20,""))</f>
        <v>0</v>
      </c>
      <c r="T20" s="23">
        <f>IF(L20="NC","NC",IF(L20&lt;=$G20,L20,""))</f>
        <v>0</v>
      </c>
      <c r="U20" s="23">
        <f>IF(M20="NC","NC",IF(M20&lt;=$G20,M20,""))</f>
        <v>0</v>
      </c>
      <c r="V20" s="23">
        <f>IF(N20="NC","NC",IF(N20&lt;=$G20,N20,""))</f>
        <v>0</v>
      </c>
      <c r="W20" s="23">
        <f>IF(O20="NC","NC",IF(O20&lt;=$G20,O20,""))</f>
        <v>0</v>
      </c>
      <c r="X20" s="50">
        <v>12</v>
      </c>
      <c r="Y20" s="178" t="s">
        <v>34</v>
      </c>
      <c r="Z20" s="175" t="s">
        <v>34</v>
      </c>
      <c r="AA20" s="178" t="s">
        <v>34</v>
      </c>
      <c r="AB20" s="175" t="s">
        <v>34</v>
      </c>
      <c r="AC20" s="175" t="s">
        <v>34</v>
      </c>
      <c r="AD20" s="182" t="s">
        <v>34</v>
      </c>
      <c r="AE20" s="175" t="s">
        <v>34</v>
      </c>
      <c r="AF20" s="50">
        <v>12</v>
      </c>
      <c r="AG20" s="178" t="s">
        <v>35</v>
      </c>
      <c r="AH20" s="175" t="s">
        <v>35</v>
      </c>
      <c r="AI20" s="178" t="s">
        <v>35</v>
      </c>
      <c r="AJ20" s="175" t="s">
        <v>35</v>
      </c>
      <c r="AK20" s="175" t="s">
        <v>35</v>
      </c>
      <c r="AL20" s="182" t="s">
        <v>35</v>
      </c>
      <c r="AM20" s="175" t="s">
        <v>35</v>
      </c>
      <c r="AN20" s="50">
        <v>12</v>
      </c>
      <c r="AO20" s="178" t="s">
        <v>35</v>
      </c>
      <c r="AP20" s="175" t="s">
        <v>35</v>
      </c>
      <c r="AQ20" s="178" t="s">
        <v>35</v>
      </c>
      <c r="AR20" s="175" t="s">
        <v>35</v>
      </c>
      <c r="AS20" s="175" t="s">
        <v>35</v>
      </c>
      <c r="AT20" s="182" t="s">
        <v>35</v>
      </c>
      <c r="AU20" s="175" t="s">
        <v>35</v>
      </c>
      <c r="AV20" s="50">
        <v>12</v>
      </c>
      <c r="AW20" s="24" t="str">
        <f>IF(Y20="NO CUMPLE","NO CUMPLE",IF(AG20="NO CUMPLE","NO CUMPLE",IF(AO20="NO CUMPLE","NO CUMPLE",IF(AO20="CUMPLE","CUMPLE"))))</f>
        <v>NO CUMPLE</v>
      </c>
      <c r="AX20" s="24" t="str">
        <f>IF(Z20="NO CUMPLE","NO CUMPLE",IF(AH20="NO CUMPLE","NO CUMPLE",IF(AP20="NO CUMPLE","NO CUMPLE",IF(AP20="CUMPLE","CUMPLE"))))</f>
        <v>NO CUMPLE</v>
      </c>
      <c r="AY20" s="24" t="str">
        <f>IF(AA20="NO CUMPLE","NO CUMPLE",IF(AI20="NO CUMPLE","NO CUMPLE",IF(AQ20="NO CUMPLE","NO CUMPLE",IF(AQ20="CUMPLE","CUMPLE"))))</f>
        <v>NO CUMPLE</v>
      </c>
      <c r="AZ20" s="24" t="str">
        <f>IF(AB20="NO CUMPLE","NO CUMPLE",IF(AJ20="NO CUMPLE","NO CUMPLE",IF(AR20="NO CUMPLE","NO CUMPLE",IF(AR20="CUMPLE","CUMPLE"))))</f>
        <v>NO CUMPLE</v>
      </c>
      <c r="BA20" s="24" t="str">
        <f>IF(AC20="NO CUMPLE","NO CUMPLE",IF(AK20="NO CUMPLE","NO CUMPLE",IF(AS20="NO CUMPLE","NO CUMPLE",IF(AS20="CUMPLE","CUMPLE"))))</f>
        <v>NO CUMPLE</v>
      </c>
      <c r="BB20" s="24" t="str">
        <f>IF(AD20="NO CUMPLE","NO CUMPLE",IF(AL20="NO CUMPLE","NO CUMPLE",IF(AT20="NO CUMPLE","NO CUMPLE",IF(AT20="CUMPLE","CUMPLE"))))</f>
        <v>NO CUMPLE</v>
      </c>
      <c r="BC20" s="24" t="str">
        <f>IF(AE20="NO CUMPLE","NO CUMPLE",IF(AM20="NO CUMPLE","NO CUMPLE",IF(AU20="NO CUMPLE","NO CUMPLE",IF(AU20="CUMPLE","CUMPLE"))))</f>
        <v>NO CUMPLE</v>
      </c>
      <c r="BD20" s="50">
        <v>12</v>
      </c>
      <c r="BE20" s="177" t="s">
        <v>33</v>
      </c>
      <c r="BF20" s="177" t="s">
        <v>33</v>
      </c>
      <c r="BG20" s="177" t="s">
        <v>33</v>
      </c>
      <c r="BH20" s="177" t="s">
        <v>33</v>
      </c>
      <c r="BI20" s="177" t="s">
        <v>33</v>
      </c>
      <c r="BJ20" s="177" t="s">
        <v>33</v>
      </c>
      <c r="BK20" s="177" t="s">
        <v>33</v>
      </c>
      <c r="BL20" s="50">
        <v>12</v>
      </c>
      <c r="BM20" s="177" t="s">
        <v>33</v>
      </c>
      <c r="BN20" s="177" t="s">
        <v>33</v>
      </c>
      <c r="BO20" s="177" t="s">
        <v>33</v>
      </c>
      <c r="BP20" s="177" t="s">
        <v>33</v>
      </c>
      <c r="BQ20" s="177" t="s">
        <v>33</v>
      </c>
      <c r="BR20" s="177" t="s">
        <v>33</v>
      </c>
      <c r="BS20" s="177" t="s">
        <v>33</v>
      </c>
      <c r="BT20" s="50">
        <v>12</v>
      </c>
      <c r="BU20" s="23" t="str">
        <f>IF(AW20="NO CUMPLE","",IF(BE20="NO CUMPLE","",IF(BM20="NO CUMPLE","",IF(BE20="NC","",IF(BM20="CUMPLE",I20)))))</f>
        <v/>
      </c>
      <c r="BV20" s="23" t="str">
        <f>IF(AX20="NO CUMPLE","",IF(BF20="NO CUMPLE","",IF(BN20="NO CUMPLE","",IF(BF20="NC","",IF(BN20="CUMPLE",J20)))))</f>
        <v/>
      </c>
      <c r="BW20" s="23" t="str">
        <f>IF(AY20="NO CUMPLE","",IF(BG20="NO CUMPLE","",IF(BO20="NO CUMPLE","",IF(BG20="NC","",IF(BO20="CUMPLE",K20)))))</f>
        <v/>
      </c>
      <c r="BX20" s="23" t="str">
        <f>IF(AZ20="NO CUMPLE","",IF(BH20="NO CUMPLE","",IF(BP20="NO CUMPLE","",IF(BH20="NC","",IF(BP20="CUMPLE",L20)))))</f>
        <v/>
      </c>
      <c r="BY20" s="23" t="str">
        <f>IF(BA20="NO CUMPLE","",IF(BI20="NO CUMPLE","",IF(BQ20="NO CUMPLE","",IF(BI20="NC","",IF(BQ20="CUMPLE",M20)))))</f>
        <v/>
      </c>
      <c r="BZ20" s="23" t="str">
        <f>IF(BB20="NO CUMPLE","",IF(BJ20="NO CUMPLE","",IF(BR20="NO CUMPLE","",IF(BJ20="NC","",IF(BR20="CUMPLE",N20)))))</f>
        <v/>
      </c>
      <c r="CA20" s="23" t="str">
        <f>IF(BC20="NO CUMPLE","",IF(BK20="NO CUMPLE","",IF(BS20="NO CUMPLE","",IF(BK20="NC","",IF(BS20="CUMPLE",O20)))))</f>
        <v/>
      </c>
      <c r="CB20" s="23">
        <v>2028792</v>
      </c>
      <c r="CC20" s="23">
        <v>2028792</v>
      </c>
      <c r="CD20" s="25">
        <f>COUNT(BU20:CA20)</f>
        <v>0</v>
      </c>
      <c r="CE20" s="25">
        <f t="shared" si="0"/>
        <v>0</v>
      </c>
      <c r="CF20" s="26" t="str">
        <f>IFERROR(MEDIAN(BU20:CA20),"")</f>
        <v/>
      </c>
      <c r="CG20" s="68" t="str">
        <f>IF(COUNT(BU20:CA20)=0,"",MOD(COUNT(BU20:CA20),2))</f>
        <v/>
      </c>
      <c r="CH20" s="69" t="str">
        <f>IF(COUNT(BU20:CA20)&lt;2,"", IF(MOD(COUNT(BU20:CA20),2)=1,"", SMALL(BU20:CA20, COUNT(BU20:CA20)/2 ) ))</f>
        <v/>
      </c>
      <c r="CI20" s="69" t="str">
        <f t="shared" si="1"/>
        <v/>
      </c>
      <c r="CJ20" s="50">
        <v>12</v>
      </c>
      <c r="CK20" s="27" t="str">
        <f>IF(BU20="","", (1 - ABS((BU20 - $CI20)/$CI20)) * 40)</f>
        <v/>
      </c>
      <c r="CL20" s="27" t="str">
        <f>IF(BV20="","", (1 - ABS((BV20 - $CI20)/$CI20)) * 40)</f>
        <v/>
      </c>
      <c r="CM20" s="27" t="str">
        <f>IF(BW20="","", (1 - ABS((BW20 - $CI20)/$CI20)) * 40)</f>
        <v/>
      </c>
      <c r="CN20" s="27" t="str">
        <f>IF(BX20="","", (1 - ABS((BX20 - $CI20)/$CI20)) * 40)</f>
        <v/>
      </c>
      <c r="CO20" s="27" t="str">
        <f>IF(BY20="","", (1 - ABS((BY20 - $CI20)/$CI20)) * 40)</f>
        <v/>
      </c>
      <c r="CP20" s="27" t="str">
        <f>IF(BZ20="","", (1 - ABS((BZ20 - $CI20)/$CI20)) * 40)</f>
        <v/>
      </c>
      <c r="CQ20" s="27" t="str">
        <f>IF(CA20="","", (1 - ABS((CA20 - $CI20)/$CI20)) * 40)</f>
        <v/>
      </c>
      <c r="CR20" s="50">
        <v>12</v>
      </c>
      <c r="CS20" s="67" t="str">
        <f>IF(BU20="","",ABS((BU20 - $CI20)/$CI20))</f>
        <v/>
      </c>
      <c r="CT20" s="67" t="str">
        <f>IF(BV20="","",ABS((BV20 - $CI20)/$CI20))</f>
        <v/>
      </c>
      <c r="CU20" s="67" t="str">
        <f>IF(BW20="","",ABS((BW20 - $CI20)/$CI20))</f>
        <v/>
      </c>
      <c r="CV20" s="67" t="str">
        <f>IF(BX20="","",ABS((BX20 - $CI20)/$CI20))</f>
        <v/>
      </c>
      <c r="CW20" s="67" t="str">
        <f>IF(BY20="","",ABS((BY20 - $CI20)/$CI20))</f>
        <v/>
      </c>
      <c r="CX20" s="67" t="str">
        <f>IF(BZ20="","",ABS((BZ20 - $CI20)/$CI20))</f>
        <v/>
      </c>
      <c r="CY20" s="67" t="str">
        <f>IF(CA20="","",ABS((CA20 - $CI20)/$CI20))</f>
        <v/>
      </c>
      <c r="CZ20" s="50">
        <v>12</v>
      </c>
      <c r="DA20" s="28" t="str">
        <f>IF(CK20="","",ABS(BU20-$CF20))</f>
        <v/>
      </c>
      <c r="DB20" s="28" t="str">
        <f>IF(CL20="","",ABS(BV20-$CF20))</f>
        <v/>
      </c>
      <c r="DC20" s="28" t="str">
        <f>IF(CM20="","",ABS(BW20-$CF20))</f>
        <v/>
      </c>
      <c r="DD20" s="28" t="str">
        <f>IF(CN20="","",ABS(BX20-$CF20))</f>
        <v/>
      </c>
      <c r="DE20" s="28" t="str">
        <f>IF(CO20="","",ABS(BY20-$CF20))</f>
        <v/>
      </c>
      <c r="DF20" s="28" t="str">
        <f>IF(CP20="","",ABS(BZ20-$CF20))</f>
        <v/>
      </c>
      <c r="DG20" s="28" t="str">
        <f>IF(CQ20="","",ABS(CA20-$CF20))</f>
        <v/>
      </c>
      <c r="DH20" s="50">
        <v>12</v>
      </c>
      <c r="DI20" s="29" t="str">
        <f>IF(BU20="","",(BU20-$CI20)^2)</f>
        <v/>
      </c>
      <c r="DJ20" s="29" t="str">
        <f>IF(BV20="","",(BV20-$CI20)^2)</f>
        <v/>
      </c>
      <c r="DK20" s="29" t="str">
        <f>IF(BW20="","",(BW20-$CI20)^2)</f>
        <v/>
      </c>
      <c r="DL20" s="29" t="str">
        <f>IF(BX20="","",(BX20-$CI20)^2)</f>
        <v/>
      </c>
      <c r="DM20" s="29" t="str">
        <f>IF(BY20="","",(BY20-$CI20)^2)</f>
        <v/>
      </c>
      <c r="DN20" s="29" t="str">
        <f>IF(BZ20="","",(BZ20-$CI20)^2)</f>
        <v/>
      </c>
      <c r="DO20" s="29" t="str">
        <f>IF(CA20="","",(CA20-$CI20)^2)</f>
        <v/>
      </c>
      <c r="DP20" s="46">
        <f>MIN(DI20:DO20)</f>
        <v>0</v>
      </c>
      <c r="DQ20" s="50">
        <v>12</v>
      </c>
      <c r="DR20" s="30" t="str">
        <f>IF(BU20="","", (1 - ABS((BU20-$CI20)/$CI20))*40)</f>
        <v/>
      </c>
      <c r="DS20" s="30" t="str">
        <f>IF(BV20="","", (1 - ABS((BV20-$CI20)/$CI20))*40)</f>
        <v/>
      </c>
      <c r="DT20" s="30" t="str">
        <f>IF(BW20="","", (1 - ABS((BW20-$CI20)/$CI20))*40)</f>
        <v/>
      </c>
      <c r="DU20" s="30" t="str">
        <f>IF(BX20="","", (1 - ABS((BX20-$CI20)/$CI20))*40)</f>
        <v/>
      </c>
      <c r="DV20" s="30" t="str">
        <f>IF(BY20="","", (1 - ABS((BY20-$CI20)/$CI20))*40)</f>
        <v/>
      </c>
      <c r="DW20" s="30" t="str">
        <f>IF(BZ20="","", (1 - ABS((BZ20-$CI20)/$CI20))*40)</f>
        <v/>
      </c>
      <c r="DX20" s="30" t="str">
        <f>IF(CA20="","", (1 - ABS((CA20-$CI20)/$CI20))*40)</f>
        <v/>
      </c>
      <c r="DY20" s="50">
        <v>12</v>
      </c>
      <c r="DZ20" s="178"/>
      <c r="EA20" s="175"/>
      <c r="EB20" s="178"/>
      <c r="EC20" s="175"/>
      <c r="ED20" s="175"/>
      <c r="EE20" s="182"/>
      <c r="EF20" s="175"/>
      <c r="EG20" s="50">
        <v>12</v>
      </c>
      <c r="EH20" s="64">
        <f>IF(DZ20&lt;36,0,IF(DZ20&gt;=72,60,IF(DZ20&gt;=66,40,IF(DZ20&gt;=60,30,IF(DZ20&gt;=48,20,IF(DZ20&gt;=36,10,0))))))</f>
        <v>0</v>
      </c>
      <c r="EI20" s="64">
        <f>IF(EA20&lt;36,0,IF(EA20&gt;=72,60,IF(EA20&gt;=66,40,IF(EA20&gt;=60,30,IF(EA20&gt;=48,20,IF(EA20&gt;=36,10,0))))))</f>
        <v>0</v>
      </c>
      <c r="EJ20" s="64">
        <f>IF(EB20&lt;36,0,IF(EB20&gt;=72,60,IF(EB20&gt;=66,40,IF(EB20&gt;=60,30,IF(EB20&gt;=48,20,IF(EB20&gt;=36,10,0))))))</f>
        <v>0</v>
      </c>
      <c r="EK20" s="64">
        <f>IF(EC20&lt;36,0,IF(EC20&gt;=72,60,IF(EC20&gt;=66,40,IF(EC20&gt;=60,30,IF(EC20&gt;=48,20,IF(EC20&gt;=36,10,0))))))</f>
        <v>0</v>
      </c>
      <c r="EL20" s="64">
        <f>IF(ED20&lt;36,0,IF(ED20&gt;=72,60,IF(ED20&gt;=66,40,IF(ED20&gt;=60,30,IF(ED20&gt;=48,20,IF(ED20&gt;=36,10,0))))))</f>
        <v>0</v>
      </c>
      <c r="EM20" s="64">
        <f>IF(EE20&lt;36,0,IF(EE20&gt;=72,60,IF(EE20&gt;=66,40,IF(EE20&gt;=60,30,IF(EE20&gt;=48,20,IF(EE20&gt;=36,10,0))))))</f>
        <v>0</v>
      </c>
      <c r="EN20" s="64">
        <f>IF(EF20&lt;36,0,IF(EF20&gt;=72,60,IF(EF20&gt;=66,40,IF(EF20&gt;=60,30,IF(EF20&gt;=48,20,IF(EF20&gt;=36,10,0))))))</f>
        <v>0</v>
      </c>
      <c r="EO20" s="50">
        <v>12</v>
      </c>
      <c r="EP20" s="31" t="str">
        <f>IF(DR20="","",(EH20+DR20))</f>
        <v/>
      </c>
      <c r="EQ20" s="31" t="str">
        <f>IF(DS20="","",(EI20+DS20))</f>
        <v/>
      </c>
      <c r="ER20" s="31" t="str">
        <f>IF(DT20="","",(EJ20+DT20))</f>
        <v/>
      </c>
      <c r="ES20" s="31" t="str">
        <f>IF(DU20="","",(EK20+DU20))</f>
        <v/>
      </c>
      <c r="ET20" s="31" t="str">
        <f>IF(DV20="","",(EL20+DV20))</f>
        <v/>
      </c>
      <c r="EU20" s="31" t="str">
        <f>IF(DW20="","",(EM20+DW20))</f>
        <v/>
      </c>
      <c r="EV20" s="31" t="str">
        <f>IF(DX20="","",(EN20+DX20))</f>
        <v/>
      </c>
      <c r="EW20" s="70">
        <f>MAX(EP20:EV20)</f>
        <v>0</v>
      </c>
      <c r="EX20" s="32" t="str">
        <f>IF($EW20=EP20,EP$8,IF($EW20=EQ20,EQ$8,IF($EW20=ER20,ER$8,IF($EW20=ES20,ES$8,IF($EW20=ET20,ET$8,IF($EW20=EU20,EU$8,IF($EW20=EV20,EV$8,"")))))))</f>
        <v/>
      </c>
      <c r="EY20" s="32" t="e">
        <f>IF($EW20=#REF!,#REF!,IF($EW20=#REF!,#REF!,IF($EW20=#REF!,#REF!,IF($EW20=#REF!,#REF!,IF($EW20=#REF!,#REF!,IF($EW20=#REF!,#REF!,IF($EW20=#REF!,#REF!,"")))))))</f>
        <v>#REF!</v>
      </c>
      <c r="EZ20" s="32" t="e">
        <f>IF($EW20=#REF!,#REF!,IF($EW20=#REF!,#REF!,IF($EW20=#REF!,#REF!,IF($EW20=#REF!,#REF!,IF($EW20=#REF!,#REF!,IF($EW20=#REF!,#REF!,IF($EW20=#REF!,#REF!,"")))))))</f>
        <v>#REF!</v>
      </c>
      <c r="FA20" s="32" t="e">
        <f>IF($EW20=#REF!,#REF!,IF($EW20=#REF!,#REF!,IF($EW20=#REF!,#REF!,IF($EW20=#REF!,#REF!,IF($EW20=#REF!,#REF!,IF($EW20=#REF!,#REF!,IF($EW20=#REF!,#REF!,"")))))))</f>
        <v>#REF!</v>
      </c>
      <c r="FB20" s="74" t="str">
        <f>IFERROR(INDEX($EP$8:$EV$8,MATCH(EW20,EP20:EV20,0)), "DESIERTO")</f>
        <v>DESIERTO</v>
      </c>
      <c r="FC20" s="74" t="e">
        <f>IF($EW20=EP20,EP$8,IF($EW20=EQ20,EQ$8,IF($EW20=ER20,ER$8,IF($EW20=ES20,ES$8,IF($EW20=ET20,ET$8,IF($EW20=EU20,EU$8,IF($EW20=EV20,EV$8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IF($EW20=#REF!,#REF!,""))))))))))))))))))))))))))))</f>
        <v>#REF!</v>
      </c>
      <c r="FD20" s="33" t="e">
        <f>IF($FC20=$I$8,$I20,IF($FC20=$J$8,$J20,IF($FC20=$K$8,$K20,IF($FC20=$L$8,$L20,IF($FC20=$M$8,$M20,IF($FC20=$N$8,$N20,IF($FC20=$O$8,$O20,"")))))))</f>
        <v>#REF!</v>
      </c>
      <c r="FE20" s="33" t="e">
        <f>IF($FC20=#REF!,#REF!,IF($FC20=#REF!,#REF!,IF($FC20=#REF!,#REF!,IF($FC20=#REF!,#REF!,IF($FC20=#REF!,#REF!,IF($FC20=#REF!,#REF!,IF($FC20=#REF!,#REF!,"")))))))</f>
        <v>#REF!</v>
      </c>
      <c r="FF20" s="33" t="e">
        <f>IF($FC20=#REF!,#REF!,IF($FC20=#REF!,#REF!,IF($FC20=#REF!,#REF!,IF($FC20=#REF!,#REF!,IF($FC20=#REF!,#REF!,IF($FC20=#REF!,#REF!,IF($FC20=#REF!,#REF!,"")))))))</f>
        <v>#REF!</v>
      </c>
      <c r="FG20" s="33" t="e">
        <f>IF($FC20=#REF!,#REF!,IF($FC20=#REF!,#REF!,IF($FC20=#REF!,#REF!,IF($FC20=#REF!,#REF!,IF($FC20=#REF!,#REF!,IF($FC20=#REF!,#REF!,IF($FC20=#REF!,#REF!,"")))))))</f>
        <v>#REF!</v>
      </c>
      <c r="FH20" s="65" t="str">
        <f>IFERROR(INDEX(I20:O20,MATCH(FB20,$I$8:$O$8,0)),"DESIERTO")</f>
        <v>DESIERTO</v>
      </c>
      <c r="FI20" s="33" t="e">
        <f t="shared" si="2"/>
        <v>#REF!</v>
      </c>
      <c r="FJ20" s="50">
        <v>12</v>
      </c>
      <c r="FK20" s="65" t="str">
        <f>IFERROR(IF(FH20&gt;0,(G20-FH20),"F"),"D")</f>
        <v>D</v>
      </c>
      <c r="FL20" s="65">
        <f>IF(FB20="DESIERTO",G20,"ADJUDICADO")</f>
        <v>2028792</v>
      </c>
    </row>
    <row r="21" spans="1:168" ht="20.399999999999999" x14ac:dyDescent="0.2">
      <c r="A21" s="45"/>
      <c r="B21" s="135" t="s">
        <v>75</v>
      </c>
      <c r="C21" s="135" t="s">
        <v>84</v>
      </c>
      <c r="D21" s="135" t="s">
        <v>85</v>
      </c>
      <c r="E21" s="135" t="s">
        <v>89</v>
      </c>
      <c r="F21" s="141">
        <v>5</v>
      </c>
      <c r="G21" s="127">
        <v>1572140</v>
      </c>
      <c r="H21" s="49">
        <v>13</v>
      </c>
      <c r="I21" s="164"/>
      <c r="J21" s="164"/>
      <c r="K21" s="164"/>
      <c r="L21" s="161"/>
      <c r="M21" s="161"/>
      <c r="N21" s="164"/>
      <c r="O21" s="161"/>
      <c r="P21" s="53">
        <v>13</v>
      </c>
      <c r="Q21" s="23">
        <f>IF(I21="NC","NC",IF(I21&lt;=$G21,I21,""))</f>
        <v>0</v>
      </c>
      <c r="R21" s="23">
        <f>IF(J21="NC","NC",IF(J21&lt;=$G21,J21,""))</f>
        <v>0</v>
      </c>
      <c r="S21" s="23">
        <f>IF(K21="NC","NC",IF(K21&lt;=$G21,K21,""))</f>
        <v>0</v>
      </c>
      <c r="T21" s="23">
        <f>IF(L21="NC","NC",IF(L21&lt;=$G21,L21,""))</f>
        <v>0</v>
      </c>
      <c r="U21" s="23">
        <f>IF(M21="NC","NC",IF(M21&lt;=$G21,M21,""))</f>
        <v>0</v>
      </c>
      <c r="V21" s="23">
        <f>IF(N21="NC","NC",IF(N21&lt;=$G21,N21,""))</f>
        <v>0</v>
      </c>
      <c r="W21" s="23">
        <f>IF(O21="NC","NC",IF(O21&lt;=$G21,O21,""))</f>
        <v>0</v>
      </c>
      <c r="X21" s="50">
        <v>13</v>
      </c>
      <c r="Y21" s="178" t="s">
        <v>34</v>
      </c>
      <c r="Z21" s="178" t="s">
        <v>34</v>
      </c>
      <c r="AA21" s="178" t="s">
        <v>34</v>
      </c>
      <c r="AB21" s="175" t="s">
        <v>34</v>
      </c>
      <c r="AC21" s="175" t="s">
        <v>34</v>
      </c>
      <c r="AD21" s="178" t="s">
        <v>34</v>
      </c>
      <c r="AE21" s="175" t="s">
        <v>34</v>
      </c>
      <c r="AF21" s="49">
        <v>13</v>
      </c>
      <c r="AG21" s="178" t="s">
        <v>35</v>
      </c>
      <c r="AH21" s="178" t="s">
        <v>35</v>
      </c>
      <c r="AI21" s="178" t="s">
        <v>35</v>
      </c>
      <c r="AJ21" s="175" t="s">
        <v>35</v>
      </c>
      <c r="AK21" s="175" t="s">
        <v>35</v>
      </c>
      <c r="AL21" s="178" t="s">
        <v>35</v>
      </c>
      <c r="AM21" s="175" t="s">
        <v>35</v>
      </c>
      <c r="AN21" s="50">
        <v>13</v>
      </c>
      <c r="AO21" s="178" t="s">
        <v>35</v>
      </c>
      <c r="AP21" s="178" t="s">
        <v>35</v>
      </c>
      <c r="AQ21" s="178" t="s">
        <v>35</v>
      </c>
      <c r="AR21" s="175" t="s">
        <v>35</v>
      </c>
      <c r="AS21" s="175" t="s">
        <v>35</v>
      </c>
      <c r="AT21" s="178" t="s">
        <v>35</v>
      </c>
      <c r="AU21" s="175" t="s">
        <v>35</v>
      </c>
      <c r="AV21" s="50">
        <v>13</v>
      </c>
      <c r="AW21" s="24" t="str">
        <f>IF(Y21="NO CUMPLE","NO CUMPLE",IF(AG21="NO CUMPLE","NO CUMPLE",IF(AO21="NO CUMPLE","NO CUMPLE",IF(AO21="CUMPLE","CUMPLE"))))</f>
        <v>NO CUMPLE</v>
      </c>
      <c r="AX21" s="24" t="str">
        <f>IF(Z21="NO CUMPLE","NO CUMPLE",IF(AH21="NO CUMPLE","NO CUMPLE",IF(AP21="NO CUMPLE","NO CUMPLE",IF(AP21="CUMPLE","CUMPLE"))))</f>
        <v>NO CUMPLE</v>
      </c>
      <c r="AY21" s="24" t="str">
        <f>IF(AA21="NO CUMPLE","NO CUMPLE",IF(AI21="NO CUMPLE","NO CUMPLE",IF(AQ21="NO CUMPLE","NO CUMPLE",IF(AQ21="CUMPLE","CUMPLE"))))</f>
        <v>NO CUMPLE</v>
      </c>
      <c r="AZ21" s="24" t="str">
        <f>IF(AB21="NO CUMPLE","NO CUMPLE",IF(AJ21="NO CUMPLE","NO CUMPLE",IF(AR21="NO CUMPLE","NO CUMPLE",IF(AR21="CUMPLE","CUMPLE"))))</f>
        <v>NO CUMPLE</v>
      </c>
      <c r="BA21" s="24" t="str">
        <f>IF(AC21="NO CUMPLE","NO CUMPLE",IF(AK21="NO CUMPLE","NO CUMPLE",IF(AS21="NO CUMPLE","NO CUMPLE",IF(AS21="CUMPLE","CUMPLE"))))</f>
        <v>NO CUMPLE</v>
      </c>
      <c r="BB21" s="24" t="str">
        <f>IF(AD21="NO CUMPLE","NO CUMPLE",IF(AL21="NO CUMPLE","NO CUMPLE",IF(AT21="NO CUMPLE","NO CUMPLE",IF(AT21="CUMPLE","CUMPLE"))))</f>
        <v>NO CUMPLE</v>
      </c>
      <c r="BC21" s="24" t="str">
        <f>IF(AE21="NO CUMPLE","NO CUMPLE",IF(AM21="NO CUMPLE","NO CUMPLE",IF(AU21="NO CUMPLE","NO CUMPLE",IF(AU21="CUMPLE","CUMPLE"))))</f>
        <v>NO CUMPLE</v>
      </c>
      <c r="BD21" s="50">
        <v>13</v>
      </c>
      <c r="BE21" s="177" t="s">
        <v>33</v>
      </c>
      <c r="BF21" s="177" t="s">
        <v>33</v>
      </c>
      <c r="BG21" s="177" t="s">
        <v>33</v>
      </c>
      <c r="BH21" s="177" t="s">
        <v>33</v>
      </c>
      <c r="BI21" s="177" t="s">
        <v>33</v>
      </c>
      <c r="BJ21" s="177" t="s">
        <v>33</v>
      </c>
      <c r="BK21" s="177" t="s">
        <v>33</v>
      </c>
      <c r="BL21" s="50">
        <v>13</v>
      </c>
      <c r="BM21" s="177" t="s">
        <v>33</v>
      </c>
      <c r="BN21" s="177" t="s">
        <v>33</v>
      </c>
      <c r="BO21" s="177" t="s">
        <v>33</v>
      </c>
      <c r="BP21" s="177" t="s">
        <v>33</v>
      </c>
      <c r="BQ21" s="177" t="s">
        <v>33</v>
      </c>
      <c r="BR21" s="177" t="s">
        <v>33</v>
      </c>
      <c r="BS21" s="177" t="s">
        <v>33</v>
      </c>
      <c r="BT21" s="50">
        <v>13</v>
      </c>
      <c r="BU21" s="23" t="str">
        <f>IF(AW21="NO CUMPLE","",IF(BE21="NO CUMPLE","",IF(BM21="NO CUMPLE","",IF(BE21="NC","",IF(BM21="CUMPLE",I21)))))</f>
        <v/>
      </c>
      <c r="BV21" s="23" t="str">
        <f>IF(AX21="NO CUMPLE","",IF(BF21="NO CUMPLE","",IF(BN21="NO CUMPLE","",IF(BF21="NC","",IF(BN21="CUMPLE",J21)))))</f>
        <v/>
      </c>
      <c r="BW21" s="23" t="str">
        <f>IF(AY21="NO CUMPLE","",IF(BG21="NO CUMPLE","",IF(BO21="NO CUMPLE","",IF(BG21="NC","",IF(BO21="CUMPLE",K21)))))</f>
        <v/>
      </c>
      <c r="BX21" s="23" t="str">
        <f>IF(AZ21="NO CUMPLE","",IF(BH21="NO CUMPLE","",IF(BP21="NO CUMPLE","",IF(BH21="NC","",IF(BP21="CUMPLE",L21)))))</f>
        <v/>
      </c>
      <c r="BY21" s="23" t="str">
        <f>IF(BA21="NO CUMPLE","",IF(BI21="NO CUMPLE","",IF(BQ21="NO CUMPLE","",IF(BI21="NC","",IF(BQ21="CUMPLE",M21)))))</f>
        <v/>
      </c>
      <c r="BZ21" s="23" t="str">
        <f>IF(BB21="NO CUMPLE","",IF(BJ21="NO CUMPLE","",IF(BR21="NO CUMPLE","",IF(BJ21="NC","",IF(BR21="CUMPLE",N21)))))</f>
        <v/>
      </c>
      <c r="CA21" s="23" t="str">
        <f>IF(BC21="NO CUMPLE","",IF(BK21="NO CUMPLE","",IF(BS21="NO CUMPLE","",IF(BK21="NC","",IF(BS21="CUMPLE",O21)))))</f>
        <v/>
      </c>
      <c r="CB21" s="23">
        <v>1572140</v>
      </c>
      <c r="CC21" s="23">
        <v>1572140</v>
      </c>
      <c r="CD21" s="25">
        <f>COUNT(BU21:CA21)</f>
        <v>0</v>
      </c>
      <c r="CE21" s="25">
        <f t="shared" si="0"/>
        <v>0</v>
      </c>
      <c r="CF21" s="26" t="str">
        <f>IFERROR(MEDIAN(BU21:CA21),"")</f>
        <v/>
      </c>
      <c r="CG21" s="68" t="str">
        <f>IF(COUNT(BU21:CA21)=0,"",MOD(COUNT(BU21:CA21),2))</f>
        <v/>
      </c>
      <c r="CH21" s="69" t="str">
        <f>IF(COUNT(BU21:CA21)&lt;2,"", IF(MOD(COUNT(BU21:CA21),2)=1,"", SMALL(BU21:CA21, COUNT(BU21:CA21)/2 ) ))</f>
        <v/>
      </c>
      <c r="CI21" s="69" t="str">
        <f t="shared" si="1"/>
        <v/>
      </c>
      <c r="CJ21" s="50">
        <v>13</v>
      </c>
      <c r="CK21" s="27" t="str">
        <f>IF(BU21="","", (1 - ABS((BU21 - $CI21)/$CI21)) * 40)</f>
        <v/>
      </c>
      <c r="CL21" s="27" t="str">
        <f>IF(BV21="","", (1 - ABS((BV21 - $CI21)/$CI21)) * 40)</f>
        <v/>
      </c>
      <c r="CM21" s="27" t="str">
        <f>IF(BW21="","", (1 - ABS((BW21 - $CI21)/$CI21)) * 40)</f>
        <v/>
      </c>
      <c r="CN21" s="27" t="str">
        <f>IF(BX21="","", (1 - ABS((BX21 - $CI21)/$CI21)) * 40)</f>
        <v/>
      </c>
      <c r="CO21" s="27" t="str">
        <f>IF(BY21="","", (1 - ABS((BY21 - $CI21)/$CI21)) * 40)</f>
        <v/>
      </c>
      <c r="CP21" s="27" t="str">
        <f>IF(BZ21="","", (1 - ABS((BZ21 - $CI21)/$CI21)) * 40)</f>
        <v/>
      </c>
      <c r="CQ21" s="27" t="str">
        <f>IF(CA21="","", (1 - ABS((CA21 - $CI21)/$CI21)) * 40)</f>
        <v/>
      </c>
      <c r="CR21" s="50">
        <v>13</v>
      </c>
      <c r="CS21" s="67" t="str">
        <f>IF(BU21="","",ABS((BU21 - $CI21)/$CI21))</f>
        <v/>
      </c>
      <c r="CT21" s="67" t="str">
        <f>IF(BV21="","",ABS((BV21 - $CI21)/$CI21))</f>
        <v/>
      </c>
      <c r="CU21" s="67" t="str">
        <f>IF(BW21="","",ABS((BW21 - $CI21)/$CI21))</f>
        <v/>
      </c>
      <c r="CV21" s="67" t="str">
        <f>IF(BX21="","",ABS((BX21 - $CI21)/$CI21))</f>
        <v/>
      </c>
      <c r="CW21" s="67" t="str">
        <f>IF(BY21="","",ABS((BY21 - $CI21)/$CI21))</f>
        <v/>
      </c>
      <c r="CX21" s="67" t="str">
        <f>IF(BZ21="","",ABS((BZ21 - $CI21)/$CI21))</f>
        <v/>
      </c>
      <c r="CY21" s="67" t="str">
        <f>IF(CA21="","",ABS((CA21 - $CI21)/$CI21))</f>
        <v/>
      </c>
      <c r="CZ21" s="50">
        <v>13</v>
      </c>
      <c r="DA21" s="28" t="str">
        <f>IF(CK21="","",ABS(BU21-$CF21))</f>
        <v/>
      </c>
      <c r="DB21" s="28" t="str">
        <f>IF(CL21="","",ABS(BV21-$CF21))</f>
        <v/>
      </c>
      <c r="DC21" s="28" t="str">
        <f>IF(CM21="","",ABS(BW21-$CF21))</f>
        <v/>
      </c>
      <c r="DD21" s="28" t="str">
        <f>IF(CN21="","",ABS(BX21-$CF21))</f>
        <v/>
      </c>
      <c r="DE21" s="28" t="str">
        <f>IF(CO21="","",ABS(BY21-$CF21))</f>
        <v/>
      </c>
      <c r="DF21" s="28" t="str">
        <f>IF(CP21="","",ABS(BZ21-$CF21))</f>
        <v/>
      </c>
      <c r="DG21" s="28" t="str">
        <f>IF(CQ21="","",ABS(CA21-$CF21))</f>
        <v/>
      </c>
      <c r="DH21" s="50">
        <v>13</v>
      </c>
      <c r="DI21" s="29" t="str">
        <f>IF(BU21="","",(BU21-$CI21)^2)</f>
        <v/>
      </c>
      <c r="DJ21" s="29" t="str">
        <f>IF(BV21="","",(BV21-$CI21)^2)</f>
        <v/>
      </c>
      <c r="DK21" s="29" t="str">
        <f>IF(BW21="","",(BW21-$CI21)^2)</f>
        <v/>
      </c>
      <c r="DL21" s="29" t="str">
        <f>IF(BX21="","",(BX21-$CI21)^2)</f>
        <v/>
      </c>
      <c r="DM21" s="29" t="str">
        <f>IF(BY21="","",(BY21-$CI21)^2)</f>
        <v/>
      </c>
      <c r="DN21" s="29" t="str">
        <f>IF(BZ21="","",(BZ21-$CI21)^2)</f>
        <v/>
      </c>
      <c r="DO21" s="29" t="str">
        <f>IF(CA21="","",(CA21-$CI21)^2)</f>
        <v/>
      </c>
      <c r="DP21" s="46">
        <f>MIN(DI21:DO21)</f>
        <v>0</v>
      </c>
      <c r="DQ21" s="50">
        <v>13</v>
      </c>
      <c r="DR21" s="30" t="str">
        <f>IF(BU21="","", (1 - ABS((BU21-$CI21)/$CI21))*40)</f>
        <v/>
      </c>
      <c r="DS21" s="30" t="str">
        <f>IF(BV21="","", (1 - ABS((BV21-$CI21)/$CI21))*40)</f>
        <v/>
      </c>
      <c r="DT21" s="30" t="str">
        <f>IF(BW21="","", (1 - ABS((BW21-$CI21)/$CI21))*40)</f>
        <v/>
      </c>
      <c r="DU21" s="30" t="str">
        <f>IF(BX21="","", (1 - ABS((BX21-$CI21)/$CI21))*40)</f>
        <v/>
      </c>
      <c r="DV21" s="30" t="str">
        <f>IF(BY21="","", (1 - ABS((BY21-$CI21)/$CI21))*40)</f>
        <v/>
      </c>
      <c r="DW21" s="30" t="str">
        <f>IF(BZ21="","", (1 - ABS((BZ21-$CI21)/$CI21))*40)</f>
        <v/>
      </c>
      <c r="DX21" s="30" t="str">
        <f>IF(CA21="","", (1 - ABS((CA21-$CI21)/$CI21))*40)</f>
        <v/>
      </c>
      <c r="DY21" s="50">
        <v>13</v>
      </c>
      <c r="DZ21" s="178"/>
      <c r="EA21" s="178"/>
      <c r="EB21" s="178"/>
      <c r="EC21" s="175"/>
      <c r="ED21" s="175"/>
      <c r="EE21" s="178"/>
      <c r="EF21" s="175"/>
      <c r="EG21" s="50">
        <v>13</v>
      </c>
      <c r="EH21" s="64">
        <f>IF(DZ21&lt;36,0,IF(DZ21&gt;=72,60,IF(DZ21&gt;=66,40,IF(DZ21&gt;=60,30,IF(DZ21&gt;=48,20,IF(DZ21&gt;=36,10,0))))))</f>
        <v>0</v>
      </c>
      <c r="EI21" s="64">
        <f>IF(EA21&lt;36,0,IF(EA21&gt;=72,60,IF(EA21&gt;=66,40,IF(EA21&gt;=60,30,IF(EA21&gt;=48,20,IF(EA21&gt;=36,10,0))))))</f>
        <v>0</v>
      </c>
      <c r="EJ21" s="64">
        <f>IF(EB21&lt;36,0,IF(EB21&gt;=72,60,IF(EB21&gt;=66,40,IF(EB21&gt;=60,30,IF(EB21&gt;=48,20,IF(EB21&gt;=36,10,0))))))</f>
        <v>0</v>
      </c>
      <c r="EK21" s="64">
        <f>IF(EC21&lt;36,0,IF(EC21&gt;=72,60,IF(EC21&gt;=66,40,IF(EC21&gt;=60,30,IF(EC21&gt;=48,20,IF(EC21&gt;=36,10,0))))))</f>
        <v>0</v>
      </c>
      <c r="EL21" s="64">
        <f>IF(ED21&lt;36,0,IF(ED21&gt;=72,60,IF(ED21&gt;=66,40,IF(ED21&gt;=60,30,IF(ED21&gt;=48,20,IF(ED21&gt;=36,10,0))))))</f>
        <v>0</v>
      </c>
      <c r="EM21" s="64">
        <f>IF(EE21&lt;36,0,IF(EE21&gt;=72,60,IF(EE21&gt;=66,40,IF(EE21&gt;=60,30,IF(EE21&gt;=48,20,IF(EE21&gt;=36,10,0))))))</f>
        <v>0</v>
      </c>
      <c r="EN21" s="64">
        <f>IF(EF21&lt;36,0,IF(EF21&gt;=72,60,IF(EF21&gt;=66,40,IF(EF21&gt;=60,30,IF(EF21&gt;=48,20,IF(EF21&gt;=36,10,0))))))</f>
        <v>0</v>
      </c>
      <c r="EO21" s="50">
        <v>13</v>
      </c>
      <c r="EP21" s="31" t="str">
        <f>IF(DR21="","",(EH21+DR21))</f>
        <v/>
      </c>
      <c r="EQ21" s="31" t="str">
        <f>IF(DS21="","",(EI21+DS21))</f>
        <v/>
      </c>
      <c r="ER21" s="31" t="str">
        <f>IF(DT21="","",(EJ21+DT21))</f>
        <v/>
      </c>
      <c r="ES21" s="31" t="str">
        <f>IF(DU21="","",(EK21+DU21))</f>
        <v/>
      </c>
      <c r="ET21" s="31" t="str">
        <f>IF(DV21="","",(EL21+DV21))</f>
        <v/>
      </c>
      <c r="EU21" s="31" t="str">
        <f>IF(DW21="","",(EM21+DW21))</f>
        <v/>
      </c>
      <c r="EV21" s="31" t="str">
        <f>IF(DX21="","",(EN21+DX21))</f>
        <v/>
      </c>
      <c r="EW21" s="70">
        <f>MAX(EP21:EV21)</f>
        <v>0</v>
      </c>
      <c r="EX21" s="32" t="str">
        <f>IF($EW21=EP21,EP$8,IF($EW21=EQ21,EQ$8,IF($EW21=ER21,ER$8,IF($EW21=ES21,ES$8,IF($EW21=ET21,ET$8,IF($EW21=EU21,EU$8,IF($EW21=EV21,EV$8,"")))))))</f>
        <v/>
      </c>
      <c r="EY21" s="32" t="e">
        <f>IF($EW21=#REF!,#REF!,IF($EW21=#REF!,#REF!,IF($EW21=#REF!,#REF!,IF($EW21=#REF!,#REF!,IF($EW21=#REF!,#REF!,IF($EW21=#REF!,#REF!,IF($EW21=#REF!,#REF!,"")))))))</f>
        <v>#REF!</v>
      </c>
      <c r="EZ21" s="32" t="e">
        <f>IF($EW21=#REF!,#REF!,IF($EW21=#REF!,#REF!,IF($EW21=#REF!,#REF!,IF($EW21=#REF!,#REF!,IF($EW21=#REF!,#REF!,IF($EW21=#REF!,#REF!,IF($EW21=#REF!,#REF!,"")))))))</f>
        <v>#REF!</v>
      </c>
      <c r="FA21" s="32" t="e">
        <f>IF($EW21=#REF!,#REF!,IF($EW21=#REF!,#REF!,IF($EW21=#REF!,#REF!,IF($EW21=#REF!,#REF!,IF($EW21=#REF!,#REF!,IF($EW21=#REF!,#REF!,IF($EW21=#REF!,#REF!,"")))))))</f>
        <v>#REF!</v>
      </c>
      <c r="FB21" s="74" t="str">
        <f>IFERROR(INDEX($EP$8:$EV$8,MATCH(EW21,EP21:EV21,0)), "DESIERTO")</f>
        <v>DESIERTO</v>
      </c>
      <c r="FC21" s="74" t="e">
        <f>IF($EW21=EP21,EP$8,IF($EW21=EQ21,EQ$8,IF($EW21=ER21,ER$8,IF($EW21=ES21,ES$8,IF($EW21=ET21,ET$8,IF($EW21=EU21,EU$8,IF($EW21=EV21,EV$8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IF($EW21=#REF!,#REF!,""))))))))))))))))))))))))))))</f>
        <v>#REF!</v>
      </c>
      <c r="FD21" s="33" t="e">
        <f>IF($FC21=$I$8,$I21,IF($FC21=$J$8,$J21,IF($FC21=$K$8,$K21,IF($FC21=$L$8,$L21,IF($FC21=$M$8,$M21,IF($FC21=$N$8,$N21,IF($FC21=$O$8,$O21,"")))))))</f>
        <v>#REF!</v>
      </c>
      <c r="FE21" s="33" t="e">
        <f>IF($FC21=#REF!,#REF!,IF($FC21=#REF!,#REF!,IF($FC21=#REF!,#REF!,IF($FC21=#REF!,#REF!,IF($FC21=#REF!,#REF!,IF($FC21=#REF!,#REF!,IF($FC21=#REF!,#REF!,"")))))))</f>
        <v>#REF!</v>
      </c>
      <c r="FF21" s="33" t="e">
        <f>IF($FC21=#REF!,#REF!,IF($FC21=#REF!,#REF!,IF($FC21=#REF!,#REF!,IF($FC21=#REF!,#REF!,IF($FC21=#REF!,#REF!,IF($FC21=#REF!,#REF!,IF($FC21=#REF!,#REF!,"")))))))</f>
        <v>#REF!</v>
      </c>
      <c r="FG21" s="33" t="e">
        <f>IF($FC21=#REF!,#REF!,IF($FC21=#REF!,#REF!,IF($FC21=#REF!,#REF!,IF($FC21=#REF!,#REF!,IF($FC21=#REF!,#REF!,IF($FC21=#REF!,#REF!,IF($FC21=#REF!,#REF!,"")))))))</f>
        <v>#REF!</v>
      </c>
      <c r="FH21" s="65" t="str">
        <f>IFERROR(INDEX(I21:O21,MATCH(FB21,$I$8:$O$8,0)),"DESIERTO")</f>
        <v>DESIERTO</v>
      </c>
      <c r="FI21" s="33" t="e">
        <f t="shared" si="2"/>
        <v>#REF!</v>
      </c>
      <c r="FJ21" s="50">
        <v>13</v>
      </c>
      <c r="FK21" s="65" t="str">
        <f>IFERROR(IF(FH21&gt;0,(G21-FH21),"F"),"D")</f>
        <v>D</v>
      </c>
      <c r="FL21" s="65">
        <f>IF(FB21="DESIERTO",G21,"ADJUDICADO")</f>
        <v>1572140</v>
      </c>
    </row>
    <row r="22" spans="1:168" ht="20.399999999999999" x14ac:dyDescent="0.2">
      <c r="A22" s="45"/>
      <c r="B22" s="135" t="s">
        <v>75</v>
      </c>
      <c r="C22" s="135" t="s">
        <v>84</v>
      </c>
      <c r="D22" s="135" t="s">
        <v>85</v>
      </c>
      <c r="E22" s="135" t="s">
        <v>90</v>
      </c>
      <c r="F22" s="141">
        <v>14</v>
      </c>
      <c r="G22" s="127">
        <v>12300528</v>
      </c>
      <c r="H22" s="50">
        <v>14</v>
      </c>
      <c r="I22" s="169"/>
      <c r="J22" s="169"/>
      <c r="K22" s="169"/>
      <c r="L22" s="163"/>
      <c r="M22" s="161"/>
      <c r="N22" s="165"/>
      <c r="O22" s="161"/>
      <c r="P22" s="53">
        <v>14</v>
      </c>
      <c r="Q22" s="23">
        <f>IF(I22="NC","NC",IF(I22&lt;=$G22,I22,""))</f>
        <v>0</v>
      </c>
      <c r="R22" s="23">
        <f>IF(J22="NC","NC",IF(J22&lt;=$G22,J22,""))</f>
        <v>0</v>
      </c>
      <c r="S22" s="23">
        <f>IF(K22="NC","NC",IF(K22&lt;=$G22,K22,""))</f>
        <v>0</v>
      </c>
      <c r="T22" s="23">
        <f>IF(L22="NC","NC",IF(L22&lt;=$G22,L22,""))</f>
        <v>0</v>
      </c>
      <c r="U22" s="23">
        <f>IF(M22="NC","NC",IF(M22&lt;=$G22,M22,""))</f>
        <v>0</v>
      </c>
      <c r="V22" s="23">
        <f>IF(N22="NC","NC",IF(N22&lt;=$G22,N22,""))</f>
        <v>0</v>
      </c>
      <c r="W22" s="23">
        <f>IF(O22="NC","NC",IF(O22&lt;=$G22,O22,""))</f>
        <v>0</v>
      </c>
      <c r="X22" s="50">
        <v>14</v>
      </c>
      <c r="Y22" s="183" t="s">
        <v>34</v>
      </c>
      <c r="Z22" s="183" t="s">
        <v>34</v>
      </c>
      <c r="AA22" s="183" t="s">
        <v>34</v>
      </c>
      <c r="AB22" s="177" t="s">
        <v>34</v>
      </c>
      <c r="AC22" s="175" t="s">
        <v>34</v>
      </c>
      <c r="AD22" s="179" t="s">
        <v>34</v>
      </c>
      <c r="AE22" s="175" t="s">
        <v>34</v>
      </c>
      <c r="AF22" s="50">
        <v>14</v>
      </c>
      <c r="AG22" s="183" t="s">
        <v>35</v>
      </c>
      <c r="AH22" s="183" t="s">
        <v>35</v>
      </c>
      <c r="AI22" s="183" t="s">
        <v>35</v>
      </c>
      <c r="AJ22" s="177" t="s">
        <v>35</v>
      </c>
      <c r="AK22" s="175" t="s">
        <v>35</v>
      </c>
      <c r="AL22" s="179" t="s">
        <v>35</v>
      </c>
      <c r="AM22" s="175" t="s">
        <v>35</v>
      </c>
      <c r="AN22" s="50">
        <v>14</v>
      </c>
      <c r="AO22" s="183" t="s">
        <v>35</v>
      </c>
      <c r="AP22" s="183" t="s">
        <v>35</v>
      </c>
      <c r="AQ22" s="183" t="s">
        <v>35</v>
      </c>
      <c r="AR22" s="177" t="s">
        <v>35</v>
      </c>
      <c r="AS22" s="175" t="s">
        <v>35</v>
      </c>
      <c r="AT22" s="179" t="s">
        <v>35</v>
      </c>
      <c r="AU22" s="175" t="s">
        <v>35</v>
      </c>
      <c r="AV22" s="50">
        <v>14</v>
      </c>
      <c r="AW22" s="24" t="str">
        <f>IF(Y22="NO CUMPLE","NO CUMPLE",IF(AG22="NO CUMPLE","NO CUMPLE",IF(AO22="NO CUMPLE","NO CUMPLE",IF(AO22="CUMPLE","CUMPLE"))))</f>
        <v>NO CUMPLE</v>
      </c>
      <c r="AX22" s="24" t="str">
        <f>IF(Z22="NO CUMPLE","NO CUMPLE",IF(AH22="NO CUMPLE","NO CUMPLE",IF(AP22="NO CUMPLE","NO CUMPLE",IF(AP22="CUMPLE","CUMPLE"))))</f>
        <v>NO CUMPLE</v>
      </c>
      <c r="AY22" s="24" t="str">
        <f>IF(AA22="NO CUMPLE","NO CUMPLE",IF(AI22="NO CUMPLE","NO CUMPLE",IF(AQ22="NO CUMPLE","NO CUMPLE",IF(AQ22="CUMPLE","CUMPLE"))))</f>
        <v>NO CUMPLE</v>
      </c>
      <c r="AZ22" s="24" t="str">
        <f>IF(AB22="NO CUMPLE","NO CUMPLE",IF(AJ22="NO CUMPLE","NO CUMPLE",IF(AR22="NO CUMPLE","NO CUMPLE",IF(AR22="CUMPLE","CUMPLE"))))</f>
        <v>NO CUMPLE</v>
      </c>
      <c r="BA22" s="24" t="str">
        <f>IF(AC22="NO CUMPLE","NO CUMPLE",IF(AK22="NO CUMPLE","NO CUMPLE",IF(AS22="NO CUMPLE","NO CUMPLE",IF(AS22="CUMPLE","CUMPLE"))))</f>
        <v>NO CUMPLE</v>
      </c>
      <c r="BB22" s="24" t="str">
        <f>IF(AD22="NO CUMPLE","NO CUMPLE",IF(AL22="NO CUMPLE","NO CUMPLE",IF(AT22="NO CUMPLE","NO CUMPLE",IF(AT22="CUMPLE","CUMPLE"))))</f>
        <v>NO CUMPLE</v>
      </c>
      <c r="BC22" s="24" t="str">
        <f>IF(AE22="NO CUMPLE","NO CUMPLE",IF(AM22="NO CUMPLE","NO CUMPLE",IF(AU22="NO CUMPLE","NO CUMPLE",IF(AU22="CUMPLE","CUMPLE"))))</f>
        <v>NO CUMPLE</v>
      </c>
      <c r="BD22" s="50">
        <v>14</v>
      </c>
      <c r="BE22" s="177" t="s">
        <v>33</v>
      </c>
      <c r="BF22" s="177" t="s">
        <v>33</v>
      </c>
      <c r="BG22" s="177" t="s">
        <v>33</v>
      </c>
      <c r="BH22" s="177" t="s">
        <v>33</v>
      </c>
      <c r="BI22" s="177" t="s">
        <v>33</v>
      </c>
      <c r="BJ22" s="177" t="s">
        <v>33</v>
      </c>
      <c r="BK22" s="177" t="s">
        <v>33</v>
      </c>
      <c r="BL22" s="50">
        <v>14</v>
      </c>
      <c r="BM22" s="177" t="s">
        <v>33</v>
      </c>
      <c r="BN22" s="177" t="s">
        <v>33</v>
      </c>
      <c r="BO22" s="177" t="s">
        <v>33</v>
      </c>
      <c r="BP22" s="177" t="s">
        <v>33</v>
      </c>
      <c r="BQ22" s="177" t="s">
        <v>33</v>
      </c>
      <c r="BR22" s="177" t="s">
        <v>33</v>
      </c>
      <c r="BS22" s="177" t="s">
        <v>33</v>
      </c>
      <c r="BT22" s="50">
        <v>14</v>
      </c>
      <c r="BU22" s="23" t="str">
        <f>IF(AW22="NO CUMPLE","",IF(BE22="NO CUMPLE","",IF(BM22="NO CUMPLE","",IF(BE22="NC","",IF(BM22="CUMPLE",I22)))))</f>
        <v/>
      </c>
      <c r="BV22" s="23" t="str">
        <f>IF(AX22="NO CUMPLE","",IF(BF22="NO CUMPLE","",IF(BN22="NO CUMPLE","",IF(BF22="NC","",IF(BN22="CUMPLE",J22)))))</f>
        <v/>
      </c>
      <c r="BW22" s="23" t="str">
        <f>IF(AY22="NO CUMPLE","",IF(BG22="NO CUMPLE","",IF(BO22="NO CUMPLE","",IF(BG22="NC","",IF(BO22="CUMPLE",K22)))))</f>
        <v/>
      </c>
      <c r="BX22" s="23" t="str">
        <f>IF(AZ22="NO CUMPLE","",IF(BH22="NO CUMPLE","",IF(BP22="NO CUMPLE","",IF(BH22="NC","",IF(BP22="CUMPLE",L22)))))</f>
        <v/>
      </c>
      <c r="BY22" s="23" t="str">
        <f>IF(BA22="NO CUMPLE","",IF(BI22="NO CUMPLE","",IF(BQ22="NO CUMPLE","",IF(BI22="NC","",IF(BQ22="CUMPLE",M22)))))</f>
        <v/>
      </c>
      <c r="BZ22" s="23" t="str">
        <f>IF(BB22="NO CUMPLE","",IF(BJ22="NO CUMPLE","",IF(BR22="NO CUMPLE","",IF(BJ22="NC","",IF(BR22="CUMPLE",N22)))))</f>
        <v/>
      </c>
      <c r="CA22" s="23" t="str">
        <f>IF(BC22="NO CUMPLE","",IF(BK22="NO CUMPLE","",IF(BS22="NO CUMPLE","",IF(BK22="NC","",IF(BS22="CUMPLE",O22)))))</f>
        <v/>
      </c>
      <c r="CB22" s="23">
        <v>12300528</v>
      </c>
      <c r="CC22" s="23">
        <v>12300528</v>
      </c>
      <c r="CD22" s="25">
        <f>COUNT(BU22:CA22)</f>
        <v>0</v>
      </c>
      <c r="CE22" s="25">
        <f t="shared" si="0"/>
        <v>0</v>
      </c>
      <c r="CF22" s="26" t="str">
        <f>IFERROR(MEDIAN(BU22:CA22),"")</f>
        <v/>
      </c>
      <c r="CG22" s="68" t="str">
        <f>IF(COUNT(BU22:CA22)=0,"",MOD(COUNT(BU22:CA22),2))</f>
        <v/>
      </c>
      <c r="CH22" s="69" t="str">
        <f>IF(COUNT(BU22:CA22)&lt;2,"", IF(MOD(COUNT(BU22:CA22),2)=1,"", SMALL(BU22:CA22, COUNT(BU22:CA22)/2 ) ))</f>
        <v/>
      </c>
      <c r="CI22" s="69" t="str">
        <f t="shared" si="1"/>
        <v/>
      </c>
      <c r="CJ22" s="50">
        <v>14</v>
      </c>
      <c r="CK22" s="27" t="str">
        <f>IF(BU22="","", (1 - ABS((BU22 - $CI22)/$CI22)) * 40)</f>
        <v/>
      </c>
      <c r="CL22" s="27" t="str">
        <f>IF(BV22="","", (1 - ABS((BV22 - $CI22)/$CI22)) * 40)</f>
        <v/>
      </c>
      <c r="CM22" s="27" t="str">
        <f>IF(BW22="","", (1 - ABS((BW22 - $CI22)/$CI22)) * 40)</f>
        <v/>
      </c>
      <c r="CN22" s="27" t="str">
        <f>IF(BX22="","", (1 - ABS((BX22 - $CI22)/$CI22)) * 40)</f>
        <v/>
      </c>
      <c r="CO22" s="27" t="str">
        <f>IF(BY22="","", (1 - ABS((BY22 - $CI22)/$CI22)) * 40)</f>
        <v/>
      </c>
      <c r="CP22" s="27" t="str">
        <f>IF(BZ22="","", (1 - ABS((BZ22 - $CI22)/$CI22)) * 40)</f>
        <v/>
      </c>
      <c r="CQ22" s="27" t="str">
        <f>IF(CA22="","", (1 - ABS((CA22 - $CI22)/$CI22)) * 40)</f>
        <v/>
      </c>
      <c r="CR22" s="50">
        <v>14</v>
      </c>
      <c r="CS22" s="67" t="str">
        <f>IF(BU22="","",ABS((BU22 - $CI22)/$CI22))</f>
        <v/>
      </c>
      <c r="CT22" s="67" t="str">
        <f>IF(BV22="","",ABS((BV22 - $CI22)/$CI22))</f>
        <v/>
      </c>
      <c r="CU22" s="67" t="str">
        <f>IF(BW22="","",ABS((BW22 - $CI22)/$CI22))</f>
        <v/>
      </c>
      <c r="CV22" s="67" t="str">
        <f>IF(BX22="","",ABS((BX22 - $CI22)/$CI22))</f>
        <v/>
      </c>
      <c r="CW22" s="67" t="str">
        <f>IF(BY22="","",ABS((BY22 - $CI22)/$CI22))</f>
        <v/>
      </c>
      <c r="CX22" s="67" t="str">
        <f>IF(BZ22="","",ABS((BZ22 - $CI22)/$CI22))</f>
        <v/>
      </c>
      <c r="CY22" s="67" t="str">
        <f>IF(CA22="","",ABS((CA22 - $CI22)/$CI22))</f>
        <v/>
      </c>
      <c r="CZ22" s="50">
        <v>14</v>
      </c>
      <c r="DA22" s="28" t="str">
        <f>IF(CK22="","",ABS(BU22-$CF22))</f>
        <v/>
      </c>
      <c r="DB22" s="28" t="str">
        <f>IF(CL22="","",ABS(BV22-$CF22))</f>
        <v/>
      </c>
      <c r="DC22" s="28" t="str">
        <f>IF(CM22="","",ABS(BW22-$CF22))</f>
        <v/>
      </c>
      <c r="DD22" s="28" t="str">
        <f>IF(CN22="","",ABS(BX22-$CF22))</f>
        <v/>
      </c>
      <c r="DE22" s="28" t="str">
        <f>IF(CO22="","",ABS(BY22-$CF22))</f>
        <v/>
      </c>
      <c r="DF22" s="28" t="str">
        <f>IF(CP22="","",ABS(BZ22-$CF22))</f>
        <v/>
      </c>
      <c r="DG22" s="28" t="str">
        <f>IF(CQ22="","",ABS(CA22-$CF22))</f>
        <v/>
      </c>
      <c r="DH22" s="50">
        <v>14</v>
      </c>
      <c r="DI22" s="29" t="str">
        <f>IF(BU22="","",(BU22-$CI22)^2)</f>
        <v/>
      </c>
      <c r="DJ22" s="29" t="str">
        <f>IF(BV22="","",(BV22-$CI22)^2)</f>
        <v/>
      </c>
      <c r="DK22" s="29" t="str">
        <f>IF(BW22="","",(BW22-$CI22)^2)</f>
        <v/>
      </c>
      <c r="DL22" s="29" t="str">
        <f>IF(BX22="","",(BX22-$CI22)^2)</f>
        <v/>
      </c>
      <c r="DM22" s="29" t="str">
        <f>IF(BY22="","",(BY22-$CI22)^2)</f>
        <v/>
      </c>
      <c r="DN22" s="29" t="str">
        <f>IF(BZ22="","",(BZ22-$CI22)^2)</f>
        <v/>
      </c>
      <c r="DO22" s="29" t="str">
        <f>IF(CA22="","",(CA22-$CI22)^2)</f>
        <v/>
      </c>
      <c r="DP22" s="46">
        <f>MIN(DI22:DO22)</f>
        <v>0</v>
      </c>
      <c r="DQ22" s="50">
        <v>14</v>
      </c>
      <c r="DR22" s="30" t="str">
        <f>IF(BU22="","", (1 - ABS((BU22-$CI22)/$CI22))*40)</f>
        <v/>
      </c>
      <c r="DS22" s="30" t="str">
        <f>IF(BV22="","", (1 - ABS((BV22-$CI22)/$CI22))*40)</f>
        <v/>
      </c>
      <c r="DT22" s="30" t="str">
        <f>IF(BW22="","", (1 - ABS((BW22-$CI22)/$CI22))*40)</f>
        <v/>
      </c>
      <c r="DU22" s="30" t="str">
        <f>IF(BX22="","", (1 - ABS((BX22-$CI22)/$CI22))*40)</f>
        <v/>
      </c>
      <c r="DV22" s="30" t="str">
        <f>IF(BY22="","", (1 - ABS((BY22-$CI22)/$CI22))*40)</f>
        <v/>
      </c>
      <c r="DW22" s="30" t="str">
        <f>IF(BZ22="","", (1 - ABS((BZ22-$CI22)/$CI22))*40)</f>
        <v/>
      </c>
      <c r="DX22" s="30" t="str">
        <f>IF(CA22="","", (1 - ABS((CA22-$CI22)/$CI22))*40)</f>
        <v/>
      </c>
      <c r="DY22" s="50">
        <v>14</v>
      </c>
      <c r="DZ22" s="183"/>
      <c r="EA22" s="183"/>
      <c r="EB22" s="183"/>
      <c r="EC22" s="177"/>
      <c r="ED22" s="175"/>
      <c r="EE22" s="179"/>
      <c r="EF22" s="175"/>
      <c r="EG22" s="50">
        <v>14</v>
      </c>
      <c r="EH22" s="64">
        <f>IF(DZ22&lt;36,0,IF(DZ22&gt;=72,60,IF(DZ22&gt;=66,40,IF(DZ22&gt;=60,30,IF(DZ22&gt;=48,20,IF(DZ22&gt;=36,10,0))))))</f>
        <v>0</v>
      </c>
      <c r="EI22" s="64">
        <f>IF(EA22&lt;36,0,IF(EA22&gt;=72,60,IF(EA22&gt;=66,40,IF(EA22&gt;=60,30,IF(EA22&gt;=48,20,IF(EA22&gt;=36,10,0))))))</f>
        <v>0</v>
      </c>
      <c r="EJ22" s="64">
        <f>IF(EB22&lt;36,0,IF(EB22&gt;=72,60,IF(EB22&gt;=66,40,IF(EB22&gt;=60,30,IF(EB22&gt;=48,20,IF(EB22&gt;=36,10,0))))))</f>
        <v>0</v>
      </c>
      <c r="EK22" s="64">
        <f>IF(EC22&lt;36,0,IF(EC22&gt;=72,60,IF(EC22&gt;=66,40,IF(EC22&gt;=60,30,IF(EC22&gt;=48,20,IF(EC22&gt;=36,10,0))))))</f>
        <v>0</v>
      </c>
      <c r="EL22" s="64">
        <f>IF(ED22&lt;36,0,IF(ED22&gt;=72,60,IF(ED22&gt;=66,40,IF(ED22&gt;=60,30,IF(ED22&gt;=48,20,IF(ED22&gt;=36,10,0))))))</f>
        <v>0</v>
      </c>
      <c r="EM22" s="64">
        <f>IF(EE22&lt;36,0,IF(EE22&gt;=72,60,IF(EE22&gt;=66,40,IF(EE22&gt;=60,30,IF(EE22&gt;=48,20,IF(EE22&gt;=36,10,0))))))</f>
        <v>0</v>
      </c>
      <c r="EN22" s="64">
        <f>IF(EF22&lt;36,0,IF(EF22&gt;=72,60,IF(EF22&gt;=66,40,IF(EF22&gt;=60,30,IF(EF22&gt;=48,20,IF(EF22&gt;=36,10,0))))))</f>
        <v>0</v>
      </c>
      <c r="EO22" s="50">
        <v>14</v>
      </c>
      <c r="EP22" s="31" t="str">
        <f>IF(DR22="","",(EH22+DR22))</f>
        <v/>
      </c>
      <c r="EQ22" s="31" t="str">
        <f>IF(DS22="","",(EI22+DS22))</f>
        <v/>
      </c>
      <c r="ER22" s="31" t="str">
        <f>IF(DT22="","",(EJ22+DT22))</f>
        <v/>
      </c>
      <c r="ES22" s="31" t="str">
        <f>IF(DU22="","",(EK22+DU22))</f>
        <v/>
      </c>
      <c r="ET22" s="31" t="str">
        <f>IF(DV22="","",(EL22+DV22))</f>
        <v/>
      </c>
      <c r="EU22" s="31" t="str">
        <f>IF(DW22="","",(EM22+DW22))</f>
        <v/>
      </c>
      <c r="EV22" s="31" t="str">
        <f>IF(DX22="","",(EN22+DX22))</f>
        <v/>
      </c>
      <c r="EW22" s="70">
        <f>MAX(EP22:EV22)</f>
        <v>0</v>
      </c>
      <c r="EX22" s="32" t="str">
        <f>IF($EW22=EP22,EP$8,IF($EW22=EQ22,EQ$8,IF($EW22=ER22,ER$8,IF($EW22=ES22,ES$8,IF($EW22=ET22,ET$8,IF($EW22=EU22,EU$8,IF($EW22=EV22,EV$8,"")))))))</f>
        <v/>
      </c>
      <c r="EY22" s="32" t="e">
        <f>IF($EW22=#REF!,#REF!,IF($EW22=#REF!,#REF!,IF($EW22=#REF!,#REF!,IF($EW22=#REF!,#REF!,IF($EW22=#REF!,#REF!,IF($EW22=#REF!,#REF!,IF($EW22=#REF!,#REF!,"")))))))</f>
        <v>#REF!</v>
      </c>
      <c r="EZ22" s="32" t="e">
        <f>IF($EW22=#REF!,#REF!,IF($EW22=#REF!,#REF!,IF($EW22=#REF!,#REF!,IF($EW22=#REF!,#REF!,IF($EW22=#REF!,#REF!,IF($EW22=#REF!,#REF!,IF($EW22=#REF!,#REF!,"")))))))</f>
        <v>#REF!</v>
      </c>
      <c r="FA22" s="32" t="e">
        <f>IF($EW22=#REF!,#REF!,IF($EW22=#REF!,#REF!,IF($EW22=#REF!,#REF!,IF($EW22=#REF!,#REF!,IF($EW22=#REF!,#REF!,IF($EW22=#REF!,#REF!,IF($EW22=#REF!,#REF!,"")))))))</f>
        <v>#REF!</v>
      </c>
      <c r="FB22" s="74" t="str">
        <f>IFERROR(INDEX($EP$8:$EV$8,MATCH(EW22,EP22:EV22,0)), "DESIERTO")</f>
        <v>DESIERTO</v>
      </c>
      <c r="FC22" s="74" t="e">
        <f>IF($EW22=EP22,EP$8,IF($EW22=EQ22,EQ$8,IF($EW22=ER22,ER$8,IF($EW22=ES22,ES$8,IF($EW22=ET22,ET$8,IF($EW22=EU22,EU$8,IF($EW22=EV22,EV$8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IF($EW22=#REF!,#REF!,""))))))))))))))))))))))))))))</f>
        <v>#REF!</v>
      </c>
      <c r="FD22" s="33" t="e">
        <f>IF($FC22=$I$8,$I22,IF($FC22=$J$8,$J22,IF($FC22=$K$8,$K22,IF($FC22=$L$8,$L22,IF($FC22=$M$8,$M22,IF($FC22=$N$8,$N22,IF($FC22=$O$8,$O22,"")))))))</f>
        <v>#REF!</v>
      </c>
      <c r="FE22" s="33" t="e">
        <f>IF($FC22=#REF!,#REF!,IF($FC22=#REF!,#REF!,IF($FC22=#REF!,#REF!,IF($FC22=#REF!,#REF!,IF($FC22=#REF!,#REF!,IF($FC22=#REF!,#REF!,IF($FC22=#REF!,#REF!,"")))))))</f>
        <v>#REF!</v>
      </c>
      <c r="FF22" s="33" t="e">
        <f>IF($FC22=#REF!,#REF!,IF($FC22=#REF!,#REF!,IF($FC22=#REF!,#REF!,IF($FC22=#REF!,#REF!,IF($FC22=#REF!,#REF!,IF($FC22=#REF!,#REF!,IF($FC22=#REF!,#REF!,"")))))))</f>
        <v>#REF!</v>
      </c>
      <c r="FG22" s="33" t="e">
        <f>IF($FC22=#REF!,#REF!,IF($FC22=#REF!,#REF!,IF($FC22=#REF!,#REF!,IF($FC22=#REF!,#REF!,IF($FC22=#REF!,#REF!,IF($FC22=#REF!,#REF!,IF($FC22=#REF!,#REF!,"")))))))</f>
        <v>#REF!</v>
      </c>
      <c r="FH22" s="65" t="str">
        <f>IFERROR(INDEX(I22:O22,MATCH(FB22,$I$8:$O$8,0)),"DESIERTO")</f>
        <v>DESIERTO</v>
      </c>
      <c r="FI22" s="33" t="e">
        <f t="shared" si="2"/>
        <v>#REF!</v>
      </c>
      <c r="FJ22" s="50">
        <v>14</v>
      </c>
      <c r="FK22" s="65" t="str">
        <f>IFERROR(IF(FH22&gt;0,(G22-FH22),"F"),"D")</f>
        <v>D</v>
      </c>
      <c r="FL22" s="65">
        <f>IF(FB22="DESIERTO",G22,"ADJUDICADO")</f>
        <v>12300528</v>
      </c>
    </row>
    <row r="23" spans="1:168" ht="49.5" customHeight="1" x14ac:dyDescent="0.2">
      <c r="A23" s="45"/>
      <c r="B23" s="135" t="s">
        <v>75</v>
      </c>
      <c r="C23" s="135" t="s">
        <v>91</v>
      </c>
      <c r="D23" s="135" t="s">
        <v>92</v>
      </c>
      <c r="E23" s="140" t="s">
        <v>93</v>
      </c>
      <c r="F23" s="142">
        <v>2</v>
      </c>
      <c r="G23" s="127">
        <v>23307208</v>
      </c>
      <c r="H23" s="50">
        <v>15</v>
      </c>
      <c r="I23" s="164"/>
      <c r="J23" s="169"/>
      <c r="K23" s="169"/>
      <c r="L23" s="163"/>
      <c r="M23" s="161"/>
      <c r="N23" s="165"/>
      <c r="O23" s="161"/>
      <c r="P23" s="53">
        <v>15</v>
      </c>
      <c r="Q23" s="23">
        <f>IF(I23="NC","NC",IF(I23&lt;=$G23,I23,""))</f>
        <v>0</v>
      </c>
      <c r="R23" s="23">
        <f>IF(J23="NC","NC",IF(J23&lt;=$G23,J23,""))</f>
        <v>0</v>
      </c>
      <c r="S23" s="23">
        <f>IF(K23="NC","NC",IF(K23&lt;=$G23,K23,""))</f>
        <v>0</v>
      </c>
      <c r="T23" s="23">
        <f>IF(L23="NC","NC",IF(L23&lt;=$G23,L23,""))</f>
        <v>0</v>
      </c>
      <c r="U23" s="23">
        <f>IF(M23="NC","NC",IF(M23&lt;=$G23,M23,""))</f>
        <v>0</v>
      </c>
      <c r="V23" s="23">
        <f>IF(N23="NC","NC",IF(N23&lt;=$G23,N23,""))</f>
        <v>0</v>
      </c>
      <c r="W23" s="23">
        <f>IF(O23="NC","NC",IF(O23&lt;=$G23,O23,""))</f>
        <v>0</v>
      </c>
      <c r="X23" s="50">
        <v>15</v>
      </c>
      <c r="Y23" s="178" t="s">
        <v>34</v>
      </c>
      <c r="Z23" s="183" t="s">
        <v>34</v>
      </c>
      <c r="AA23" s="183" t="s">
        <v>34</v>
      </c>
      <c r="AB23" s="177" t="s">
        <v>34</v>
      </c>
      <c r="AC23" s="175" t="s">
        <v>34</v>
      </c>
      <c r="AD23" s="179" t="s">
        <v>34</v>
      </c>
      <c r="AE23" s="175" t="s">
        <v>34</v>
      </c>
      <c r="AF23" s="50">
        <v>15</v>
      </c>
      <c r="AG23" s="178" t="s">
        <v>35</v>
      </c>
      <c r="AH23" s="183" t="s">
        <v>35</v>
      </c>
      <c r="AI23" s="183" t="s">
        <v>35</v>
      </c>
      <c r="AJ23" s="177" t="s">
        <v>35</v>
      </c>
      <c r="AK23" s="175" t="s">
        <v>35</v>
      </c>
      <c r="AL23" s="179" t="s">
        <v>35</v>
      </c>
      <c r="AM23" s="175" t="s">
        <v>35</v>
      </c>
      <c r="AN23" s="50">
        <v>15</v>
      </c>
      <c r="AO23" s="178" t="s">
        <v>35</v>
      </c>
      <c r="AP23" s="183" t="s">
        <v>35</v>
      </c>
      <c r="AQ23" s="183" t="s">
        <v>35</v>
      </c>
      <c r="AR23" s="177" t="s">
        <v>35</v>
      </c>
      <c r="AS23" s="175" t="s">
        <v>35</v>
      </c>
      <c r="AT23" s="179" t="s">
        <v>35</v>
      </c>
      <c r="AU23" s="175" t="s">
        <v>35</v>
      </c>
      <c r="AV23" s="50">
        <v>15</v>
      </c>
      <c r="AW23" s="24" t="str">
        <f>IF(Y23="NO CUMPLE","NO CUMPLE",IF(AG23="NO CUMPLE","NO CUMPLE",IF(AO23="NO CUMPLE","NO CUMPLE",IF(AO23="CUMPLE","CUMPLE"))))</f>
        <v>NO CUMPLE</v>
      </c>
      <c r="AX23" s="24" t="str">
        <f>IF(Z23="NO CUMPLE","NO CUMPLE",IF(AH23="NO CUMPLE","NO CUMPLE",IF(AP23="NO CUMPLE","NO CUMPLE",IF(AP23="CUMPLE","CUMPLE"))))</f>
        <v>NO CUMPLE</v>
      </c>
      <c r="AY23" s="24" t="str">
        <f>IF(AA23="NO CUMPLE","NO CUMPLE",IF(AI23="NO CUMPLE","NO CUMPLE",IF(AQ23="NO CUMPLE","NO CUMPLE",IF(AQ23="CUMPLE","CUMPLE"))))</f>
        <v>NO CUMPLE</v>
      </c>
      <c r="AZ23" s="24" t="str">
        <f>IF(AB23="NO CUMPLE","NO CUMPLE",IF(AJ23="NO CUMPLE","NO CUMPLE",IF(AR23="NO CUMPLE","NO CUMPLE",IF(AR23="CUMPLE","CUMPLE"))))</f>
        <v>NO CUMPLE</v>
      </c>
      <c r="BA23" s="24" t="str">
        <f>IF(AC23="NO CUMPLE","NO CUMPLE",IF(AK23="NO CUMPLE","NO CUMPLE",IF(AS23="NO CUMPLE","NO CUMPLE",IF(AS23="CUMPLE","CUMPLE"))))</f>
        <v>NO CUMPLE</v>
      </c>
      <c r="BB23" s="24" t="str">
        <f>IF(AD23="NO CUMPLE","NO CUMPLE",IF(AL23="NO CUMPLE","NO CUMPLE",IF(AT23="NO CUMPLE","NO CUMPLE",IF(AT23="CUMPLE","CUMPLE"))))</f>
        <v>NO CUMPLE</v>
      </c>
      <c r="BC23" s="24" t="str">
        <f>IF(AE23="NO CUMPLE","NO CUMPLE",IF(AM23="NO CUMPLE","NO CUMPLE",IF(AU23="NO CUMPLE","NO CUMPLE",IF(AU23="CUMPLE","CUMPLE"))))</f>
        <v>NO CUMPLE</v>
      </c>
      <c r="BD23" s="50">
        <v>15</v>
      </c>
      <c r="BE23" s="177" t="s">
        <v>33</v>
      </c>
      <c r="BF23" s="177" t="s">
        <v>33</v>
      </c>
      <c r="BG23" s="177" t="s">
        <v>33</v>
      </c>
      <c r="BH23" s="177" t="s">
        <v>33</v>
      </c>
      <c r="BI23" s="177" t="s">
        <v>33</v>
      </c>
      <c r="BJ23" s="177" t="s">
        <v>33</v>
      </c>
      <c r="BK23" s="177" t="s">
        <v>33</v>
      </c>
      <c r="BL23" s="50">
        <v>15</v>
      </c>
      <c r="BM23" s="177" t="s">
        <v>33</v>
      </c>
      <c r="BN23" s="177" t="s">
        <v>33</v>
      </c>
      <c r="BO23" s="177" t="s">
        <v>33</v>
      </c>
      <c r="BP23" s="177" t="s">
        <v>33</v>
      </c>
      <c r="BQ23" s="177" t="s">
        <v>33</v>
      </c>
      <c r="BR23" s="177" t="s">
        <v>33</v>
      </c>
      <c r="BS23" s="177" t="s">
        <v>33</v>
      </c>
      <c r="BT23" s="50">
        <v>15</v>
      </c>
      <c r="BU23" s="23" t="str">
        <f>IF(AW23="NO CUMPLE","",IF(BE23="NO CUMPLE","",IF(BM23="NO CUMPLE","",IF(BE23="NC","",IF(BM23="CUMPLE",I23)))))</f>
        <v/>
      </c>
      <c r="BV23" s="23" t="str">
        <f>IF(AX23="NO CUMPLE","",IF(BF23="NO CUMPLE","",IF(BN23="NO CUMPLE","",IF(BF23="NC","",IF(BN23="CUMPLE",J23)))))</f>
        <v/>
      </c>
      <c r="BW23" s="23" t="str">
        <f>IF(AY23="NO CUMPLE","",IF(BG23="NO CUMPLE","",IF(BO23="NO CUMPLE","",IF(BG23="NC","",IF(BO23="CUMPLE",K23)))))</f>
        <v/>
      </c>
      <c r="BX23" s="23" t="str">
        <f>IF(AZ23="NO CUMPLE","",IF(BH23="NO CUMPLE","",IF(BP23="NO CUMPLE","",IF(BH23="NC","",IF(BP23="CUMPLE",L23)))))</f>
        <v/>
      </c>
      <c r="BY23" s="23" t="str">
        <f>IF(BA23="NO CUMPLE","",IF(BI23="NO CUMPLE","",IF(BQ23="NO CUMPLE","",IF(BI23="NC","",IF(BQ23="CUMPLE",M23)))))</f>
        <v/>
      </c>
      <c r="BZ23" s="23" t="str">
        <f>IF(BB23="NO CUMPLE","",IF(BJ23="NO CUMPLE","",IF(BR23="NO CUMPLE","",IF(BJ23="NC","",IF(BR23="CUMPLE",N23)))))</f>
        <v/>
      </c>
      <c r="CA23" s="23" t="str">
        <f>IF(BC23="NO CUMPLE","",IF(BK23="NO CUMPLE","",IF(BS23="NO CUMPLE","",IF(BK23="NC","",IF(BS23="CUMPLE",O23)))))</f>
        <v/>
      </c>
      <c r="CB23" s="23">
        <v>23307208</v>
      </c>
      <c r="CC23" s="23">
        <v>23307208</v>
      </c>
      <c r="CD23" s="25">
        <f>COUNT(BU23:CA23)</f>
        <v>0</v>
      </c>
      <c r="CE23" s="25">
        <f t="shared" si="0"/>
        <v>0</v>
      </c>
      <c r="CF23" s="26" t="str">
        <f>IFERROR(MEDIAN(BU23:CA23),"")</f>
        <v/>
      </c>
      <c r="CG23" s="68" t="str">
        <f>IF(COUNT(BU23:CA23)=0,"",MOD(COUNT(BU23:CA23),2))</f>
        <v/>
      </c>
      <c r="CH23" s="69" t="str">
        <f>IF(COUNT(BU23:CA23)&lt;2,"", IF(MOD(COUNT(BU23:CA23),2)=1,"", SMALL(BU23:CA23, COUNT(BU23:CA23)/2 ) ))</f>
        <v/>
      </c>
      <c r="CI23" s="69" t="str">
        <f t="shared" si="1"/>
        <v/>
      </c>
      <c r="CJ23" s="50">
        <v>15</v>
      </c>
      <c r="CK23" s="27" t="str">
        <f>IF(BU23="","", (1 - ABS((BU23 - $CI23)/$CI23)) * 40)</f>
        <v/>
      </c>
      <c r="CL23" s="27" t="str">
        <f>IF(BV23="","", (1 - ABS((BV23 - $CI23)/$CI23)) * 40)</f>
        <v/>
      </c>
      <c r="CM23" s="27" t="str">
        <f>IF(BW23="","", (1 - ABS((BW23 - $CI23)/$CI23)) * 40)</f>
        <v/>
      </c>
      <c r="CN23" s="27" t="str">
        <f>IF(BX23="","", (1 - ABS((BX23 - $CI23)/$CI23)) * 40)</f>
        <v/>
      </c>
      <c r="CO23" s="27" t="str">
        <f>IF(BY23="","", (1 - ABS((BY23 - $CI23)/$CI23)) * 40)</f>
        <v/>
      </c>
      <c r="CP23" s="27" t="str">
        <f>IF(BZ23="","", (1 - ABS((BZ23 - $CI23)/$CI23)) * 40)</f>
        <v/>
      </c>
      <c r="CQ23" s="27" t="str">
        <f>IF(CA23="","", (1 - ABS((CA23 - $CI23)/$CI23)) * 40)</f>
        <v/>
      </c>
      <c r="CR23" s="50">
        <v>15</v>
      </c>
      <c r="CS23" s="67" t="str">
        <f>IF(BU23="","",ABS((BU23 - $CI23)/$CI23))</f>
        <v/>
      </c>
      <c r="CT23" s="67" t="str">
        <f>IF(BV23="","",ABS((BV23 - $CI23)/$CI23))</f>
        <v/>
      </c>
      <c r="CU23" s="67" t="str">
        <f>IF(BW23="","",ABS((BW23 - $CI23)/$CI23))</f>
        <v/>
      </c>
      <c r="CV23" s="67" t="str">
        <f>IF(BX23="","",ABS((BX23 - $CI23)/$CI23))</f>
        <v/>
      </c>
      <c r="CW23" s="67" t="str">
        <f>IF(BY23="","",ABS((BY23 - $CI23)/$CI23))</f>
        <v/>
      </c>
      <c r="CX23" s="67" t="str">
        <f>IF(BZ23="","",ABS((BZ23 - $CI23)/$CI23))</f>
        <v/>
      </c>
      <c r="CY23" s="67" t="str">
        <f>IF(CA23="","",ABS((CA23 - $CI23)/$CI23))</f>
        <v/>
      </c>
      <c r="CZ23" s="50">
        <v>15</v>
      </c>
      <c r="DA23" s="28" t="str">
        <f>IF(CK23="","",ABS(BU23-$CF23))</f>
        <v/>
      </c>
      <c r="DB23" s="28" t="str">
        <f>IF(CL23="","",ABS(BV23-$CF23))</f>
        <v/>
      </c>
      <c r="DC23" s="28" t="str">
        <f>IF(CM23="","",ABS(BW23-$CF23))</f>
        <v/>
      </c>
      <c r="DD23" s="28" t="str">
        <f>IF(CN23="","",ABS(BX23-$CF23))</f>
        <v/>
      </c>
      <c r="DE23" s="28" t="str">
        <f>IF(CO23="","",ABS(BY23-$CF23))</f>
        <v/>
      </c>
      <c r="DF23" s="28" t="str">
        <f>IF(CP23="","",ABS(BZ23-$CF23))</f>
        <v/>
      </c>
      <c r="DG23" s="28" t="str">
        <f>IF(CQ23="","",ABS(CA23-$CF23))</f>
        <v/>
      </c>
      <c r="DH23" s="50">
        <v>15</v>
      </c>
      <c r="DI23" s="29" t="str">
        <f>IF(BU23="","",(BU23-$CI23)^2)</f>
        <v/>
      </c>
      <c r="DJ23" s="29" t="str">
        <f>IF(BV23="","",(BV23-$CI23)^2)</f>
        <v/>
      </c>
      <c r="DK23" s="29" t="str">
        <f>IF(BW23="","",(BW23-$CI23)^2)</f>
        <v/>
      </c>
      <c r="DL23" s="29" t="str">
        <f>IF(BX23="","",(BX23-$CI23)^2)</f>
        <v/>
      </c>
      <c r="DM23" s="29" t="str">
        <f>IF(BY23="","",(BY23-$CI23)^2)</f>
        <v/>
      </c>
      <c r="DN23" s="29" t="str">
        <f>IF(BZ23="","",(BZ23-$CI23)^2)</f>
        <v/>
      </c>
      <c r="DO23" s="29" t="str">
        <f>IF(CA23="","",(CA23-$CI23)^2)</f>
        <v/>
      </c>
      <c r="DP23" s="46">
        <f>MIN(DI23:DO23)</f>
        <v>0</v>
      </c>
      <c r="DQ23" s="50">
        <v>15</v>
      </c>
      <c r="DR23" s="30" t="str">
        <f>IF(BU23="","", (1 - ABS((BU23-$CI23)/$CI23))*40)</f>
        <v/>
      </c>
      <c r="DS23" s="30" t="str">
        <f>IF(BV23="","", (1 - ABS((BV23-$CI23)/$CI23))*40)</f>
        <v/>
      </c>
      <c r="DT23" s="30" t="str">
        <f>IF(BW23="","", (1 - ABS((BW23-$CI23)/$CI23))*40)</f>
        <v/>
      </c>
      <c r="DU23" s="30" t="str">
        <f>IF(BX23="","", (1 - ABS((BX23-$CI23)/$CI23))*40)</f>
        <v/>
      </c>
      <c r="DV23" s="30" t="str">
        <f>IF(BY23="","", (1 - ABS((BY23-$CI23)/$CI23))*40)</f>
        <v/>
      </c>
      <c r="DW23" s="30" t="str">
        <f>IF(BZ23="","", (1 - ABS((BZ23-$CI23)/$CI23))*40)</f>
        <v/>
      </c>
      <c r="DX23" s="30" t="str">
        <f>IF(CA23="","", (1 - ABS((CA23-$CI23)/$CI23))*40)</f>
        <v/>
      </c>
      <c r="DY23" s="50">
        <v>15</v>
      </c>
      <c r="DZ23" s="178"/>
      <c r="EA23" s="183"/>
      <c r="EB23" s="183"/>
      <c r="EC23" s="177"/>
      <c r="ED23" s="175"/>
      <c r="EE23" s="179"/>
      <c r="EF23" s="175"/>
      <c r="EG23" s="50">
        <v>15</v>
      </c>
      <c r="EH23" s="64">
        <f>IF(DZ23&lt;36,0,IF(DZ23&gt;=72,60,IF(DZ23&gt;=66,40,IF(DZ23&gt;=60,30,IF(DZ23&gt;=48,20,IF(DZ23&gt;=36,10,0))))))</f>
        <v>0</v>
      </c>
      <c r="EI23" s="64">
        <f>IF(EA23&lt;36,0,IF(EA23&gt;=72,60,IF(EA23&gt;=66,40,IF(EA23&gt;=60,30,IF(EA23&gt;=48,20,IF(EA23&gt;=36,10,0))))))</f>
        <v>0</v>
      </c>
      <c r="EJ23" s="64">
        <f>IF(EB23&lt;36,0,IF(EB23&gt;=72,60,IF(EB23&gt;=66,40,IF(EB23&gt;=60,30,IF(EB23&gt;=48,20,IF(EB23&gt;=36,10,0))))))</f>
        <v>0</v>
      </c>
      <c r="EK23" s="64">
        <f>IF(EC23&lt;36,0,IF(EC23&gt;=72,60,IF(EC23&gt;=66,40,IF(EC23&gt;=60,30,IF(EC23&gt;=48,20,IF(EC23&gt;=36,10,0))))))</f>
        <v>0</v>
      </c>
      <c r="EL23" s="64">
        <f>IF(ED23&lt;36,0,IF(ED23&gt;=72,60,IF(ED23&gt;=66,40,IF(ED23&gt;=60,30,IF(ED23&gt;=48,20,IF(ED23&gt;=36,10,0))))))</f>
        <v>0</v>
      </c>
      <c r="EM23" s="64">
        <f>IF(EE23&lt;36,0,IF(EE23&gt;=72,60,IF(EE23&gt;=66,40,IF(EE23&gt;=60,30,IF(EE23&gt;=48,20,IF(EE23&gt;=36,10,0))))))</f>
        <v>0</v>
      </c>
      <c r="EN23" s="64">
        <f>IF(EF23&lt;36,0,IF(EF23&gt;=72,60,IF(EF23&gt;=66,40,IF(EF23&gt;=60,30,IF(EF23&gt;=48,20,IF(EF23&gt;=36,10,0))))))</f>
        <v>0</v>
      </c>
      <c r="EO23" s="50">
        <v>15</v>
      </c>
      <c r="EP23" s="31" t="str">
        <f>IF(DR23="","",(EH23+DR23))</f>
        <v/>
      </c>
      <c r="EQ23" s="31" t="str">
        <f>IF(DS23="","",(EI23+DS23))</f>
        <v/>
      </c>
      <c r="ER23" s="31" t="str">
        <f>IF(DT23="","",(EJ23+DT23))</f>
        <v/>
      </c>
      <c r="ES23" s="31" t="str">
        <f>IF(DU23="","",(EK23+DU23))</f>
        <v/>
      </c>
      <c r="ET23" s="31" t="str">
        <f>IF(DV23="","",(EL23+DV23))</f>
        <v/>
      </c>
      <c r="EU23" s="31" t="str">
        <f>IF(DW23="","",(EM23+DW23))</f>
        <v/>
      </c>
      <c r="EV23" s="31" t="str">
        <f>IF(DX23="","",(EN23+DX23))</f>
        <v/>
      </c>
      <c r="EW23" s="70">
        <f>MAX(EP23:EV23)</f>
        <v>0</v>
      </c>
      <c r="EX23" s="32" t="str">
        <f>IF($EW23=EP23,EP$8,IF($EW23=EQ23,EQ$8,IF($EW23=ER23,ER$8,IF($EW23=ES23,ES$8,IF($EW23=ET23,ET$8,IF($EW23=EU23,EU$8,IF($EW23=EV23,EV$8,"")))))))</f>
        <v/>
      </c>
      <c r="EY23" s="32" t="e">
        <f>IF($EW23=#REF!,#REF!,IF($EW23=#REF!,#REF!,IF($EW23=#REF!,#REF!,IF($EW23=#REF!,#REF!,IF($EW23=#REF!,#REF!,IF($EW23=#REF!,#REF!,IF($EW23=#REF!,#REF!,"")))))))</f>
        <v>#REF!</v>
      </c>
      <c r="EZ23" s="32" t="e">
        <f>IF($EW23=#REF!,#REF!,IF($EW23=#REF!,#REF!,IF($EW23=#REF!,#REF!,IF($EW23=#REF!,#REF!,IF($EW23=#REF!,#REF!,IF($EW23=#REF!,#REF!,IF($EW23=#REF!,#REF!,"")))))))</f>
        <v>#REF!</v>
      </c>
      <c r="FA23" s="32" t="e">
        <f>IF($EW23=#REF!,#REF!,IF($EW23=#REF!,#REF!,IF($EW23=#REF!,#REF!,IF($EW23=#REF!,#REF!,IF($EW23=#REF!,#REF!,IF($EW23=#REF!,#REF!,IF($EW23=#REF!,#REF!,"")))))))</f>
        <v>#REF!</v>
      </c>
      <c r="FB23" s="74" t="str">
        <f>IFERROR(INDEX($EP$8:$EV$8,MATCH(EW23,EP23:EV23,0)), "DESIERTO")</f>
        <v>DESIERTO</v>
      </c>
      <c r="FC23" s="74" t="e">
        <f>IF($EW23=EP23,EP$8,IF($EW23=EQ23,EQ$8,IF($EW23=ER23,ER$8,IF($EW23=ES23,ES$8,IF($EW23=ET23,ET$8,IF($EW23=EU23,EU$8,IF($EW23=EV23,EV$8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IF($EW23=#REF!,#REF!,""))))))))))))))))))))))))))))</f>
        <v>#REF!</v>
      </c>
      <c r="FD23" s="33" t="e">
        <f>IF($FC23=$I$8,$I23,IF($FC23=$J$8,$J23,IF($FC23=$K$8,$K23,IF($FC23=$L$8,$L23,IF($FC23=$M$8,$M23,IF($FC23=$N$8,$N23,IF($FC23=$O$8,$O23,"")))))))</f>
        <v>#REF!</v>
      </c>
      <c r="FE23" s="33" t="e">
        <f>IF($FC23=#REF!,#REF!,IF($FC23=#REF!,#REF!,IF($FC23=#REF!,#REF!,IF($FC23=#REF!,#REF!,IF($FC23=#REF!,#REF!,IF($FC23=#REF!,#REF!,IF($FC23=#REF!,#REF!,"")))))))</f>
        <v>#REF!</v>
      </c>
      <c r="FF23" s="33" t="e">
        <f>IF($FC23=#REF!,#REF!,IF($FC23=#REF!,#REF!,IF($FC23=#REF!,#REF!,IF($FC23=#REF!,#REF!,IF($FC23=#REF!,#REF!,IF($FC23=#REF!,#REF!,IF($FC23=#REF!,#REF!,"")))))))</f>
        <v>#REF!</v>
      </c>
      <c r="FG23" s="33" t="e">
        <f>IF($FC23=#REF!,#REF!,IF($FC23=#REF!,#REF!,IF($FC23=#REF!,#REF!,IF($FC23=#REF!,#REF!,IF($FC23=#REF!,#REF!,IF($FC23=#REF!,#REF!,IF($FC23=#REF!,#REF!,"")))))))</f>
        <v>#REF!</v>
      </c>
      <c r="FH23" s="65" t="str">
        <f>IFERROR(INDEX(I23:O23,MATCH(FB23,$I$8:$O$8,0)),"DESIERTO")</f>
        <v>DESIERTO</v>
      </c>
      <c r="FI23" s="33" t="e">
        <f t="shared" si="2"/>
        <v>#REF!</v>
      </c>
      <c r="FJ23" s="50">
        <v>15</v>
      </c>
      <c r="FK23" s="65" t="str">
        <f>IFERROR(IF(FH23&gt;0,(G23-FH23),"F"),"D")</f>
        <v>D</v>
      </c>
      <c r="FL23" s="65">
        <f>IF(FB23="DESIERTO",G23,"ADJUDICADO")</f>
        <v>23307208</v>
      </c>
    </row>
    <row r="24" spans="1:168" ht="49.5" customHeight="1" x14ac:dyDescent="0.2">
      <c r="A24" s="45"/>
      <c r="B24" s="135" t="s">
        <v>75</v>
      </c>
      <c r="C24" s="139" t="s">
        <v>91</v>
      </c>
      <c r="D24" s="139" t="s">
        <v>92</v>
      </c>
      <c r="E24" s="143" t="s">
        <v>94</v>
      </c>
      <c r="F24" s="124">
        <v>2</v>
      </c>
      <c r="G24" s="127">
        <v>13523854</v>
      </c>
      <c r="H24" s="49">
        <v>16</v>
      </c>
      <c r="I24" s="164"/>
      <c r="J24" s="164"/>
      <c r="K24" s="164"/>
      <c r="L24" s="161"/>
      <c r="M24" s="161"/>
      <c r="N24" s="165"/>
      <c r="O24" s="161"/>
      <c r="P24" s="53">
        <v>16</v>
      </c>
      <c r="Q24" s="23">
        <f>IF(I24="NC","NC",IF(I24&lt;=$G24,I24,""))</f>
        <v>0</v>
      </c>
      <c r="R24" s="23">
        <f>IF(J24="NC","NC",IF(J24&lt;=$G24,J24,""))</f>
        <v>0</v>
      </c>
      <c r="S24" s="23">
        <f>IF(K24="NC","NC",IF(K24&lt;=$G24,K24,""))</f>
        <v>0</v>
      </c>
      <c r="T24" s="23">
        <f>IF(L24="NC","NC",IF(L24&lt;=$G24,L24,""))</f>
        <v>0</v>
      </c>
      <c r="U24" s="23">
        <f>IF(M24="NC","NC",IF(M24&lt;=$G24,M24,""))</f>
        <v>0</v>
      </c>
      <c r="V24" s="23">
        <f>IF(N24="NC","NC",IF(N24&lt;=$G24,N24,""))</f>
        <v>0</v>
      </c>
      <c r="W24" s="23">
        <f>IF(O24="NC","NC",IF(O24&lt;=$G24,O24,""))</f>
        <v>0</v>
      </c>
      <c r="X24" s="50">
        <v>16</v>
      </c>
      <c r="Y24" s="178" t="s">
        <v>34</v>
      </c>
      <c r="Z24" s="178" t="s">
        <v>34</v>
      </c>
      <c r="AA24" s="178" t="s">
        <v>34</v>
      </c>
      <c r="AB24" s="175" t="s">
        <v>34</v>
      </c>
      <c r="AC24" s="175" t="s">
        <v>34</v>
      </c>
      <c r="AD24" s="179" t="s">
        <v>34</v>
      </c>
      <c r="AE24" s="175" t="s">
        <v>34</v>
      </c>
      <c r="AF24" s="50">
        <v>16</v>
      </c>
      <c r="AG24" s="178" t="s">
        <v>35</v>
      </c>
      <c r="AH24" s="178" t="s">
        <v>35</v>
      </c>
      <c r="AI24" s="178" t="s">
        <v>35</v>
      </c>
      <c r="AJ24" s="175" t="s">
        <v>35</v>
      </c>
      <c r="AK24" s="175" t="s">
        <v>35</v>
      </c>
      <c r="AL24" s="179" t="s">
        <v>35</v>
      </c>
      <c r="AM24" s="175" t="s">
        <v>35</v>
      </c>
      <c r="AN24" s="50">
        <v>16</v>
      </c>
      <c r="AO24" s="178" t="s">
        <v>35</v>
      </c>
      <c r="AP24" s="178" t="s">
        <v>35</v>
      </c>
      <c r="AQ24" s="178" t="s">
        <v>35</v>
      </c>
      <c r="AR24" s="175" t="s">
        <v>35</v>
      </c>
      <c r="AS24" s="175" t="s">
        <v>35</v>
      </c>
      <c r="AT24" s="179" t="s">
        <v>35</v>
      </c>
      <c r="AU24" s="175" t="s">
        <v>35</v>
      </c>
      <c r="AV24" s="50">
        <v>16</v>
      </c>
      <c r="AW24" s="24" t="str">
        <f>IF(Y24="NO CUMPLE","NO CUMPLE",IF(AG24="NO CUMPLE","NO CUMPLE",IF(AO24="NO CUMPLE","NO CUMPLE",IF(AO24="CUMPLE","CUMPLE"))))</f>
        <v>NO CUMPLE</v>
      </c>
      <c r="AX24" s="24" t="str">
        <f>IF(Z24="NO CUMPLE","NO CUMPLE",IF(AH24="NO CUMPLE","NO CUMPLE",IF(AP24="NO CUMPLE","NO CUMPLE",IF(AP24="CUMPLE","CUMPLE"))))</f>
        <v>NO CUMPLE</v>
      </c>
      <c r="AY24" s="24" t="str">
        <f>IF(AA24="NO CUMPLE","NO CUMPLE",IF(AI24="NO CUMPLE","NO CUMPLE",IF(AQ24="NO CUMPLE","NO CUMPLE",IF(AQ24="CUMPLE","CUMPLE"))))</f>
        <v>NO CUMPLE</v>
      </c>
      <c r="AZ24" s="24" t="str">
        <f>IF(AB24="NO CUMPLE","NO CUMPLE",IF(AJ24="NO CUMPLE","NO CUMPLE",IF(AR24="NO CUMPLE","NO CUMPLE",IF(AR24="CUMPLE","CUMPLE"))))</f>
        <v>NO CUMPLE</v>
      </c>
      <c r="BA24" s="24" t="str">
        <f>IF(AC24="NO CUMPLE","NO CUMPLE",IF(AK24="NO CUMPLE","NO CUMPLE",IF(AS24="NO CUMPLE","NO CUMPLE",IF(AS24="CUMPLE","CUMPLE"))))</f>
        <v>NO CUMPLE</v>
      </c>
      <c r="BB24" s="24" t="str">
        <f>IF(AD24="NO CUMPLE","NO CUMPLE",IF(AL24="NO CUMPLE","NO CUMPLE",IF(AT24="NO CUMPLE","NO CUMPLE",IF(AT24="CUMPLE","CUMPLE"))))</f>
        <v>NO CUMPLE</v>
      </c>
      <c r="BC24" s="24" t="str">
        <f>IF(AE24="NO CUMPLE","NO CUMPLE",IF(AM24="NO CUMPLE","NO CUMPLE",IF(AU24="NO CUMPLE","NO CUMPLE",IF(AU24="CUMPLE","CUMPLE"))))</f>
        <v>NO CUMPLE</v>
      </c>
      <c r="BD24" s="50">
        <v>16</v>
      </c>
      <c r="BE24" s="177" t="s">
        <v>33</v>
      </c>
      <c r="BF24" s="177" t="s">
        <v>33</v>
      </c>
      <c r="BG24" s="177" t="s">
        <v>33</v>
      </c>
      <c r="BH24" s="177" t="s">
        <v>33</v>
      </c>
      <c r="BI24" s="177" t="s">
        <v>33</v>
      </c>
      <c r="BJ24" s="177" t="s">
        <v>33</v>
      </c>
      <c r="BK24" s="177" t="s">
        <v>33</v>
      </c>
      <c r="BL24" s="49">
        <v>16</v>
      </c>
      <c r="BM24" s="177" t="s">
        <v>33</v>
      </c>
      <c r="BN24" s="177" t="s">
        <v>33</v>
      </c>
      <c r="BO24" s="177" t="s">
        <v>33</v>
      </c>
      <c r="BP24" s="177" t="s">
        <v>33</v>
      </c>
      <c r="BQ24" s="177" t="s">
        <v>33</v>
      </c>
      <c r="BR24" s="177" t="s">
        <v>33</v>
      </c>
      <c r="BS24" s="177" t="s">
        <v>33</v>
      </c>
      <c r="BT24" s="50">
        <v>16</v>
      </c>
      <c r="BU24" s="23" t="str">
        <f>IF(AW24="NO CUMPLE","",IF(BE24="NO CUMPLE","",IF(BM24="NO CUMPLE","",IF(BE24="NC","",IF(BM24="CUMPLE",I24)))))</f>
        <v/>
      </c>
      <c r="BV24" s="23" t="str">
        <f>IF(AX24="NO CUMPLE","",IF(BF24="NO CUMPLE","",IF(BN24="NO CUMPLE","",IF(BF24="NC","",IF(BN24="CUMPLE",J24)))))</f>
        <v/>
      </c>
      <c r="BW24" s="23" t="str">
        <f>IF(AY24="NO CUMPLE","",IF(BG24="NO CUMPLE","",IF(BO24="NO CUMPLE","",IF(BG24="NC","",IF(BO24="CUMPLE",K24)))))</f>
        <v/>
      </c>
      <c r="BX24" s="23" t="str">
        <f>IF(AZ24="NO CUMPLE","",IF(BH24="NO CUMPLE","",IF(BP24="NO CUMPLE","",IF(BH24="NC","",IF(BP24="CUMPLE",L24)))))</f>
        <v/>
      </c>
      <c r="BY24" s="23" t="str">
        <f>IF(BA24="NO CUMPLE","",IF(BI24="NO CUMPLE","",IF(BQ24="NO CUMPLE","",IF(BI24="NC","",IF(BQ24="CUMPLE",M24)))))</f>
        <v/>
      </c>
      <c r="BZ24" s="23" t="str">
        <f>IF(BB24="NO CUMPLE","",IF(BJ24="NO CUMPLE","",IF(BR24="NO CUMPLE","",IF(BJ24="NC","",IF(BR24="CUMPLE",N24)))))</f>
        <v/>
      </c>
      <c r="CA24" s="23" t="str">
        <f>IF(BC24="NO CUMPLE","",IF(BK24="NO CUMPLE","",IF(BS24="NO CUMPLE","",IF(BK24="NC","",IF(BS24="CUMPLE",O24)))))</f>
        <v/>
      </c>
      <c r="CB24" s="23">
        <v>13523854</v>
      </c>
      <c r="CC24" s="23">
        <v>13523854</v>
      </c>
      <c r="CD24" s="25">
        <f>COUNT(BU24:CA24)</f>
        <v>0</v>
      </c>
      <c r="CE24" s="25">
        <f t="shared" si="0"/>
        <v>0</v>
      </c>
      <c r="CF24" s="26" t="str">
        <f>IFERROR(MEDIAN(BU24:CA24),"")</f>
        <v/>
      </c>
      <c r="CG24" s="68" t="str">
        <f>IF(COUNT(BU24:CA24)=0,"",MOD(COUNT(BU24:CA24),2))</f>
        <v/>
      </c>
      <c r="CH24" s="69" t="str">
        <f>IF(COUNT(BU24:CA24)&lt;2,"", IF(MOD(COUNT(BU24:CA24),2)=1,"", SMALL(BU24:CA24, COUNT(BU24:CA24)/2 ) ))</f>
        <v/>
      </c>
      <c r="CI24" s="69" t="str">
        <f t="shared" si="1"/>
        <v/>
      </c>
      <c r="CJ24" s="50">
        <v>16</v>
      </c>
      <c r="CK24" s="27" t="str">
        <f>IF(BU24="","", (1 - ABS((BU24 - $CI24)/$CI24)) * 40)</f>
        <v/>
      </c>
      <c r="CL24" s="27" t="str">
        <f>IF(BV24="","", (1 - ABS((BV24 - $CI24)/$CI24)) * 40)</f>
        <v/>
      </c>
      <c r="CM24" s="27" t="str">
        <f>IF(BW24="","", (1 - ABS((BW24 - $CI24)/$CI24)) * 40)</f>
        <v/>
      </c>
      <c r="CN24" s="27" t="str">
        <f>IF(BX24="","", (1 - ABS((BX24 - $CI24)/$CI24)) * 40)</f>
        <v/>
      </c>
      <c r="CO24" s="27" t="str">
        <f>IF(BY24="","", (1 - ABS((BY24 - $CI24)/$CI24)) * 40)</f>
        <v/>
      </c>
      <c r="CP24" s="27" t="str">
        <f>IF(BZ24="","", (1 - ABS((BZ24 - $CI24)/$CI24)) * 40)</f>
        <v/>
      </c>
      <c r="CQ24" s="27" t="str">
        <f>IF(CA24="","", (1 - ABS((CA24 - $CI24)/$CI24)) * 40)</f>
        <v/>
      </c>
      <c r="CR24" s="50">
        <v>16</v>
      </c>
      <c r="CS24" s="67" t="str">
        <f>IF(BU24="","",ABS((BU24 - $CI24)/$CI24))</f>
        <v/>
      </c>
      <c r="CT24" s="67" t="str">
        <f>IF(BV24="","",ABS((BV24 - $CI24)/$CI24))</f>
        <v/>
      </c>
      <c r="CU24" s="67" t="str">
        <f>IF(BW24="","",ABS((BW24 - $CI24)/$CI24))</f>
        <v/>
      </c>
      <c r="CV24" s="67" t="str">
        <f>IF(BX24="","",ABS((BX24 - $CI24)/$CI24))</f>
        <v/>
      </c>
      <c r="CW24" s="67" t="str">
        <f>IF(BY24="","",ABS((BY24 - $CI24)/$CI24))</f>
        <v/>
      </c>
      <c r="CX24" s="67" t="str">
        <f>IF(BZ24="","",ABS((BZ24 - $CI24)/$CI24))</f>
        <v/>
      </c>
      <c r="CY24" s="67" t="str">
        <f>IF(CA24="","",ABS((CA24 - $CI24)/$CI24))</f>
        <v/>
      </c>
      <c r="CZ24" s="50">
        <v>16</v>
      </c>
      <c r="DA24" s="28" t="str">
        <f>IF(CK24="","",ABS(BU24-$CF24))</f>
        <v/>
      </c>
      <c r="DB24" s="28" t="str">
        <f>IF(CL24="","",ABS(BV24-$CF24))</f>
        <v/>
      </c>
      <c r="DC24" s="28" t="str">
        <f>IF(CM24="","",ABS(BW24-$CF24))</f>
        <v/>
      </c>
      <c r="DD24" s="28" t="str">
        <f>IF(CN24="","",ABS(BX24-$CF24))</f>
        <v/>
      </c>
      <c r="DE24" s="28" t="str">
        <f>IF(CO24="","",ABS(BY24-$CF24))</f>
        <v/>
      </c>
      <c r="DF24" s="28" t="str">
        <f>IF(CP24="","",ABS(BZ24-$CF24))</f>
        <v/>
      </c>
      <c r="DG24" s="28" t="str">
        <f>IF(CQ24="","",ABS(CA24-$CF24))</f>
        <v/>
      </c>
      <c r="DH24" s="50">
        <v>16</v>
      </c>
      <c r="DI24" s="29" t="str">
        <f>IF(BU24="","",(BU24-$CI24)^2)</f>
        <v/>
      </c>
      <c r="DJ24" s="29" t="str">
        <f>IF(BV24="","",(BV24-$CI24)^2)</f>
        <v/>
      </c>
      <c r="DK24" s="29" t="str">
        <f>IF(BW24="","",(BW24-$CI24)^2)</f>
        <v/>
      </c>
      <c r="DL24" s="29" t="str">
        <f>IF(BX24="","",(BX24-$CI24)^2)</f>
        <v/>
      </c>
      <c r="DM24" s="29" t="str">
        <f>IF(BY24="","",(BY24-$CI24)^2)</f>
        <v/>
      </c>
      <c r="DN24" s="29" t="str">
        <f>IF(BZ24="","",(BZ24-$CI24)^2)</f>
        <v/>
      </c>
      <c r="DO24" s="29" t="str">
        <f>IF(CA24="","",(CA24-$CI24)^2)</f>
        <v/>
      </c>
      <c r="DP24" s="46">
        <f>MIN(DI24:DO24)</f>
        <v>0</v>
      </c>
      <c r="DQ24" s="50">
        <v>16</v>
      </c>
      <c r="DR24" s="30" t="str">
        <f>IF(BU24="","", (1 - ABS((BU24-$CI24)/$CI24))*40)</f>
        <v/>
      </c>
      <c r="DS24" s="30" t="str">
        <f>IF(BV24="","", (1 - ABS((BV24-$CI24)/$CI24))*40)</f>
        <v/>
      </c>
      <c r="DT24" s="30" t="str">
        <f>IF(BW24="","", (1 - ABS((BW24-$CI24)/$CI24))*40)</f>
        <v/>
      </c>
      <c r="DU24" s="30" t="str">
        <f>IF(BX24="","", (1 - ABS((BX24-$CI24)/$CI24))*40)</f>
        <v/>
      </c>
      <c r="DV24" s="30" t="str">
        <f>IF(BY24="","", (1 - ABS((BY24-$CI24)/$CI24))*40)</f>
        <v/>
      </c>
      <c r="DW24" s="30" t="str">
        <f>IF(BZ24="","", (1 - ABS((BZ24-$CI24)/$CI24))*40)</f>
        <v/>
      </c>
      <c r="DX24" s="30" t="str">
        <f>IF(CA24="","", (1 - ABS((CA24-$CI24)/$CI24))*40)</f>
        <v/>
      </c>
      <c r="DY24" s="50">
        <v>16</v>
      </c>
      <c r="DZ24" s="178"/>
      <c r="EA24" s="178"/>
      <c r="EB24" s="178"/>
      <c r="EC24" s="175"/>
      <c r="ED24" s="175"/>
      <c r="EE24" s="179"/>
      <c r="EF24" s="175"/>
      <c r="EG24" s="50">
        <v>16</v>
      </c>
      <c r="EH24" s="64">
        <f>IF(DZ24&lt;36,0,IF(DZ24&gt;=72,60,IF(DZ24&gt;=66,40,IF(DZ24&gt;=60,30,IF(DZ24&gt;=48,20,IF(DZ24&gt;=36,10,0))))))</f>
        <v>0</v>
      </c>
      <c r="EI24" s="64">
        <f>IF(EA24&lt;36,0,IF(EA24&gt;=72,60,IF(EA24&gt;=66,40,IF(EA24&gt;=60,30,IF(EA24&gt;=48,20,IF(EA24&gt;=36,10,0))))))</f>
        <v>0</v>
      </c>
      <c r="EJ24" s="64">
        <f>IF(EB24&lt;36,0,IF(EB24&gt;=72,60,IF(EB24&gt;=66,40,IF(EB24&gt;=60,30,IF(EB24&gt;=48,20,IF(EB24&gt;=36,10,0))))))</f>
        <v>0</v>
      </c>
      <c r="EK24" s="64">
        <f>IF(EC24&lt;36,0,IF(EC24&gt;=72,60,IF(EC24&gt;=66,40,IF(EC24&gt;=60,30,IF(EC24&gt;=48,20,IF(EC24&gt;=36,10,0))))))</f>
        <v>0</v>
      </c>
      <c r="EL24" s="64">
        <f>IF(ED24&lt;36,0,IF(ED24&gt;=72,60,IF(ED24&gt;=66,40,IF(ED24&gt;=60,30,IF(ED24&gt;=48,20,IF(ED24&gt;=36,10,0))))))</f>
        <v>0</v>
      </c>
      <c r="EM24" s="64">
        <f>IF(EE24&lt;36,0,IF(EE24&gt;=72,60,IF(EE24&gt;=66,40,IF(EE24&gt;=60,30,IF(EE24&gt;=48,20,IF(EE24&gt;=36,10,0))))))</f>
        <v>0</v>
      </c>
      <c r="EN24" s="64">
        <f>IF(EF24&lt;36,0,IF(EF24&gt;=72,60,IF(EF24&gt;=66,40,IF(EF24&gt;=60,30,IF(EF24&gt;=48,20,IF(EF24&gt;=36,10,0))))))</f>
        <v>0</v>
      </c>
      <c r="EO24" s="50">
        <v>16</v>
      </c>
      <c r="EP24" s="31" t="str">
        <f>IF(DR24="","",(EH24+DR24))</f>
        <v/>
      </c>
      <c r="EQ24" s="31" t="str">
        <f>IF(DS24="","",(EI24+DS24))</f>
        <v/>
      </c>
      <c r="ER24" s="31" t="str">
        <f>IF(DT24="","",(EJ24+DT24))</f>
        <v/>
      </c>
      <c r="ES24" s="31" t="str">
        <f>IF(DU24="","",(EK24+DU24))</f>
        <v/>
      </c>
      <c r="ET24" s="31" t="str">
        <f>IF(DV24="","",(EL24+DV24))</f>
        <v/>
      </c>
      <c r="EU24" s="31" t="str">
        <f>IF(DW24="","",(EM24+DW24))</f>
        <v/>
      </c>
      <c r="EV24" s="31" t="str">
        <f>IF(DX24="","",(EN24+DX24))</f>
        <v/>
      </c>
      <c r="EW24" s="70">
        <f>MAX(EP24:EV24)</f>
        <v>0</v>
      </c>
      <c r="EX24" s="32" t="str">
        <f>IF($EW24=EP24,EP$8,IF($EW24=EQ24,EQ$8,IF($EW24=ER24,ER$8,IF($EW24=ES24,ES$8,IF($EW24=ET24,ET$8,IF($EW24=EU24,EU$8,IF($EW24=EV24,EV$8,"")))))))</f>
        <v/>
      </c>
      <c r="EY24" s="32" t="e">
        <f>IF($EW24=#REF!,#REF!,IF($EW24=#REF!,#REF!,IF($EW24=#REF!,#REF!,IF($EW24=#REF!,#REF!,IF($EW24=#REF!,#REF!,IF($EW24=#REF!,#REF!,IF($EW24=#REF!,#REF!,"")))))))</f>
        <v>#REF!</v>
      </c>
      <c r="EZ24" s="32" t="e">
        <f>IF($EW24=#REF!,#REF!,IF($EW24=#REF!,#REF!,IF($EW24=#REF!,#REF!,IF($EW24=#REF!,#REF!,IF($EW24=#REF!,#REF!,IF($EW24=#REF!,#REF!,IF($EW24=#REF!,#REF!,"")))))))</f>
        <v>#REF!</v>
      </c>
      <c r="FA24" s="32" t="e">
        <f>IF($EW24=#REF!,#REF!,IF($EW24=#REF!,#REF!,IF($EW24=#REF!,#REF!,IF($EW24=#REF!,#REF!,IF($EW24=#REF!,#REF!,IF($EW24=#REF!,#REF!,IF($EW24=#REF!,#REF!,"")))))))</f>
        <v>#REF!</v>
      </c>
      <c r="FB24" s="74" t="str">
        <f>IFERROR(INDEX($EP$8:$EV$8,MATCH(EW24,EP24:EV24,0)), "DESIERTO")</f>
        <v>DESIERTO</v>
      </c>
      <c r="FC24" s="74" t="e">
        <f>IF($EW24=EP24,EP$8,IF($EW24=EQ24,EQ$8,IF($EW24=ER24,ER$8,IF($EW24=ES24,ES$8,IF($EW24=ET24,ET$8,IF($EW24=EU24,EU$8,IF($EW24=EV24,EV$8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IF($EW24=#REF!,#REF!,""))))))))))))))))))))))))))))</f>
        <v>#REF!</v>
      </c>
      <c r="FD24" s="33" t="e">
        <f>IF($FC24=$I$8,$I24,IF($FC24=$J$8,$J24,IF($FC24=$K$8,$K24,IF($FC24=$L$8,$L24,IF($FC24=$M$8,$M24,IF($FC24=$N$8,$N24,IF($FC24=$O$8,$O24,"")))))))</f>
        <v>#REF!</v>
      </c>
      <c r="FE24" s="33" t="e">
        <f>IF($FC24=#REF!,#REF!,IF($FC24=#REF!,#REF!,IF($FC24=#REF!,#REF!,IF($FC24=#REF!,#REF!,IF($FC24=#REF!,#REF!,IF($FC24=#REF!,#REF!,IF($FC24=#REF!,#REF!,"")))))))</f>
        <v>#REF!</v>
      </c>
      <c r="FF24" s="33" t="e">
        <f>IF($FC24=#REF!,#REF!,IF($FC24=#REF!,#REF!,IF($FC24=#REF!,#REF!,IF($FC24=#REF!,#REF!,IF($FC24=#REF!,#REF!,IF($FC24=#REF!,#REF!,IF($FC24=#REF!,#REF!,"")))))))</f>
        <v>#REF!</v>
      </c>
      <c r="FG24" s="33" t="e">
        <f>IF($FC24=#REF!,#REF!,IF($FC24=#REF!,#REF!,IF($FC24=#REF!,#REF!,IF($FC24=#REF!,#REF!,IF($FC24=#REF!,#REF!,IF($FC24=#REF!,#REF!,IF($FC24=#REF!,#REF!,"")))))))</f>
        <v>#REF!</v>
      </c>
      <c r="FH24" s="65" t="str">
        <f>IFERROR(INDEX(I24:O24,MATCH(FB24,$I$8:$O$8,0)),"DESIERTO")</f>
        <v>DESIERTO</v>
      </c>
      <c r="FI24" s="33" t="e">
        <f t="shared" si="2"/>
        <v>#REF!</v>
      </c>
      <c r="FJ24" s="50">
        <v>16</v>
      </c>
      <c r="FK24" s="65" t="str">
        <f>IFERROR(IF(FH24&gt;0,(G24-FH24),"F"),"D")</f>
        <v>D</v>
      </c>
      <c r="FL24" s="65">
        <f>IF(FB24="DESIERTO",G24,"ADJUDICADO")</f>
        <v>13523854</v>
      </c>
    </row>
    <row r="25" spans="1:168" ht="20.399999999999999" x14ac:dyDescent="0.2">
      <c r="A25" s="45"/>
      <c r="B25" s="135" t="s">
        <v>75</v>
      </c>
      <c r="C25" s="139" t="s">
        <v>91</v>
      </c>
      <c r="D25" s="139" t="s">
        <v>92</v>
      </c>
      <c r="E25" s="139" t="s">
        <v>95</v>
      </c>
      <c r="F25" s="144">
        <v>10</v>
      </c>
      <c r="G25" s="127">
        <v>3164873</v>
      </c>
      <c r="H25" s="50">
        <v>17</v>
      </c>
      <c r="I25" s="169"/>
      <c r="J25" s="169"/>
      <c r="K25" s="164"/>
      <c r="L25" s="161"/>
      <c r="M25" s="161"/>
      <c r="N25" s="165"/>
      <c r="O25" s="161"/>
      <c r="P25" s="53">
        <v>17</v>
      </c>
      <c r="Q25" s="23">
        <f>IF(I25="NC","NC",IF(I25&lt;=$G25,I25,""))</f>
        <v>0</v>
      </c>
      <c r="R25" s="23">
        <f>IF(J25="NC","NC",IF(J25&lt;=$G25,J25,""))</f>
        <v>0</v>
      </c>
      <c r="S25" s="23">
        <f>IF(K25="NC","NC",IF(K25&lt;=$G25,K25,""))</f>
        <v>0</v>
      </c>
      <c r="T25" s="23">
        <f>IF(L25="NC","NC",IF(L25&lt;=$G25,L25,""))</f>
        <v>0</v>
      </c>
      <c r="U25" s="23">
        <f>IF(M25="NC","NC",IF(M25&lt;=$G25,M25,""))</f>
        <v>0</v>
      </c>
      <c r="V25" s="23">
        <f>IF(N25="NC","NC",IF(N25&lt;=$G25,N25,""))</f>
        <v>0</v>
      </c>
      <c r="W25" s="23">
        <f>IF(O25="NC","NC",IF(O25&lt;=$G25,O25,""))</f>
        <v>0</v>
      </c>
      <c r="X25" s="50">
        <v>17</v>
      </c>
      <c r="Y25" s="183" t="s">
        <v>34</v>
      </c>
      <c r="Z25" s="183" t="s">
        <v>34</v>
      </c>
      <c r="AA25" s="178" t="s">
        <v>34</v>
      </c>
      <c r="AB25" s="175" t="s">
        <v>34</v>
      </c>
      <c r="AC25" s="175" t="s">
        <v>34</v>
      </c>
      <c r="AD25" s="179" t="s">
        <v>34</v>
      </c>
      <c r="AE25" s="175" t="s">
        <v>34</v>
      </c>
      <c r="AF25" s="50">
        <v>17</v>
      </c>
      <c r="AG25" s="183" t="s">
        <v>35</v>
      </c>
      <c r="AH25" s="183" t="s">
        <v>35</v>
      </c>
      <c r="AI25" s="178" t="s">
        <v>35</v>
      </c>
      <c r="AJ25" s="175" t="s">
        <v>35</v>
      </c>
      <c r="AK25" s="175" t="s">
        <v>35</v>
      </c>
      <c r="AL25" s="179" t="s">
        <v>35</v>
      </c>
      <c r="AM25" s="175" t="s">
        <v>35</v>
      </c>
      <c r="AN25" s="50">
        <v>17</v>
      </c>
      <c r="AO25" s="183" t="s">
        <v>35</v>
      </c>
      <c r="AP25" s="183" t="s">
        <v>35</v>
      </c>
      <c r="AQ25" s="178" t="s">
        <v>35</v>
      </c>
      <c r="AR25" s="175" t="s">
        <v>35</v>
      </c>
      <c r="AS25" s="175" t="s">
        <v>35</v>
      </c>
      <c r="AT25" s="179" t="s">
        <v>35</v>
      </c>
      <c r="AU25" s="175" t="s">
        <v>35</v>
      </c>
      <c r="AV25" s="50">
        <v>17</v>
      </c>
      <c r="AW25" s="24" t="str">
        <f>IF(Y25="NO CUMPLE","NO CUMPLE",IF(AG25="NO CUMPLE","NO CUMPLE",IF(AO25="NO CUMPLE","NO CUMPLE",IF(AO25="CUMPLE","CUMPLE"))))</f>
        <v>NO CUMPLE</v>
      </c>
      <c r="AX25" s="24" t="str">
        <f>IF(Z25="NO CUMPLE","NO CUMPLE",IF(AH25="NO CUMPLE","NO CUMPLE",IF(AP25="NO CUMPLE","NO CUMPLE",IF(AP25="CUMPLE","CUMPLE"))))</f>
        <v>NO CUMPLE</v>
      </c>
      <c r="AY25" s="24" t="str">
        <f>IF(AA25="NO CUMPLE","NO CUMPLE",IF(AI25="NO CUMPLE","NO CUMPLE",IF(AQ25="NO CUMPLE","NO CUMPLE",IF(AQ25="CUMPLE","CUMPLE"))))</f>
        <v>NO CUMPLE</v>
      </c>
      <c r="AZ25" s="24" t="str">
        <f>IF(AB25="NO CUMPLE","NO CUMPLE",IF(AJ25="NO CUMPLE","NO CUMPLE",IF(AR25="NO CUMPLE","NO CUMPLE",IF(AR25="CUMPLE","CUMPLE"))))</f>
        <v>NO CUMPLE</v>
      </c>
      <c r="BA25" s="24" t="str">
        <f>IF(AC25="NO CUMPLE","NO CUMPLE",IF(AK25="NO CUMPLE","NO CUMPLE",IF(AS25="NO CUMPLE","NO CUMPLE",IF(AS25="CUMPLE","CUMPLE"))))</f>
        <v>NO CUMPLE</v>
      </c>
      <c r="BB25" s="24" t="str">
        <f>IF(AD25="NO CUMPLE","NO CUMPLE",IF(AL25="NO CUMPLE","NO CUMPLE",IF(AT25="NO CUMPLE","NO CUMPLE",IF(AT25="CUMPLE","CUMPLE"))))</f>
        <v>NO CUMPLE</v>
      </c>
      <c r="BC25" s="24" t="str">
        <f>IF(AE25="NO CUMPLE","NO CUMPLE",IF(AM25="NO CUMPLE","NO CUMPLE",IF(AU25="NO CUMPLE","NO CUMPLE",IF(AU25="CUMPLE","CUMPLE"))))</f>
        <v>NO CUMPLE</v>
      </c>
      <c r="BD25" s="50">
        <v>17</v>
      </c>
      <c r="BE25" s="177" t="s">
        <v>33</v>
      </c>
      <c r="BF25" s="177" t="s">
        <v>33</v>
      </c>
      <c r="BG25" s="177" t="s">
        <v>33</v>
      </c>
      <c r="BH25" s="177" t="s">
        <v>33</v>
      </c>
      <c r="BI25" s="177" t="s">
        <v>33</v>
      </c>
      <c r="BJ25" s="177" t="s">
        <v>33</v>
      </c>
      <c r="BK25" s="177" t="s">
        <v>33</v>
      </c>
      <c r="BL25" s="50">
        <v>17</v>
      </c>
      <c r="BM25" s="177" t="s">
        <v>33</v>
      </c>
      <c r="BN25" s="177" t="s">
        <v>33</v>
      </c>
      <c r="BO25" s="177" t="s">
        <v>33</v>
      </c>
      <c r="BP25" s="177" t="s">
        <v>33</v>
      </c>
      <c r="BQ25" s="177" t="s">
        <v>33</v>
      </c>
      <c r="BR25" s="177" t="s">
        <v>33</v>
      </c>
      <c r="BS25" s="177" t="s">
        <v>33</v>
      </c>
      <c r="BT25" s="50">
        <v>17</v>
      </c>
      <c r="BU25" s="23" t="str">
        <f>IF(AW25="NO CUMPLE","",IF(BE25="NO CUMPLE","",IF(BM25="NO CUMPLE","",IF(BE25="NC","",IF(BM25="CUMPLE",I25)))))</f>
        <v/>
      </c>
      <c r="BV25" s="23" t="str">
        <f>IF(AX25="NO CUMPLE","",IF(BF25="NO CUMPLE","",IF(BN25="NO CUMPLE","",IF(BF25="NC","",IF(BN25="CUMPLE",J25)))))</f>
        <v/>
      </c>
      <c r="BW25" s="23" t="str">
        <f>IF(AY25="NO CUMPLE","",IF(BG25="NO CUMPLE","",IF(BO25="NO CUMPLE","",IF(BG25="NC","",IF(BO25="CUMPLE",K25)))))</f>
        <v/>
      </c>
      <c r="BX25" s="23" t="str">
        <f>IF(AZ25="NO CUMPLE","",IF(BH25="NO CUMPLE","",IF(BP25="NO CUMPLE","",IF(BH25="NC","",IF(BP25="CUMPLE",L25)))))</f>
        <v/>
      </c>
      <c r="BY25" s="23" t="str">
        <f>IF(BA25="NO CUMPLE","",IF(BI25="NO CUMPLE","",IF(BQ25="NO CUMPLE","",IF(BI25="NC","",IF(BQ25="CUMPLE",M25)))))</f>
        <v/>
      </c>
      <c r="BZ25" s="23" t="str">
        <f>IF(BB25="NO CUMPLE","",IF(BJ25="NO CUMPLE","",IF(BR25="NO CUMPLE","",IF(BJ25="NC","",IF(BR25="CUMPLE",N25)))))</f>
        <v/>
      </c>
      <c r="CA25" s="23" t="str">
        <f>IF(BC25="NO CUMPLE","",IF(BK25="NO CUMPLE","",IF(BS25="NO CUMPLE","",IF(BK25="NC","",IF(BS25="CUMPLE",O25)))))</f>
        <v/>
      </c>
      <c r="CB25" s="23">
        <v>3164873</v>
      </c>
      <c r="CC25" s="23">
        <v>3164873</v>
      </c>
      <c r="CD25" s="25">
        <f>COUNT(BU25:CA25)</f>
        <v>0</v>
      </c>
      <c r="CE25" s="25">
        <f t="shared" si="0"/>
        <v>0</v>
      </c>
      <c r="CF25" s="26" t="str">
        <f>IFERROR(MEDIAN(BU25:CA25),"")</f>
        <v/>
      </c>
      <c r="CG25" s="68" t="str">
        <f>IF(COUNT(BU25:CA25)=0,"",MOD(COUNT(BU25:CA25),2))</f>
        <v/>
      </c>
      <c r="CH25" s="69" t="str">
        <f>IF(COUNT(BU25:CA25)&lt;2,"", IF(MOD(COUNT(BU25:CA25),2)=1,"", SMALL(BU25:CA25, COUNT(BU25:CA25)/2 ) ))</f>
        <v/>
      </c>
      <c r="CI25" s="69" t="str">
        <f t="shared" si="1"/>
        <v/>
      </c>
      <c r="CJ25" s="50">
        <v>17</v>
      </c>
      <c r="CK25" s="27" t="str">
        <f>IF(BU25="","", (1 - ABS((BU25 - $CI25)/$CI25)) * 40)</f>
        <v/>
      </c>
      <c r="CL25" s="27" t="str">
        <f>IF(BV25="","", (1 - ABS((BV25 - $CI25)/$CI25)) * 40)</f>
        <v/>
      </c>
      <c r="CM25" s="27" t="str">
        <f>IF(BW25="","", (1 - ABS((BW25 - $CI25)/$CI25)) * 40)</f>
        <v/>
      </c>
      <c r="CN25" s="27" t="str">
        <f>IF(BX25="","", (1 - ABS((BX25 - $CI25)/$CI25)) * 40)</f>
        <v/>
      </c>
      <c r="CO25" s="27" t="str">
        <f>IF(BY25="","", (1 - ABS((BY25 - $CI25)/$CI25)) * 40)</f>
        <v/>
      </c>
      <c r="CP25" s="27" t="str">
        <f>IF(BZ25="","", (1 - ABS((BZ25 - $CI25)/$CI25)) * 40)</f>
        <v/>
      </c>
      <c r="CQ25" s="27" t="str">
        <f>IF(CA25="","", (1 - ABS((CA25 - $CI25)/$CI25)) * 40)</f>
        <v/>
      </c>
      <c r="CR25" s="50">
        <v>17</v>
      </c>
      <c r="CS25" s="67" t="str">
        <f>IF(BU25="","",ABS((BU25 - $CI25)/$CI25))</f>
        <v/>
      </c>
      <c r="CT25" s="67" t="str">
        <f>IF(BV25="","",ABS((BV25 - $CI25)/$CI25))</f>
        <v/>
      </c>
      <c r="CU25" s="67" t="str">
        <f>IF(BW25="","",ABS((BW25 - $CI25)/$CI25))</f>
        <v/>
      </c>
      <c r="CV25" s="67" t="str">
        <f>IF(BX25="","",ABS((BX25 - $CI25)/$CI25))</f>
        <v/>
      </c>
      <c r="CW25" s="67" t="str">
        <f>IF(BY25="","",ABS((BY25 - $CI25)/$CI25))</f>
        <v/>
      </c>
      <c r="CX25" s="67" t="str">
        <f>IF(BZ25="","",ABS((BZ25 - $CI25)/$CI25))</f>
        <v/>
      </c>
      <c r="CY25" s="67" t="str">
        <f>IF(CA25="","",ABS((CA25 - $CI25)/$CI25))</f>
        <v/>
      </c>
      <c r="CZ25" s="50">
        <v>17</v>
      </c>
      <c r="DA25" s="28" t="str">
        <f>IF(CK25="","",ABS(BU25-$CF25))</f>
        <v/>
      </c>
      <c r="DB25" s="28" t="str">
        <f>IF(CL25="","",ABS(BV25-$CF25))</f>
        <v/>
      </c>
      <c r="DC25" s="28" t="str">
        <f>IF(CM25="","",ABS(BW25-$CF25))</f>
        <v/>
      </c>
      <c r="DD25" s="28" t="str">
        <f>IF(CN25="","",ABS(BX25-$CF25))</f>
        <v/>
      </c>
      <c r="DE25" s="28" t="str">
        <f>IF(CO25="","",ABS(BY25-$CF25))</f>
        <v/>
      </c>
      <c r="DF25" s="28" t="str">
        <f>IF(CP25="","",ABS(BZ25-$CF25))</f>
        <v/>
      </c>
      <c r="DG25" s="28" t="str">
        <f>IF(CQ25="","",ABS(CA25-$CF25))</f>
        <v/>
      </c>
      <c r="DH25" s="50">
        <v>17</v>
      </c>
      <c r="DI25" s="29" t="str">
        <f>IF(BU25="","",(BU25-$CI25)^2)</f>
        <v/>
      </c>
      <c r="DJ25" s="29" t="str">
        <f>IF(BV25="","",(BV25-$CI25)^2)</f>
        <v/>
      </c>
      <c r="DK25" s="29" t="str">
        <f>IF(BW25="","",(BW25-$CI25)^2)</f>
        <v/>
      </c>
      <c r="DL25" s="29" t="str">
        <f>IF(BX25="","",(BX25-$CI25)^2)</f>
        <v/>
      </c>
      <c r="DM25" s="29" t="str">
        <f>IF(BY25="","",(BY25-$CI25)^2)</f>
        <v/>
      </c>
      <c r="DN25" s="29" t="str">
        <f>IF(BZ25="","",(BZ25-$CI25)^2)</f>
        <v/>
      </c>
      <c r="DO25" s="29" t="str">
        <f>IF(CA25="","",(CA25-$CI25)^2)</f>
        <v/>
      </c>
      <c r="DP25" s="46">
        <f>MIN(DI25:DO25)</f>
        <v>0</v>
      </c>
      <c r="DQ25" s="50">
        <v>17</v>
      </c>
      <c r="DR25" s="30" t="str">
        <f>IF(BU25="","", (1 - ABS((BU25-$CI25)/$CI25))*40)</f>
        <v/>
      </c>
      <c r="DS25" s="30" t="str">
        <f>IF(BV25="","", (1 - ABS((BV25-$CI25)/$CI25))*40)</f>
        <v/>
      </c>
      <c r="DT25" s="30" t="str">
        <f>IF(BW25="","", (1 - ABS((BW25-$CI25)/$CI25))*40)</f>
        <v/>
      </c>
      <c r="DU25" s="30" t="str">
        <f>IF(BX25="","", (1 - ABS((BX25-$CI25)/$CI25))*40)</f>
        <v/>
      </c>
      <c r="DV25" s="30" t="str">
        <f>IF(BY25="","", (1 - ABS((BY25-$CI25)/$CI25))*40)</f>
        <v/>
      </c>
      <c r="DW25" s="30" t="str">
        <f>IF(BZ25="","", (1 - ABS((BZ25-$CI25)/$CI25))*40)</f>
        <v/>
      </c>
      <c r="DX25" s="30" t="str">
        <f>IF(CA25="","", (1 - ABS((CA25-$CI25)/$CI25))*40)</f>
        <v/>
      </c>
      <c r="DY25" s="50">
        <v>17</v>
      </c>
      <c r="DZ25" s="183"/>
      <c r="EA25" s="183"/>
      <c r="EB25" s="178"/>
      <c r="EC25" s="175"/>
      <c r="ED25" s="175"/>
      <c r="EE25" s="179"/>
      <c r="EF25" s="175"/>
      <c r="EG25" s="50">
        <v>17</v>
      </c>
      <c r="EH25" s="64">
        <f>IF(DZ25&lt;36,0,IF(DZ25&gt;=72,60,IF(DZ25&gt;=66,40,IF(DZ25&gt;=60,30,IF(DZ25&gt;=48,20,IF(DZ25&gt;=36,10,0))))))</f>
        <v>0</v>
      </c>
      <c r="EI25" s="64">
        <f>IF(EA25&lt;36,0,IF(EA25&gt;=72,60,IF(EA25&gt;=66,40,IF(EA25&gt;=60,30,IF(EA25&gt;=48,20,IF(EA25&gt;=36,10,0))))))</f>
        <v>0</v>
      </c>
      <c r="EJ25" s="64">
        <f>IF(EB25&lt;36,0,IF(EB25&gt;=72,60,IF(EB25&gt;=66,40,IF(EB25&gt;=60,30,IF(EB25&gt;=48,20,IF(EB25&gt;=36,10,0))))))</f>
        <v>0</v>
      </c>
      <c r="EK25" s="64">
        <f>IF(EC25&lt;36,0,IF(EC25&gt;=72,60,IF(EC25&gt;=66,40,IF(EC25&gt;=60,30,IF(EC25&gt;=48,20,IF(EC25&gt;=36,10,0))))))</f>
        <v>0</v>
      </c>
      <c r="EL25" s="64">
        <f>IF(ED25&lt;36,0,IF(ED25&gt;=72,60,IF(ED25&gt;=66,40,IF(ED25&gt;=60,30,IF(ED25&gt;=48,20,IF(ED25&gt;=36,10,0))))))</f>
        <v>0</v>
      </c>
      <c r="EM25" s="64">
        <f>IF(EE25&lt;36,0,IF(EE25&gt;=72,60,IF(EE25&gt;=66,40,IF(EE25&gt;=60,30,IF(EE25&gt;=48,20,IF(EE25&gt;=36,10,0))))))</f>
        <v>0</v>
      </c>
      <c r="EN25" s="64">
        <f>IF(EF25&lt;36,0,IF(EF25&gt;=72,60,IF(EF25&gt;=66,40,IF(EF25&gt;=60,30,IF(EF25&gt;=48,20,IF(EF25&gt;=36,10,0))))))</f>
        <v>0</v>
      </c>
      <c r="EO25" s="50">
        <v>17</v>
      </c>
      <c r="EP25" s="31" t="str">
        <f>IF(DR25="","",(EH25+DR25))</f>
        <v/>
      </c>
      <c r="EQ25" s="31" t="str">
        <f>IF(DS25="","",(EI25+DS25))</f>
        <v/>
      </c>
      <c r="ER25" s="31" t="str">
        <f>IF(DT25="","",(EJ25+DT25))</f>
        <v/>
      </c>
      <c r="ES25" s="31" t="str">
        <f>IF(DU25="","",(EK25+DU25))</f>
        <v/>
      </c>
      <c r="ET25" s="31" t="str">
        <f>IF(DV25="","",(EL25+DV25))</f>
        <v/>
      </c>
      <c r="EU25" s="31" t="str">
        <f>IF(DW25="","",(EM25+DW25))</f>
        <v/>
      </c>
      <c r="EV25" s="31" t="str">
        <f>IF(DX25="","",(EN25+DX25))</f>
        <v/>
      </c>
      <c r="EW25" s="70">
        <f>MAX(EP25:EV25)</f>
        <v>0</v>
      </c>
      <c r="EX25" s="32" t="str">
        <f>IF($EW25=EP25,EP$8,IF($EW25=EQ25,EQ$8,IF($EW25=ER25,ER$8,IF($EW25=ES25,ES$8,IF($EW25=ET25,ET$8,IF($EW25=EU25,EU$8,IF($EW25=EV25,EV$8,"")))))))</f>
        <v/>
      </c>
      <c r="EY25" s="32" t="e">
        <f>IF($EW25=#REF!,#REF!,IF($EW25=#REF!,#REF!,IF($EW25=#REF!,#REF!,IF($EW25=#REF!,#REF!,IF($EW25=#REF!,#REF!,IF($EW25=#REF!,#REF!,IF($EW25=#REF!,#REF!,"")))))))</f>
        <v>#REF!</v>
      </c>
      <c r="EZ25" s="32" t="e">
        <f>IF($EW25=#REF!,#REF!,IF($EW25=#REF!,#REF!,IF($EW25=#REF!,#REF!,IF($EW25=#REF!,#REF!,IF($EW25=#REF!,#REF!,IF($EW25=#REF!,#REF!,IF($EW25=#REF!,#REF!,"")))))))</f>
        <v>#REF!</v>
      </c>
      <c r="FA25" s="32" t="e">
        <f>IF($EW25=#REF!,#REF!,IF($EW25=#REF!,#REF!,IF($EW25=#REF!,#REF!,IF($EW25=#REF!,#REF!,IF($EW25=#REF!,#REF!,IF($EW25=#REF!,#REF!,IF($EW25=#REF!,#REF!,"")))))))</f>
        <v>#REF!</v>
      </c>
      <c r="FB25" s="74" t="str">
        <f>IFERROR(INDEX($EP$8:$EV$8,MATCH(EW25,EP25:EV25,0)), "DESIERTO")</f>
        <v>DESIERTO</v>
      </c>
      <c r="FC25" s="74" t="e">
        <f>IF($EW25=EP25,EP$8,IF($EW25=EQ25,EQ$8,IF($EW25=ER25,ER$8,IF($EW25=ES25,ES$8,IF($EW25=ET25,ET$8,IF($EW25=EU25,EU$8,IF($EW25=EV25,EV$8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IF($EW25=#REF!,#REF!,""))))))))))))))))))))))))))))</f>
        <v>#REF!</v>
      </c>
      <c r="FD25" s="33" t="e">
        <f>IF($FC25=$I$8,$I25,IF($FC25=$J$8,$J25,IF($FC25=$K$8,$K25,IF($FC25=$L$8,$L25,IF($FC25=$M$8,$M25,IF($FC25=$N$8,$N25,IF($FC25=$O$8,$O25,"")))))))</f>
        <v>#REF!</v>
      </c>
      <c r="FE25" s="33" t="e">
        <f>IF($FC25=#REF!,#REF!,IF($FC25=#REF!,#REF!,IF($FC25=#REF!,#REF!,IF($FC25=#REF!,#REF!,IF($FC25=#REF!,#REF!,IF($FC25=#REF!,#REF!,IF($FC25=#REF!,#REF!,"")))))))</f>
        <v>#REF!</v>
      </c>
      <c r="FF25" s="33" t="e">
        <f>IF($FC25=#REF!,#REF!,IF($FC25=#REF!,#REF!,IF($FC25=#REF!,#REF!,IF($FC25=#REF!,#REF!,IF($FC25=#REF!,#REF!,IF($FC25=#REF!,#REF!,IF($FC25=#REF!,#REF!,"")))))))</f>
        <v>#REF!</v>
      </c>
      <c r="FG25" s="33" t="e">
        <f>IF($FC25=#REF!,#REF!,IF($FC25=#REF!,#REF!,IF($FC25=#REF!,#REF!,IF($FC25=#REF!,#REF!,IF($FC25=#REF!,#REF!,IF($FC25=#REF!,#REF!,IF($FC25=#REF!,#REF!,"")))))))</f>
        <v>#REF!</v>
      </c>
      <c r="FH25" s="65" t="str">
        <f>IFERROR(INDEX(I25:O25,MATCH(FB25,$I$8:$O$8,0)),"DESIERTO")</f>
        <v>DESIERTO</v>
      </c>
      <c r="FI25" s="33" t="e">
        <f t="shared" si="2"/>
        <v>#REF!</v>
      </c>
      <c r="FJ25" s="50">
        <v>17</v>
      </c>
      <c r="FK25" s="65" t="str">
        <f>IFERROR(IF(FH25&gt;0,(G25-FH25),"F"),"D")</f>
        <v>D</v>
      </c>
      <c r="FL25" s="65">
        <f>IF(FB25="DESIERTO",G25,"ADJUDICADO")</f>
        <v>3164873</v>
      </c>
    </row>
    <row r="26" spans="1:168" ht="20.399999999999999" x14ac:dyDescent="0.2">
      <c r="A26" s="45"/>
      <c r="B26" s="135" t="s">
        <v>75</v>
      </c>
      <c r="C26" s="139" t="s">
        <v>91</v>
      </c>
      <c r="D26" s="139" t="s">
        <v>92</v>
      </c>
      <c r="E26" s="139" t="s">
        <v>96</v>
      </c>
      <c r="F26" s="145">
        <v>1</v>
      </c>
      <c r="G26" s="127">
        <v>2319777</v>
      </c>
      <c r="H26" s="50">
        <v>18</v>
      </c>
      <c r="I26" s="169"/>
      <c r="J26" s="169"/>
      <c r="K26" s="164"/>
      <c r="L26" s="169"/>
      <c r="M26" s="161"/>
      <c r="N26" s="165"/>
      <c r="O26" s="161"/>
      <c r="P26" s="53">
        <v>18</v>
      </c>
      <c r="Q26" s="23">
        <f>IF(I26="NC","NC",IF(I26&lt;=$G26,I26,""))</f>
        <v>0</v>
      </c>
      <c r="R26" s="23">
        <f>IF(J26="NC","NC",IF(J26&lt;=$G26,J26,""))</f>
        <v>0</v>
      </c>
      <c r="S26" s="23">
        <f>IF(K26="NC","NC",IF(K26&lt;=$G26,K26,""))</f>
        <v>0</v>
      </c>
      <c r="T26" s="23">
        <f>IF(L26="NC","NC",IF(L26&lt;=$G26,L26,""))</f>
        <v>0</v>
      </c>
      <c r="U26" s="23">
        <f>IF(M26="NC","NC",IF(M26&lt;=$G26,M26,""))</f>
        <v>0</v>
      </c>
      <c r="V26" s="23">
        <f>IF(N26="NC","NC",IF(N26&lt;=$G26,N26,""))</f>
        <v>0</v>
      </c>
      <c r="W26" s="23">
        <f>IF(O26="NC","NC",IF(O26&lt;=$G26,O26,""))</f>
        <v>0</v>
      </c>
      <c r="X26" s="50">
        <v>18</v>
      </c>
      <c r="Y26" s="183" t="s">
        <v>34</v>
      </c>
      <c r="Z26" s="183" t="s">
        <v>34</v>
      </c>
      <c r="AA26" s="178" t="s">
        <v>34</v>
      </c>
      <c r="AB26" s="183" t="s">
        <v>34</v>
      </c>
      <c r="AC26" s="175" t="s">
        <v>34</v>
      </c>
      <c r="AD26" s="179" t="s">
        <v>34</v>
      </c>
      <c r="AE26" s="175" t="s">
        <v>34</v>
      </c>
      <c r="AF26" s="50">
        <v>18</v>
      </c>
      <c r="AG26" s="183" t="s">
        <v>35</v>
      </c>
      <c r="AH26" s="183" t="s">
        <v>35</v>
      </c>
      <c r="AI26" s="178" t="s">
        <v>35</v>
      </c>
      <c r="AJ26" s="183" t="s">
        <v>35</v>
      </c>
      <c r="AK26" s="175" t="s">
        <v>35</v>
      </c>
      <c r="AL26" s="179" t="s">
        <v>35</v>
      </c>
      <c r="AM26" s="175" t="s">
        <v>35</v>
      </c>
      <c r="AN26" s="50">
        <v>18</v>
      </c>
      <c r="AO26" s="183" t="s">
        <v>35</v>
      </c>
      <c r="AP26" s="183" t="s">
        <v>35</v>
      </c>
      <c r="AQ26" s="178" t="s">
        <v>35</v>
      </c>
      <c r="AR26" s="183" t="s">
        <v>35</v>
      </c>
      <c r="AS26" s="175" t="s">
        <v>35</v>
      </c>
      <c r="AT26" s="179" t="s">
        <v>35</v>
      </c>
      <c r="AU26" s="175" t="s">
        <v>35</v>
      </c>
      <c r="AV26" s="50">
        <v>18</v>
      </c>
      <c r="AW26" s="24" t="str">
        <f>IF(Y26="NO CUMPLE","NO CUMPLE",IF(AG26="NO CUMPLE","NO CUMPLE",IF(AO26="NO CUMPLE","NO CUMPLE",IF(AO26="CUMPLE","CUMPLE"))))</f>
        <v>NO CUMPLE</v>
      </c>
      <c r="AX26" s="24" t="str">
        <f>IF(Z26="NO CUMPLE","NO CUMPLE",IF(AH26="NO CUMPLE","NO CUMPLE",IF(AP26="NO CUMPLE","NO CUMPLE",IF(AP26="CUMPLE","CUMPLE"))))</f>
        <v>NO CUMPLE</v>
      </c>
      <c r="AY26" s="24" t="str">
        <f>IF(AA26="NO CUMPLE","NO CUMPLE",IF(AI26="NO CUMPLE","NO CUMPLE",IF(AQ26="NO CUMPLE","NO CUMPLE",IF(AQ26="CUMPLE","CUMPLE"))))</f>
        <v>NO CUMPLE</v>
      </c>
      <c r="AZ26" s="24" t="str">
        <f>IF(AB26="NO CUMPLE","NO CUMPLE",IF(AJ26="NO CUMPLE","NO CUMPLE",IF(AR26="NO CUMPLE","NO CUMPLE",IF(AR26="CUMPLE","CUMPLE"))))</f>
        <v>NO CUMPLE</v>
      </c>
      <c r="BA26" s="24" t="str">
        <f>IF(AC26="NO CUMPLE","NO CUMPLE",IF(AK26="NO CUMPLE","NO CUMPLE",IF(AS26="NO CUMPLE","NO CUMPLE",IF(AS26="CUMPLE","CUMPLE"))))</f>
        <v>NO CUMPLE</v>
      </c>
      <c r="BB26" s="24" t="str">
        <f>IF(AD26="NO CUMPLE","NO CUMPLE",IF(AL26="NO CUMPLE","NO CUMPLE",IF(AT26="NO CUMPLE","NO CUMPLE",IF(AT26="CUMPLE","CUMPLE"))))</f>
        <v>NO CUMPLE</v>
      </c>
      <c r="BC26" s="24" t="str">
        <f>IF(AE26="NO CUMPLE","NO CUMPLE",IF(AM26="NO CUMPLE","NO CUMPLE",IF(AU26="NO CUMPLE","NO CUMPLE",IF(AU26="CUMPLE","CUMPLE"))))</f>
        <v>NO CUMPLE</v>
      </c>
      <c r="BD26" s="50">
        <v>18</v>
      </c>
      <c r="BE26" s="177" t="s">
        <v>33</v>
      </c>
      <c r="BF26" s="177" t="s">
        <v>33</v>
      </c>
      <c r="BG26" s="177" t="s">
        <v>33</v>
      </c>
      <c r="BH26" s="177" t="s">
        <v>33</v>
      </c>
      <c r="BI26" s="177" t="s">
        <v>33</v>
      </c>
      <c r="BJ26" s="177" t="s">
        <v>33</v>
      </c>
      <c r="BK26" s="177" t="s">
        <v>33</v>
      </c>
      <c r="BL26" s="50">
        <v>18</v>
      </c>
      <c r="BM26" s="177" t="s">
        <v>33</v>
      </c>
      <c r="BN26" s="177" t="s">
        <v>33</v>
      </c>
      <c r="BO26" s="177" t="s">
        <v>33</v>
      </c>
      <c r="BP26" s="177" t="s">
        <v>33</v>
      </c>
      <c r="BQ26" s="177" t="s">
        <v>33</v>
      </c>
      <c r="BR26" s="177" t="s">
        <v>33</v>
      </c>
      <c r="BS26" s="177" t="s">
        <v>33</v>
      </c>
      <c r="BT26" s="50">
        <v>18</v>
      </c>
      <c r="BU26" s="23" t="str">
        <f>IF(AW26="NO CUMPLE","",IF(BE26="NO CUMPLE","",IF(BM26="NO CUMPLE","",IF(BE26="NC","",IF(BM26="CUMPLE",I26)))))</f>
        <v/>
      </c>
      <c r="BV26" s="23" t="str">
        <f>IF(AX26="NO CUMPLE","",IF(BF26="NO CUMPLE","",IF(BN26="NO CUMPLE","",IF(BF26="NC","",IF(BN26="CUMPLE",J26)))))</f>
        <v/>
      </c>
      <c r="BW26" s="23" t="str">
        <f>IF(AY26="NO CUMPLE","",IF(BG26="NO CUMPLE","",IF(BO26="NO CUMPLE","",IF(BG26="NC","",IF(BO26="CUMPLE",K26)))))</f>
        <v/>
      </c>
      <c r="BX26" s="23" t="str">
        <f>IF(AZ26="NO CUMPLE","",IF(BH26="NO CUMPLE","",IF(BP26="NO CUMPLE","",IF(BH26="NC","",IF(BP26="CUMPLE",L26)))))</f>
        <v/>
      </c>
      <c r="BY26" s="23" t="str">
        <f>IF(BA26="NO CUMPLE","",IF(BI26="NO CUMPLE","",IF(BQ26="NO CUMPLE","",IF(BI26="NC","",IF(BQ26="CUMPLE",M26)))))</f>
        <v/>
      </c>
      <c r="BZ26" s="23" t="str">
        <f>IF(BB26="NO CUMPLE","",IF(BJ26="NO CUMPLE","",IF(BR26="NO CUMPLE","",IF(BJ26="NC","",IF(BR26="CUMPLE",N26)))))</f>
        <v/>
      </c>
      <c r="CA26" s="23" t="str">
        <f>IF(BC26="NO CUMPLE","",IF(BK26="NO CUMPLE","",IF(BS26="NO CUMPLE","",IF(BK26="NC","",IF(BS26="CUMPLE",O26)))))</f>
        <v/>
      </c>
      <c r="CB26" s="23">
        <v>2319777</v>
      </c>
      <c r="CC26" s="23">
        <v>2319777</v>
      </c>
      <c r="CD26" s="25">
        <f>COUNT(BU26:CA26)</f>
        <v>0</v>
      </c>
      <c r="CE26" s="25">
        <f t="shared" si="0"/>
        <v>0</v>
      </c>
      <c r="CF26" s="26" t="str">
        <f>IFERROR(MEDIAN(BU26:CA26),"")</f>
        <v/>
      </c>
      <c r="CG26" s="68" t="str">
        <f>IF(COUNT(BU26:CA26)=0,"",MOD(COUNT(BU26:CA26),2))</f>
        <v/>
      </c>
      <c r="CH26" s="69" t="str">
        <f>IF(COUNT(BU26:CA26)&lt;2,"", IF(MOD(COUNT(BU26:CA26),2)=1,"", SMALL(BU26:CA26, COUNT(BU26:CA26)/2 ) ))</f>
        <v/>
      </c>
      <c r="CI26" s="69" t="str">
        <f t="shared" si="1"/>
        <v/>
      </c>
      <c r="CJ26" s="50">
        <v>18</v>
      </c>
      <c r="CK26" s="27" t="str">
        <f>IF(BU26="","", (1 - ABS((BU26 - $CI26)/$CI26)) * 40)</f>
        <v/>
      </c>
      <c r="CL26" s="27" t="str">
        <f>IF(BV26="","", (1 - ABS((BV26 - $CI26)/$CI26)) * 40)</f>
        <v/>
      </c>
      <c r="CM26" s="27" t="str">
        <f>IF(BW26="","", (1 - ABS((BW26 - $CI26)/$CI26)) * 40)</f>
        <v/>
      </c>
      <c r="CN26" s="27" t="str">
        <f>IF(BX26="","", (1 - ABS((BX26 - $CI26)/$CI26)) * 40)</f>
        <v/>
      </c>
      <c r="CO26" s="27" t="str">
        <f>IF(BY26="","", (1 - ABS((BY26 - $CI26)/$CI26)) * 40)</f>
        <v/>
      </c>
      <c r="CP26" s="27" t="str">
        <f>IF(BZ26="","", (1 - ABS((BZ26 - $CI26)/$CI26)) * 40)</f>
        <v/>
      </c>
      <c r="CQ26" s="27" t="str">
        <f>IF(CA26="","", (1 - ABS((CA26 - $CI26)/$CI26)) * 40)</f>
        <v/>
      </c>
      <c r="CR26" s="50">
        <v>18</v>
      </c>
      <c r="CS26" s="67" t="str">
        <f>IF(BU26="","",ABS((BU26 - $CI26)/$CI26))</f>
        <v/>
      </c>
      <c r="CT26" s="67" t="str">
        <f>IF(BV26="","",ABS((BV26 - $CI26)/$CI26))</f>
        <v/>
      </c>
      <c r="CU26" s="67" t="str">
        <f>IF(BW26="","",ABS((BW26 - $CI26)/$CI26))</f>
        <v/>
      </c>
      <c r="CV26" s="67" t="str">
        <f>IF(BX26="","",ABS((BX26 - $CI26)/$CI26))</f>
        <v/>
      </c>
      <c r="CW26" s="67" t="str">
        <f>IF(BY26="","",ABS((BY26 - $CI26)/$CI26))</f>
        <v/>
      </c>
      <c r="CX26" s="67" t="str">
        <f>IF(BZ26="","",ABS((BZ26 - $CI26)/$CI26))</f>
        <v/>
      </c>
      <c r="CY26" s="67" t="str">
        <f>IF(CA26="","",ABS((CA26 - $CI26)/$CI26))</f>
        <v/>
      </c>
      <c r="CZ26" s="50">
        <v>18</v>
      </c>
      <c r="DA26" s="28" t="str">
        <f>IF(CK26="","",ABS(BU26-$CF26))</f>
        <v/>
      </c>
      <c r="DB26" s="28" t="str">
        <f>IF(CL26="","",ABS(BV26-$CF26))</f>
        <v/>
      </c>
      <c r="DC26" s="28" t="str">
        <f>IF(CM26="","",ABS(BW26-$CF26))</f>
        <v/>
      </c>
      <c r="DD26" s="28" t="str">
        <f>IF(CN26="","",ABS(BX26-$CF26))</f>
        <v/>
      </c>
      <c r="DE26" s="28" t="str">
        <f>IF(CO26="","",ABS(BY26-$CF26))</f>
        <v/>
      </c>
      <c r="DF26" s="28" t="str">
        <f>IF(CP26="","",ABS(BZ26-$CF26))</f>
        <v/>
      </c>
      <c r="DG26" s="28" t="str">
        <f>IF(CQ26="","",ABS(CA26-$CF26))</f>
        <v/>
      </c>
      <c r="DH26" s="50">
        <v>18</v>
      </c>
      <c r="DI26" s="29" t="str">
        <f>IF(BU26="","",(BU26-$CI26)^2)</f>
        <v/>
      </c>
      <c r="DJ26" s="29" t="str">
        <f>IF(BV26="","",(BV26-$CI26)^2)</f>
        <v/>
      </c>
      <c r="DK26" s="29" t="str">
        <f>IF(BW26="","",(BW26-$CI26)^2)</f>
        <v/>
      </c>
      <c r="DL26" s="29" t="str">
        <f>IF(BX26="","",(BX26-$CI26)^2)</f>
        <v/>
      </c>
      <c r="DM26" s="29" t="str">
        <f>IF(BY26="","",(BY26-$CI26)^2)</f>
        <v/>
      </c>
      <c r="DN26" s="29" t="str">
        <f>IF(BZ26="","",(BZ26-$CI26)^2)</f>
        <v/>
      </c>
      <c r="DO26" s="29" t="str">
        <f>IF(CA26="","",(CA26-$CI26)^2)</f>
        <v/>
      </c>
      <c r="DP26" s="46">
        <f>MIN(DI26:DO26)</f>
        <v>0</v>
      </c>
      <c r="DQ26" s="50">
        <v>18</v>
      </c>
      <c r="DR26" s="30" t="str">
        <f>IF(BU26="","", (1 - ABS((BU26-$CI26)/$CI26))*40)</f>
        <v/>
      </c>
      <c r="DS26" s="30" t="str">
        <f>IF(BV26="","", (1 - ABS((BV26-$CI26)/$CI26))*40)</f>
        <v/>
      </c>
      <c r="DT26" s="30" t="str">
        <f>IF(BW26="","", (1 - ABS((BW26-$CI26)/$CI26))*40)</f>
        <v/>
      </c>
      <c r="DU26" s="30" t="str">
        <f>IF(BX26="","", (1 - ABS((BX26-$CI26)/$CI26))*40)</f>
        <v/>
      </c>
      <c r="DV26" s="30" t="str">
        <f>IF(BY26="","", (1 - ABS((BY26-$CI26)/$CI26))*40)</f>
        <v/>
      </c>
      <c r="DW26" s="30" t="str">
        <f>IF(BZ26="","", (1 - ABS((BZ26-$CI26)/$CI26))*40)</f>
        <v/>
      </c>
      <c r="DX26" s="30" t="str">
        <f>IF(CA26="","", (1 - ABS((CA26-$CI26)/$CI26))*40)</f>
        <v/>
      </c>
      <c r="DY26" s="50">
        <v>18</v>
      </c>
      <c r="DZ26" s="183"/>
      <c r="EA26" s="183"/>
      <c r="EB26" s="178"/>
      <c r="EC26" s="183"/>
      <c r="ED26" s="175"/>
      <c r="EE26" s="179"/>
      <c r="EF26" s="175"/>
      <c r="EG26" s="50">
        <v>18</v>
      </c>
      <c r="EH26" s="64">
        <f>IF(DZ26&lt;36,0,IF(DZ26&gt;=72,60,IF(DZ26&gt;=66,40,IF(DZ26&gt;=60,30,IF(DZ26&gt;=48,20,IF(DZ26&gt;=36,10,0))))))</f>
        <v>0</v>
      </c>
      <c r="EI26" s="64">
        <f>IF(EA26&lt;36,0,IF(EA26&gt;=72,60,IF(EA26&gt;=66,40,IF(EA26&gt;=60,30,IF(EA26&gt;=48,20,IF(EA26&gt;=36,10,0))))))</f>
        <v>0</v>
      </c>
      <c r="EJ26" s="64">
        <f>IF(EB26&lt;36,0,IF(EB26&gt;=72,60,IF(EB26&gt;=66,40,IF(EB26&gt;=60,30,IF(EB26&gt;=48,20,IF(EB26&gt;=36,10,0))))))</f>
        <v>0</v>
      </c>
      <c r="EK26" s="64">
        <f>IF(EC26&lt;36,0,IF(EC26&gt;=72,60,IF(EC26&gt;=66,40,IF(EC26&gt;=60,30,IF(EC26&gt;=48,20,IF(EC26&gt;=36,10,0))))))</f>
        <v>0</v>
      </c>
      <c r="EL26" s="64">
        <f>IF(ED26&lt;36,0,IF(ED26&gt;=72,60,IF(ED26&gt;=66,40,IF(ED26&gt;=60,30,IF(ED26&gt;=48,20,IF(ED26&gt;=36,10,0))))))</f>
        <v>0</v>
      </c>
      <c r="EM26" s="64">
        <f>IF(EE26&lt;36,0,IF(EE26&gt;=72,60,IF(EE26&gt;=66,40,IF(EE26&gt;=60,30,IF(EE26&gt;=48,20,IF(EE26&gt;=36,10,0))))))</f>
        <v>0</v>
      </c>
      <c r="EN26" s="64">
        <f>IF(EF26&lt;36,0,IF(EF26&gt;=72,60,IF(EF26&gt;=66,40,IF(EF26&gt;=60,30,IF(EF26&gt;=48,20,IF(EF26&gt;=36,10,0))))))</f>
        <v>0</v>
      </c>
      <c r="EO26" s="50">
        <v>18</v>
      </c>
      <c r="EP26" s="31" t="str">
        <f>IF(DR26="","",(EH26+DR26))</f>
        <v/>
      </c>
      <c r="EQ26" s="31" t="str">
        <f>IF(DS26="","",(EI26+DS26))</f>
        <v/>
      </c>
      <c r="ER26" s="31" t="str">
        <f>IF(DT26="","",(EJ26+DT26))</f>
        <v/>
      </c>
      <c r="ES26" s="31" t="str">
        <f>IF(DU26="","",(EK26+DU26))</f>
        <v/>
      </c>
      <c r="ET26" s="31" t="str">
        <f>IF(DV26="","",(EL26+DV26))</f>
        <v/>
      </c>
      <c r="EU26" s="31" t="str">
        <f>IF(DW26="","",(EM26+DW26))</f>
        <v/>
      </c>
      <c r="EV26" s="31" t="str">
        <f>IF(DX26="","",(EN26+DX26))</f>
        <v/>
      </c>
      <c r="EW26" s="70">
        <f>MAX(EP26:EV26)</f>
        <v>0</v>
      </c>
      <c r="EX26" s="32" t="str">
        <f>IF($EW26=EP26,EP$8,IF($EW26=EQ26,EQ$8,IF($EW26=ER26,ER$8,IF($EW26=ES26,ES$8,IF($EW26=ET26,ET$8,IF($EW26=EU26,EU$8,IF($EW26=EV26,EV$8,"")))))))</f>
        <v/>
      </c>
      <c r="EY26" s="32" t="e">
        <f>IF($EW26=#REF!,#REF!,IF($EW26=#REF!,#REF!,IF($EW26=#REF!,#REF!,IF($EW26=#REF!,#REF!,IF($EW26=#REF!,#REF!,IF($EW26=#REF!,#REF!,IF($EW26=#REF!,#REF!,"")))))))</f>
        <v>#REF!</v>
      </c>
      <c r="EZ26" s="32" t="e">
        <f>IF($EW26=#REF!,#REF!,IF($EW26=#REF!,#REF!,IF($EW26=#REF!,#REF!,IF($EW26=#REF!,#REF!,IF($EW26=#REF!,#REF!,IF($EW26=#REF!,#REF!,IF($EW26=#REF!,#REF!,"")))))))</f>
        <v>#REF!</v>
      </c>
      <c r="FA26" s="32" t="e">
        <f>IF($EW26=#REF!,#REF!,IF($EW26=#REF!,#REF!,IF($EW26=#REF!,#REF!,IF($EW26=#REF!,#REF!,IF($EW26=#REF!,#REF!,IF($EW26=#REF!,#REF!,IF($EW26=#REF!,#REF!,"")))))))</f>
        <v>#REF!</v>
      </c>
      <c r="FB26" s="74" t="str">
        <f>IFERROR(INDEX($EP$8:$EV$8,MATCH(EW26,EP26:EV26,0)), "DESIERTO")</f>
        <v>DESIERTO</v>
      </c>
      <c r="FC26" s="74" t="e">
        <f>IF($EW26=EP26,EP$8,IF($EW26=EQ26,EQ$8,IF($EW26=ER26,ER$8,IF($EW26=ES26,ES$8,IF($EW26=ET26,ET$8,IF($EW26=EU26,EU$8,IF($EW26=EV26,EV$8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IF($EW26=#REF!,#REF!,""))))))))))))))))))))))))))))</f>
        <v>#REF!</v>
      </c>
      <c r="FD26" s="33" t="e">
        <f>IF($FC26=$I$8,$I26,IF($FC26=$J$8,$J26,IF($FC26=$K$8,$K26,IF($FC26=$L$8,$L26,IF($FC26=$M$8,$M26,IF($FC26=$N$8,$N26,IF($FC26=$O$8,$O26,"")))))))</f>
        <v>#REF!</v>
      </c>
      <c r="FE26" s="33" t="e">
        <f>IF($FC26=#REF!,#REF!,IF($FC26=#REF!,#REF!,IF($FC26=#REF!,#REF!,IF($FC26=#REF!,#REF!,IF($FC26=#REF!,#REF!,IF($FC26=#REF!,#REF!,IF($FC26=#REF!,#REF!,"")))))))</f>
        <v>#REF!</v>
      </c>
      <c r="FF26" s="33" t="e">
        <f>IF($FC26=#REF!,#REF!,IF($FC26=#REF!,#REF!,IF($FC26=#REF!,#REF!,IF($FC26=#REF!,#REF!,IF($FC26=#REF!,#REF!,IF($FC26=#REF!,#REF!,IF($FC26=#REF!,#REF!,"")))))))</f>
        <v>#REF!</v>
      </c>
      <c r="FG26" s="33" t="e">
        <f>IF($FC26=#REF!,#REF!,IF($FC26=#REF!,#REF!,IF($FC26=#REF!,#REF!,IF($FC26=#REF!,#REF!,IF($FC26=#REF!,#REF!,IF($FC26=#REF!,#REF!,IF($FC26=#REF!,#REF!,"")))))))</f>
        <v>#REF!</v>
      </c>
      <c r="FH26" s="65" t="str">
        <f>IFERROR(INDEX(I26:O26,MATCH(FB26,$I$8:$O$8,0)),"DESIERTO")</f>
        <v>DESIERTO</v>
      </c>
      <c r="FI26" s="33" t="e">
        <f t="shared" si="2"/>
        <v>#REF!</v>
      </c>
      <c r="FJ26" s="50">
        <v>18</v>
      </c>
      <c r="FK26" s="65" t="str">
        <f>IFERROR(IF(FH26&gt;0,(G26-FH26),"F"),"D")</f>
        <v>D</v>
      </c>
      <c r="FL26" s="65">
        <f>IF(FB26="DESIERTO",G26,"ADJUDICADO")</f>
        <v>2319777</v>
      </c>
    </row>
    <row r="27" spans="1:168" ht="20.399999999999999" x14ac:dyDescent="0.2">
      <c r="A27" s="45"/>
      <c r="B27" s="135" t="s">
        <v>75</v>
      </c>
      <c r="C27" s="139" t="s">
        <v>97</v>
      </c>
      <c r="D27" s="139" t="s">
        <v>98</v>
      </c>
      <c r="E27" s="143" t="s">
        <v>99</v>
      </c>
      <c r="F27" s="144">
        <v>2</v>
      </c>
      <c r="G27" s="127">
        <v>4120280</v>
      </c>
      <c r="H27" s="49">
        <v>19</v>
      </c>
      <c r="I27" s="164"/>
      <c r="J27" s="169"/>
      <c r="K27" s="164"/>
      <c r="L27" s="161"/>
      <c r="M27" s="161"/>
      <c r="N27" s="165"/>
      <c r="O27" s="161"/>
      <c r="P27" s="53">
        <v>19</v>
      </c>
      <c r="Q27" s="23">
        <f>IF(I27="NC","NC",IF(I27&lt;=$G27,I27,""))</f>
        <v>0</v>
      </c>
      <c r="R27" s="23">
        <f>IF(J27="NC","NC",IF(J27&lt;=$G27,J27,""))</f>
        <v>0</v>
      </c>
      <c r="S27" s="23">
        <f>IF(K27="NC","NC",IF(K27&lt;=$G27,K27,""))</f>
        <v>0</v>
      </c>
      <c r="T27" s="23">
        <f>IF(L27="NC","NC",IF(L27&lt;=$G27,L27,""))</f>
        <v>0</v>
      </c>
      <c r="U27" s="23">
        <f>IF(M27="NC","NC",IF(M27&lt;=$G27,M27,""))</f>
        <v>0</v>
      </c>
      <c r="V27" s="23">
        <f>IF(N27="NC","NC",IF(N27&lt;=$G27,N27,""))</f>
        <v>0</v>
      </c>
      <c r="W27" s="23">
        <f>IF(O27="NC","NC",IF(O27&lt;=$G27,O27,""))</f>
        <v>0</v>
      </c>
      <c r="X27" s="50">
        <v>19</v>
      </c>
      <c r="Y27" s="178" t="s">
        <v>34</v>
      </c>
      <c r="Z27" s="183" t="s">
        <v>34</v>
      </c>
      <c r="AA27" s="178" t="s">
        <v>34</v>
      </c>
      <c r="AB27" s="175" t="s">
        <v>34</v>
      </c>
      <c r="AC27" s="175" t="s">
        <v>34</v>
      </c>
      <c r="AD27" s="179" t="s">
        <v>34</v>
      </c>
      <c r="AE27" s="175" t="s">
        <v>34</v>
      </c>
      <c r="AF27" s="49">
        <v>19</v>
      </c>
      <c r="AG27" s="178" t="s">
        <v>35</v>
      </c>
      <c r="AH27" s="183" t="s">
        <v>35</v>
      </c>
      <c r="AI27" s="178" t="s">
        <v>35</v>
      </c>
      <c r="AJ27" s="175" t="s">
        <v>35</v>
      </c>
      <c r="AK27" s="175" t="s">
        <v>35</v>
      </c>
      <c r="AL27" s="179" t="s">
        <v>35</v>
      </c>
      <c r="AM27" s="175" t="s">
        <v>35</v>
      </c>
      <c r="AN27" s="50">
        <v>19</v>
      </c>
      <c r="AO27" s="178" t="s">
        <v>35</v>
      </c>
      <c r="AP27" s="183" t="s">
        <v>35</v>
      </c>
      <c r="AQ27" s="178" t="s">
        <v>35</v>
      </c>
      <c r="AR27" s="175" t="s">
        <v>35</v>
      </c>
      <c r="AS27" s="175" t="s">
        <v>35</v>
      </c>
      <c r="AT27" s="179" t="s">
        <v>35</v>
      </c>
      <c r="AU27" s="175" t="s">
        <v>35</v>
      </c>
      <c r="AV27" s="50">
        <v>19</v>
      </c>
      <c r="AW27" s="24" t="str">
        <f>IF(Y27="NO CUMPLE","NO CUMPLE",IF(AG27="NO CUMPLE","NO CUMPLE",IF(AO27="NO CUMPLE","NO CUMPLE",IF(AO27="CUMPLE","CUMPLE"))))</f>
        <v>NO CUMPLE</v>
      </c>
      <c r="AX27" s="24" t="str">
        <f>IF(Z27="NO CUMPLE","NO CUMPLE",IF(AH27="NO CUMPLE","NO CUMPLE",IF(AP27="NO CUMPLE","NO CUMPLE",IF(AP27="CUMPLE","CUMPLE"))))</f>
        <v>NO CUMPLE</v>
      </c>
      <c r="AY27" s="24" t="str">
        <f>IF(AA27="NO CUMPLE","NO CUMPLE",IF(AI27="NO CUMPLE","NO CUMPLE",IF(AQ27="NO CUMPLE","NO CUMPLE",IF(AQ27="CUMPLE","CUMPLE"))))</f>
        <v>NO CUMPLE</v>
      </c>
      <c r="AZ27" s="24" t="str">
        <f>IF(AB27="NO CUMPLE","NO CUMPLE",IF(AJ27="NO CUMPLE","NO CUMPLE",IF(AR27="NO CUMPLE","NO CUMPLE",IF(AR27="CUMPLE","CUMPLE"))))</f>
        <v>NO CUMPLE</v>
      </c>
      <c r="BA27" s="24" t="str">
        <f>IF(AC27="NO CUMPLE","NO CUMPLE",IF(AK27="NO CUMPLE","NO CUMPLE",IF(AS27="NO CUMPLE","NO CUMPLE",IF(AS27="CUMPLE","CUMPLE"))))</f>
        <v>NO CUMPLE</v>
      </c>
      <c r="BB27" s="24" t="str">
        <f>IF(AD27="NO CUMPLE","NO CUMPLE",IF(AL27="NO CUMPLE","NO CUMPLE",IF(AT27="NO CUMPLE","NO CUMPLE",IF(AT27="CUMPLE","CUMPLE"))))</f>
        <v>NO CUMPLE</v>
      </c>
      <c r="BC27" s="24" t="str">
        <f>IF(AE27="NO CUMPLE","NO CUMPLE",IF(AM27="NO CUMPLE","NO CUMPLE",IF(AU27="NO CUMPLE","NO CUMPLE",IF(AU27="CUMPLE","CUMPLE"))))</f>
        <v>NO CUMPLE</v>
      </c>
      <c r="BD27" s="50">
        <v>19</v>
      </c>
      <c r="BE27" s="177" t="s">
        <v>33</v>
      </c>
      <c r="BF27" s="177" t="s">
        <v>33</v>
      </c>
      <c r="BG27" s="177" t="s">
        <v>33</v>
      </c>
      <c r="BH27" s="177" t="s">
        <v>33</v>
      </c>
      <c r="BI27" s="177" t="s">
        <v>33</v>
      </c>
      <c r="BJ27" s="177" t="s">
        <v>33</v>
      </c>
      <c r="BK27" s="177" t="s">
        <v>33</v>
      </c>
      <c r="BL27" s="50">
        <v>19</v>
      </c>
      <c r="BM27" s="177" t="s">
        <v>33</v>
      </c>
      <c r="BN27" s="177" t="s">
        <v>33</v>
      </c>
      <c r="BO27" s="177" t="s">
        <v>33</v>
      </c>
      <c r="BP27" s="177" t="s">
        <v>33</v>
      </c>
      <c r="BQ27" s="177" t="s">
        <v>33</v>
      </c>
      <c r="BR27" s="177" t="s">
        <v>33</v>
      </c>
      <c r="BS27" s="177" t="s">
        <v>33</v>
      </c>
      <c r="BT27" s="50">
        <v>19</v>
      </c>
      <c r="BU27" s="23" t="str">
        <f>IF(AW27="NO CUMPLE","",IF(BE27="NO CUMPLE","",IF(BM27="NO CUMPLE","",IF(BE27="NC","",IF(BM27="CUMPLE",I27)))))</f>
        <v/>
      </c>
      <c r="BV27" s="23" t="str">
        <f>IF(AX27="NO CUMPLE","",IF(BF27="NO CUMPLE","",IF(BN27="NO CUMPLE","",IF(BF27="NC","",IF(BN27="CUMPLE",J27)))))</f>
        <v/>
      </c>
      <c r="BW27" s="23" t="str">
        <f>IF(AY27="NO CUMPLE","",IF(BG27="NO CUMPLE","",IF(BO27="NO CUMPLE","",IF(BG27="NC","",IF(BO27="CUMPLE",K27)))))</f>
        <v/>
      </c>
      <c r="BX27" s="23" t="str">
        <f>IF(AZ27="NO CUMPLE","",IF(BH27="NO CUMPLE","",IF(BP27="NO CUMPLE","",IF(BH27="NC","",IF(BP27="CUMPLE",L27)))))</f>
        <v/>
      </c>
      <c r="BY27" s="23" t="str">
        <f>IF(BA27="NO CUMPLE","",IF(BI27="NO CUMPLE","",IF(BQ27="NO CUMPLE","",IF(BI27="NC","",IF(BQ27="CUMPLE",M27)))))</f>
        <v/>
      </c>
      <c r="BZ27" s="23" t="str">
        <f>IF(BB27="NO CUMPLE","",IF(BJ27="NO CUMPLE","",IF(BR27="NO CUMPLE","",IF(BJ27="NC","",IF(BR27="CUMPLE",N27)))))</f>
        <v/>
      </c>
      <c r="CA27" s="23" t="str">
        <f>IF(BC27="NO CUMPLE","",IF(BK27="NO CUMPLE","",IF(BS27="NO CUMPLE","",IF(BK27="NC","",IF(BS27="CUMPLE",O27)))))</f>
        <v/>
      </c>
      <c r="CB27" s="23">
        <v>4120280</v>
      </c>
      <c r="CC27" s="23">
        <v>4120280</v>
      </c>
      <c r="CD27" s="25">
        <f>COUNT(BU27:CA27)</f>
        <v>0</v>
      </c>
      <c r="CE27" s="25">
        <f t="shared" si="0"/>
        <v>0</v>
      </c>
      <c r="CF27" s="26" t="str">
        <f>IFERROR(MEDIAN(BU27:CA27),"")</f>
        <v/>
      </c>
      <c r="CG27" s="68" t="str">
        <f>IF(COUNT(BU27:CA27)=0,"",MOD(COUNT(BU27:CA27),2))</f>
        <v/>
      </c>
      <c r="CH27" s="69" t="str">
        <f>IF(COUNT(BU27:CA27)&lt;2,"", IF(MOD(COUNT(BU27:CA27),2)=1,"", SMALL(BU27:CA27, COUNT(BU27:CA27)/2 ) ))</f>
        <v/>
      </c>
      <c r="CI27" s="69" t="str">
        <f t="shared" si="1"/>
        <v/>
      </c>
      <c r="CJ27" s="50">
        <v>19</v>
      </c>
      <c r="CK27" s="27" t="str">
        <f>IF(BU27="","", (1 - ABS((BU27 - $CI27)/$CI27)) * 40)</f>
        <v/>
      </c>
      <c r="CL27" s="27" t="str">
        <f>IF(BV27="","", (1 - ABS((BV27 - $CI27)/$CI27)) * 40)</f>
        <v/>
      </c>
      <c r="CM27" s="27" t="str">
        <f>IF(BW27="","", (1 - ABS((BW27 - $CI27)/$CI27)) * 40)</f>
        <v/>
      </c>
      <c r="CN27" s="27" t="str">
        <f>IF(BX27="","", (1 - ABS((BX27 - $CI27)/$CI27)) * 40)</f>
        <v/>
      </c>
      <c r="CO27" s="27" t="str">
        <f>IF(BY27="","", (1 - ABS((BY27 - $CI27)/$CI27)) * 40)</f>
        <v/>
      </c>
      <c r="CP27" s="27" t="str">
        <f>IF(BZ27="","", (1 - ABS((BZ27 - $CI27)/$CI27)) * 40)</f>
        <v/>
      </c>
      <c r="CQ27" s="27" t="str">
        <f>IF(CA27="","", (1 - ABS((CA27 - $CI27)/$CI27)) * 40)</f>
        <v/>
      </c>
      <c r="CR27" s="50">
        <v>19</v>
      </c>
      <c r="CS27" s="67" t="str">
        <f>IF(BU27="","",ABS((BU27 - $CI27)/$CI27))</f>
        <v/>
      </c>
      <c r="CT27" s="67" t="str">
        <f>IF(BV27="","",ABS((BV27 - $CI27)/$CI27))</f>
        <v/>
      </c>
      <c r="CU27" s="67" t="str">
        <f>IF(BW27="","",ABS((BW27 - $CI27)/$CI27))</f>
        <v/>
      </c>
      <c r="CV27" s="67" t="str">
        <f>IF(BX27="","",ABS((BX27 - $CI27)/$CI27))</f>
        <v/>
      </c>
      <c r="CW27" s="67" t="str">
        <f>IF(BY27="","",ABS((BY27 - $CI27)/$CI27))</f>
        <v/>
      </c>
      <c r="CX27" s="67" t="str">
        <f>IF(BZ27="","",ABS((BZ27 - $CI27)/$CI27))</f>
        <v/>
      </c>
      <c r="CY27" s="67" t="str">
        <f>IF(CA27="","",ABS((CA27 - $CI27)/$CI27))</f>
        <v/>
      </c>
      <c r="CZ27" s="50">
        <v>19</v>
      </c>
      <c r="DA27" s="28" t="str">
        <f>IF(CK27="","",ABS(BU27-$CF27))</f>
        <v/>
      </c>
      <c r="DB27" s="28" t="str">
        <f>IF(CL27="","",ABS(BV27-$CF27))</f>
        <v/>
      </c>
      <c r="DC27" s="28" t="str">
        <f>IF(CM27="","",ABS(BW27-$CF27))</f>
        <v/>
      </c>
      <c r="DD27" s="28" t="str">
        <f>IF(CN27="","",ABS(BX27-$CF27))</f>
        <v/>
      </c>
      <c r="DE27" s="28" t="str">
        <f>IF(CO27="","",ABS(BY27-$CF27))</f>
        <v/>
      </c>
      <c r="DF27" s="28" t="str">
        <f>IF(CP27="","",ABS(BZ27-$CF27))</f>
        <v/>
      </c>
      <c r="DG27" s="28" t="str">
        <f>IF(CQ27="","",ABS(CA27-$CF27))</f>
        <v/>
      </c>
      <c r="DH27" s="50">
        <v>19</v>
      </c>
      <c r="DI27" s="29" t="str">
        <f>IF(BU27="","",(BU27-$CI27)^2)</f>
        <v/>
      </c>
      <c r="DJ27" s="29" t="str">
        <f>IF(BV27="","",(BV27-$CI27)^2)</f>
        <v/>
      </c>
      <c r="DK27" s="29" t="str">
        <f>IF(BW27="","",(BW27-$CI27)^2)</f>
        <v/>
      </c>
      <c r="DL27" s="29" t="str">
        <f>IF(BX27="","",(BX27-$CI27)^2)</f>
        <v/>
      </c>
      <c r="DM27" s="29" t="str">
        <f>IF(BY27="","",(BY27-$CI27)^2)</f>
        <v/>
      </c>
      <c r="DN27" s="29" t="str">
        <f>IF(BZ27="","",(BZ27-$CI27)^2)</f>
        <v/>
      </c>
      <c r="DO27" s="29" t="str">
        <f>IF(CA27="","",(CA27-$CI27)^2)</f>
        <v/>
      </c>
      <c r="DP27" s="46">
        <f>MIN(DI27:DO27)</f>
        <v>0</v>
      </c>
      <c r="DQ27" s="50">
        <v>19</v>
      </c>
      <c r="DR27" s="30" t="str">
        <f>IF(BU27="","", (1 - ABS((BU27-$CI27)/$CI27))*40)</f>
        <v/>
      </c>
      <c r="DS27" s="30" t="str">
        <f>IF(BV27="","", (1 - ABS((BV27-$CI27)/$CI27))*40)</f>
        <v/>
      </c>
      <c r="DT27" s="30" t="str">
        <f>IF(BW27="","", (1 - ABS((BW27-$CI27)/$CI27))*40)</f>
        <v/>
      </c>
      <c r="DU27" s="30" t="str">
        <f>IF(BX27="","", (1 - ABS((BX27-$CI27)/$CI27))*40)</f>
        <v/>
      </c>
      <c r="DV27" s="30" t="str">
        <f>IF(BY27="","", (1 - ABS((BY27-$CI27)/$CI27))*40)</f>
        <v/>
      </c>
      <c r="DW27" s="30" t="str">
        <f>IF(BZ27="","", (1 - ABS((BZ27-$CI27)/$CI27))*40)</f>
        <v/>
      </c>
      <c r="DX27" s="30" t="str">
        <f>IF(CA27="","", (1 - ABS((CA27-$CI27)/$CI27))*40)</f>
        <v/>
      </c>
      <c r="DY27" s="50">
        <v>19</v>
      </c>
      <c r="DZ27" s="178"/>
      <c r="EA27" s="183"/>
      <c r="EB27" s="178"/>
      <c r="EC27" s="175"/>
      <c r="ED27" s="175"/>
      <c r="EE27" s="179"/>
      <c r="EF27" s="175"/>
      <c r="EG27" s="50">
        <v>19</v>
      </c>
      <c r="EH27" s="64">
        <f>IF(DZ27&lt;36,0,IF(DZ27&gt;=72,60,IF(DZ27&gt;=66,40,IF(DZ27&gt;=60,30,IF(DZ27&gt;=48,20,IF(DZ27&gt;=36,10,0))))))</f>
        <v>0</v>
      </c>
      <c r="EI27" s="64">
        <f>IF(EA27&lt;36,0,IF(EA27&gt;=72,60,IF(EA27&gt;=66,40,IF(EA27&gt;=60,30,IF(EA27&gt;=48,20,IF(EA27&gt;=36,10,0))))))</f>
        <v>0</v>
      </c>
      <c r="EJ27" s="64">
        <f>IF(EB27&lt;36,0,IF(EB27&gt;=72,60,IF(EB27&gt;=66,40,IF(EB27&gt;=60,30,IF(EB27&gt;=48,20,IF(EB27&gt;=36,10,0))))))</f>
        <v>0</v>
      </c>
      <c r="EK27" s="64">
        <f>IF(EC27&lt;36,0,IF(EC27&gt;=72,60,IF(EC27&gt;=66,40,IF(EC27&gt;=60,30,IF(EC27&gt;=48,20,IF(EC27&gt;=36,10,0))))))</f>
        <v>0</v>
      </c>
      <c r="EL27" s="64">
        <f>IF(ED27&lt;36,0,IF(ED27&gt;=72,60,IF(ED27&gt;=66,40,IF(ED27&gt;=60,30,IF(ED27&gt;=48,20,IF(ED27&gt;=36,10,0))))))</f>
        <v>0</v>
      </c>
      <c r="EM27" s="64">
        <f>IF(EE27&lt;36,0,IF(EE27&gt;=72,60,IF(EE27&gt;=66,40,IF(EE27&gt;=60,30,IF(EE27&gt;=48,20,IF(EE27&gt;=36,10,0))))))</f>
        <v>0</v>
      </c>
      <c r="EN27" s="64">
        <f>IF(EF27&lt;36,0,IF(EF27&gt;=72,60,IF(EF27&gt;=66,40,IF(EF27&gt;=60,30,IF(EF27&gt;=48,20,IF(EF27&gt;=36,10,0))))))</f>
        <v>0</v>
      </c>
      <c r="EO27" s="50">
        <v>19</v>
      </c>
      <c r="EP27" s="31" t="str">
        <f>IF(DR27="","",(EH27+DR27))</f>
        <v/>
      </c>
      <c r="EQ27" s="31" t="str">
        <f>IF(DS27="","",(EI27+DS27))</f>
        <v/>
      </c>
      <c r="ER27" s="31" t="str">
        <f>IF(DT27="","",(EJ27+DT27))</f>
        <v/>
      </c>
      <c r="ES27" s="31" t="str">
        <f>IF(DU27="","",(EK27+DU27))</f>
        <v/>
      </c>
      <c r="ET27" s="31" t="str">
        <f>IF(DV27="","",(EL27+DV27))</f>
        <v/>
      </c>
      <c r="EU27" s="31" t="str">
        <f>IF(DW27="","",(EM27+DW27))</f>
        <v/>
      </c>
      <c r="EV27" s="31" t="str">
        <f>IF(DX27="","",(EN27+DX27))</f>
        <v/>
      </c>
      <c r="EW27" s="70">
        <f>MAX(EP27:EV27)</f>
        <v>0</v>
      </c>
      <c r="EX27" s="32" t="str">
        <f>IF($EW27=EP27,EP$8,IF($EW27=EQ27,EQ$8,IF($EW27=ER27,ER$8,IF($EW27=ES27,ES$8,IF($EW27=ET27,ET$8,IF($EW27=EU27,EU$8,IF($EW27=EV27,EV$8,"")))))))</f>
        <v/>
      </c>
      <c r="EY27" s="32" t="e">
        <f>IF($EW27=#REF!,#REF!,IF($EW27=#REF!,#REF!,IF($EW27=#REF!,#REF!,IF($EW27=#REF!,#REF!,IF($EW27=#REF!,#REF!,IF($EW27=#REF!,#REF!,IF($EW27=#REF!,#REF!,"")))))))</f>
        <v>#REF!</v>
      </c>
      <c r="EZ27" s="32" t="e">
        <f>IF($EW27=#REF!,#REF!,IF($EW27=#REF!,#REF!,IF($EW27=#REF!,#REF!,IF($EW27=#REF!,#REF!,IF($EW27=#REF!,#REF!,IF($EW27=#REF!,#REF!,IF($EW27=#REF!,#REF!,"")))))))</f>
        <v>#REF!</v>
      </c>
      <c r="FA27" s="32" t="e">
        <f>IF($EW27=#REF!,#REF!,IF($EW27=#REF!,#REF!,IF($EW27=#REF!,#REF!,IF($EW27=#REF!,#REF!,IF($EW27=#REF!,#REF!,IF($EW27=#REF!,#REF!,IF($EW27=#REF!,#REF!,"")))))))</f>
        <v>#REF!</v>
      </c>
      <c r="FB27" s="74" t="str">
        <f>IFERROR(INDEX($EP$8:$EV$8,MATCH(EW27,EP27:EV27,0)), "DESIERTO")</f>
        <v>DESIERTO</v>
      </c>
      <c r="FC27" s="74" t="e">
        <f>IF($EW27=EP27,EP$8,IF($EW27=EQ27,EQ$8,IF($EW27=ER27,ER$8,IF($EW27=ES27,ES$8,IF($EW27=ET27,ET$8,IF($EW27=EU27,EU$8,IF($EW27=EV27,EV$8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IF($EW27=#REF!,#REF!,""))))))))))))))))))))))))))))</f>
        <v>#REF!</v>
      </c>
      <c r="FD27" s="33" t="e">
        <f>IF($FC27=$I$8,$I27,IF($FC27=$J$8,$J27,IF($FC27=$K$8,$K27,IF($FC27=$L$8,$L27,IF($FC27=$M$8,$M27,IF($FC27=$N$8,$N27,IF($FC27=$O$8,$O27,"")))))))</f>
        <v>#REF!</v>
      </c>
      <c r="FE27" s="33" t="e">
        <f>IF($FC27=#REF!,#REF!,IF($FC27=#REF!,#REF!,IF($FC27=#REF!,#REF!,IF($FC27=#REF!,#REF!,IF($FC27=#REF!,#REF!,IF($FC27=#REF!,#REF!,IF($FC27=#REF!,#REF!,"")))))))</f>
        <v>#REF!</v>
      </c>
      <c r="FF27" s="33" t="e">
        <f>IF($FC27=#REF!,#REF!,IF($FC27=#REF!,#REF!,IF($FC27=#REF!,#REF!,IF($FC27=#REF!,#REF!,IF($FC27=#REF!,#REF!,IF($FC27=#REF!,#REF!,IF($FC27=#REF!,#REF!,"")))))))</f>
        <v>#REF!</v>
      </c>
      <c r="FG27" s="33" t="e">
        <f>IF($FC27=#REF!,#REF!,IF($FC27=#REF!,#REF!,IF($FC27=#REF!,#REF!,IF($FC27=#REF!,#REF!,IF($FC27=#REF!,#REF!,IF($FC27=#REF!,#REF!,IF($FC27=#REF!,#REF!,"")))))))</f>
        <v>#REF!</v>
      </c>
      <c r="FH27" s="65" t="str">
        <f>IFERROR(INDEX(I27:O27,MATCH(FB27,$I$8:$O$8,0)),"DESIERTO")</f>
        <v>DESIERTO</v>
      </c>
      <c r="FI27" s="33" t="e">
        <f t="shared" si="2"/>
        <v>#REF!</v>
      </c>
      <c r="FJ27" s="50">
        <v>19</v>
      </c>
      <c r="FK27" s="65" t="str">
        <f>IFERROR(IF(FH27&gt;0,(G27-FH27),"F"),"D")</f>
        <v>D</v>
      </c>
      <c r="FL27" s="65">
        <f>IF(FB27="DESIERTO",G27,"ADJUDICADO")</f>
        <v>4120280</v>
      </c>
    </row>
    <row r="28" spans="1:168" ht="20.399999999999999" x14ac:dyDescent="0.2">
      <c r="A28" s="45"/>
      <c r="B28" s="135" t="s">
        <v>75</v>
      </c>
      <c r="C28" s="139" t="s">
        <v>97</v>
      </c>
      <c r="D28" s="139" t="s">
        <v>98</v>
      </c>
      <c r="E28" s="143" t="s">
        <v>100</v>
      </c>
      <c r="F28" s="144">
        <v>1</v>
      </c>
      <c r="G28" s="127">
        <v>1629121</v>
      </c>
      <c r="H28" s="50">
        <v>20</v>
      </c>
      <c r="I28" s="164"/>
      <c r="J28" s="169"/>
      <c r="K28" s="169"/>
      <c r="L28" s="161"/>
      <c r="M28" s="161"/>
      <c r="N28" s="161"/>
      <c r="O28" s="161"/>
      <c r="P28" s="53">
        <v>20</v>
      </c>
      <c r="Q28" s="23">
        <f>IF(I28="NC","NC",IF(I28&lt;=$G28,I28,""))</f>
        <v>0</v>
      </c>
      <c r="R28" s="23">
        <f>IF(J28="NC","NC",IF(J28&lt;=$G28,J28,""))</f>
        <v>0</v>
      </c>
      <c r="S28" s="23">
        <f>IF(K28="NC","NC",IF(K28&lt;=$G28,K28,""))</f>
        <v>0</v>
      </c>
      <c r="T28" s="23">
        <f>IF(L28="NC","NC",IF(L28&lt;=$G28,L28,""))</f>
        <v>0</v>
      </c>
      <c r="U28" s="23">
        <f>IF(M28="NC","NC",IF(M28&lt;=$G28,M28,""))</f>
        <v>0</v>
      </c>
      <c r="V28" s="23">
        <f>IF(N28="NC","NC",IF(N28&lt;=$G28,N28,""))</f>
        <v>0</v>
      </c>
      <c r="W28" s="23">
        <f>IF(O28="NC","NC",IF(O28&lt;=$G28,O28,""))</f>
        <v>0</v>
      </c>
      <c r="X28" s="50">
        <v>20</v>
      </c>
      <c r="Y28" s="178" t="s">
        <v>34</v>
      </c>
      <c r="Z28" s="183" t="s">
        <v>34</v>
      </c>
      <c r="AA28" s="183" t="s">
        <v>34</v>
      </c>
      <c r="AB28" s="175" t="s">
        <v>34</v>
      </c>
      <c r="AC28" s="175" t="s">
        <v>34</v>
      </c>
      <c r="AD28" s="175" t="s">
        <v>34</v>
      </c>
      <c r="AE28" s="175" t="s">
        <v>34</v>
      </c>
      <c r="AF28" s="50">
        <v>20</v>
      </c>
      <c r="AG28" s="178" t="s">
        <v>35</v>
      </c>
      <c r="AH28" s="183" t="s">
        <v>35</v>
      </c>
      <c r="AI28" s="183" t="s">
        <v>35</v>
      </c>
      <c r="AJ28" s="175" t="s">
        <v>35</v>
      </c>
      <c r="AK28" s="175" t="s">
        <v>35</v>
      </c>
      <c r="AL28" s="175" t="s">
        <v>35</v>
      </c>
      <c r="AM28" s="175" t="s">
        <v>35</v>
      </c>
      <c r="AN28" s="50">
        <v>20</v>
      </c>
      <c r="AO28" s="178" t="s">
        <v>35</v>
      </c>
      <c r="AP28" s="183" t="s">
        <v>35</v>
      </c>
      <c r="AQ28" s="183" t="s">
        <v>35</v>
      </c>
      <c r="AR28" s="175" t="s">
        <v>35</v>
      </c>
      <c r="AS28" s="175" t="s">
        <v>35</v>
      </c>
      <c r="AT28" s="175" t="s">
        <v>35</v>
      </c>
      <c r="AU28" s="175" t="s">
        <v>35</v>
      </c>
      <c r="AV28" s="50">
        <v>20</v>
      </c>
      <c r="AW28" s="24" t="str">
        <f>IF(Y28="NO CUMPLE","NO CUMPLE",IF(AG28="NO CUMPLE","NO CUMPLE",IF(AO28="NO CUMPLE","NO CUMPLE",IF(AO28="CUMPLE","CUMPLE"))))</f>
        <v>NO CUMPLE</v>
      </c>
      <c r="AX28" s="24" t="str">
        <f>IF(Z28="NO CUMPLE","NO CUMPLE",IF(AH28="NO CUMPLE","NO CUMPLE",IF(AP28="NO CUMPLE","NO CUMPLE",IF(AP28="CUMPLE","CUMPLE"))))</f>
        <v>NO CUMPLE</v>
      </c>
      <c r="AY28" s="24" t="str">
        <f>IF(AA28="NO CUMPLE","NO CUMPLE",IF(AI28="NO CUMPLE","NO CUMPLE",IF(AQ28="NO CUMPLE","NO CUMPLE",IF(AQ28="CUMPLE","CUMPLE"))))</f>
        <v>NO CUMPLE</v>
      </c>
      <c r="AZ28" s="24" t="str">
        <f>IF(AB28="NO CUMPLE","NO CUMPLE",IF(AJ28="NO CUMPLE","NO CUMPLE",IF(AR28="NO CUMPLE","NO CUMPLE",IF(AR28="CUMPLE","CUMPLE"))))</f>
        <v>NO CUMPLE</v>
      </c>
      <c r="BA28" s="24" t="str">
        <f>IF(AC28="NO CUMPLE","NO CUMPLE",IF(AK28="NO CUMPLE","NO CUMPLE",IF(AS28="NO CUMPLE","NO CUMPLE",IF(AS28="CUMPLE","CUMPLE"))))</f>
        <v>NO CUMPLE</v>
      </c>
      <c r="BB28" s="24" t="str">
        <f>IF(AD28="NO CUMPLE","NO CUMPLE",IF(AL28="NO CUMPLE","NO CUMPLE",IF(AT28="NO CUMPLE","NO CUMPLE",IF(AT28="CUMPLE","CUMPLE"))))</f>
        <v>NO CUMPLE</v>
      </c>
      <c r="BC28" s="24" t="str">
        <f>IF(AE28="NO CUMPLE","NO CUMPLE",IF(AM28="NO CUMPLE","NO CUMPLE",IF(AU28="NO CUMPLE","NO CUMPLE",IF(AU28="CUMPLE","CUMPLE"))))</f>
        <v>NO CUMPLE</v>
      </c>
      <c r="BD28" s="50">
        <v>20</v>
      </c>
      <c r="BE28" s="177" t="s">
        <v>33</v>
      </c>
      <c r="BF28" s="177" t="s">
        <v>33</v>
      </c>
      <c r="BG28" s="177" t="s">
        <v>33</v>
      </c>
      <c r="BH28" s="177" t="s">
        <v>33</v>
      </c>
      <c r="BI28" s="177" t="s">
        <v>33</v>
      </c>
      <c r="BJ28" s="177" t="s">
        <v>33</v>
      </c>
      <c r="BK28" s="177" t="s">
        <v>33</v>
      </c>
      <c r="BL28" s="50">
        <v>20</v>
      </c>
      <c r="BM28" s="177" t="s">
        <v>33</v>
      </c>
      <c r="BN28" s="177" t="s">
        <v>33</v>
      </c>
      <c r="BO28" s="177" t="s">
        <v>33</v>
      </c>
      <c r="BP28" s="177" t="s">
        <v>33</v>
      </c>
      <c r="BQ28" s="177" t="s">
        <v>33</v>
      </c>
      <c r="BR28" s="177" t="s">
        <v>33</v>
      </c>
      <c r="BS28" s="177" t="s">
        <v>33</v>
      </c>
      <c r="BT28" s="50">
        <v>20</v>
      </c>
      <c r="BU28" s="23" t="str">
        <f>IF(AW28="NO CUMPLE","",IF(BE28="NO CUMPLE","",IF(BM28="NO CUMPLE","",IF(BE28="NC","",IF(BM28="CUMPLE",I28)))))</f>
        <v/>
      </c>
      <c r="BV28" s="23" t="str">
        <f>IF(AX28="NO CUMPLE","",IF(BF28="NO CUMPLE","",IF(BN28="NO CUMPLE","",IF(BF28="NC","",IF(BN28="CUMPLE",J28)))))</f>
        <v/>
      </c>
      <c r="BW28" s="23" t="str">
        <f>IF(AY28="NO CUMPLE","",IF(BG28="NO CUMPLE","",IF(BO28="NO CUMPLE","",IF(BG28="NC","",IF(BO28="CUMPLE",K28)))))</f>
        <v/>
      </c>
      <c r="BX28" s="23" t="str">
        <f>IF(AZ28="NO CUMPLE","",IF(BH28="NO CUMPLE","",IF(BP28="NO CUMPLE","",IF(BH28="NC","",IF(BP28="CUMPLE",L28)))))</f>
        <v/>
      </c>
      <c r="BY28" s="23" t="str">
        <f>IF(BA28="NO CUMPLE","",IF(BI28="NO CUMPLE","",IF(BQ28="NO CUMPLE","",IF(BI28="NC","",IF(BQ28="CUMPLE",M28)))))</f>
        <v/>
      </c>
      <c r="BZ28" s="23" t="str">
        <f>IF(BB28="NO CUMPLE","",IF(BJ28="NO CUMPLE","",IF(BR28="NO CUMPLE","",IF(BJ28="NC","",IF(BR28="CUMPLE",N28)))))</f>
        <v/>
      </c>
      <c r="CA28" s="23" t="str">
        <f>IF(BC28="NO CUMPLE","",IF(BK28="NO CUMPLE","",IF(BS28="NO CUMPLE","",IF(BK28="NC","",IF(BS28="CUMPLE",O28)))))</f>
        <v/>
      </c>
      <c r="CB28" s="23">
        <v>1629121</v>
      </c>
      <c r="CC28" s="23">
        <v>1629121</v>
      </c>
      <c r="CD28" s="25">
        <f>COUNT(BU28:CA28)</f>
        <v>0</v>
      </c>
      <c r="CE28" s="25">
        <f t="shared" si="0"/>
        <v>0</v>
      </c>
      <c r="CF28" s="26" t="str">
        <f>IFERROR(MEDIAN(BU28:CA28),"")</f>
        <v/>
      </c>
      <c r="CG28" s="68" t="str">
        <f>IF(COUNT(BU28:CA28)=0,"",MOD(COUNT(BU28:CA28),2))</f>
        <v/>
      </c>
      <c r="CH28" s="69" t="str">
        <f>IF(COUNT(BU28:CA28)&lt;2,"", IF(MOD(COUNT(BU28:CA28),2)=1,"", SMALL(BU28:CA28, COUNT(BU28:CA28)/2 ) ))</f>
        <v/>
      </c>
      <c r="CI28" s="69" t="str">
        <f t="shared" si="1"/>
        <v/>
      </c>
      <c r="CJ28" s="50">
        <v>20</v>
      </c>
      <c r="CK28" s="27" t="str">
        <f>IF(BU28="","", (1 - ABS((BU28 - $CI28)/$CI28)) * 40)</f>
        <v/>
      </c>
      <c r="CL28" s="27" t="str">
        <f>IF(BV28="","", (1 - ABS((BV28 - $CI28)/$CI28)) * 40)</f>
        <v/>
      </c>
      <c r="CM28" s="27" t="str">
        <f>IF(BW28="","", (1 - ABS((BW28 - $CI28)/$CI28)) * 40)</f>
        <v/>
      </c>
      <c r="CN28" s="27" t="str">
        <f>IF(BX28="","", (1 - ABS((BX28 - $CI28)/$CI28)) * 40)</f>
        <v/>
      </c>
      <c r="CO28" s="27" t="str">
        <f>IF(BY28="","", (1 - ABS((BY28 - $CI28)/$CI28)) * 40)</f>
        <v/>
      </c>
      <c r="CP28" s="27" t="str">
        <f>IF(BZ28="","", (1 - ABS((BZ28 - $CI28)/$CI28)) * 40)</f>
        <v/>
      </c>
      <c r="CQ28" s="27" t="str">
        <f>IF(CA28="","", (1 - ABS((CA28 - $CI28)/$CI28)) * 40)</f>
        <v/>
      </c>
      <c r="CR28" s="50">
        <v>20</v>
      </c>
      <c r="CS28" s="67" t="str">
        <f>IF(BU28="","",ABS((BU28 - $CI28)/$CI28))</f>
        <v/>
      </c>
      <c r="CT28" s="67" t="str">
        <f>IF(BV28="","",ABS((BV28 - $CI28)/$CI28))</f>
        <v/>
      </c>
      <c r="CU28" s="67" t="str">
        <f>IF(BW28="","",ABS((BW28 - $CI28)/$CI28))</f>
        <v/>
      </c>
      <c r="CV28" s="67" t="str">
        <f>IF(BX28="","",ABS((BX28 - $CI28)/$CI28))</f>
        <v/>
      </c>
      <c r="CW28" s="67" t="str">
        <f>IF(BY28="","",ABS((BY28 - $CI28)/$CI28))</f>
        <v/>
      </c>
      <c r="CX28" s="67" t="str">
        <f>IF(BZ28="","",ABS((BZ28 - $CI28)/$CI28))</f>
        <v/>
      </c>
      <c r="CY28" s="67" t="str">
        <f>IF(CA28="","",ABS((CA28 - $CI28)/$CI28))</f>
        <v/>
      </c>
      <c r="CZ28" s="50">
        <v>20</v>
      </c>
      <c r="DA28" s="28" t="str">
        <f>IF(CK28="","",ABS(BU28-$CF28))</f>
        <v/>
      </c>
      <c r="DB28" s="28" t="str">
        <f>IF(CL28="","",ABS(BV28-$CF28))</f>
        <v/>
      </c>
      <c r="DC28" s="28" t="str">
        <f>IF(CM28="","",ABS(BW28-$CF28))</f>
        <v/>
      </c>
      <c r="DD28" s="28" t="str">
        <f>IF(CN28="","",ABS(BX28-$CF28))</f>
        <v/>
      </c>
      <c r="DE28" s="28" t="str">
        <f>IF(CO28="","",ABS(BY28-$CF28))</f>
        <v/>
      </c>
      <c r="DF28" s="28" t="str">
        <f>IF(CP28="","",ABS(BZ28-$CF28))</f>
        <v/>
      </c>
      <c r="DG28" s="28" t="str">
        <f>IF(CQ28="","",ABS(CA28-$CF28))</f>
        <v/>
      </c>
      <c r="DH28" s="50">
        <v>20</v>
      </c>
      <c r="DI28" s="29" t="str">
        <f>IF(BU28="","",(BU28-$CI28)^2)</f>
        <v/>
      </c>
      <c r="DJ28" s="29" t="str">
        <f>IF(BV28="","",(BV28-$CI28)^2)</f>
        <v/>
      </c>
      <c r="DK28" s="29" t="str">
        <f>IF(BW28="","",(BW28-$CI28)^2)</f>
        <v/>
      </c>
      <c r="DL28" s="29" t="str">
        <f>IF(BX28="","",(BX28-$CI28)^2)</f>
        <v/>
      </c>
      <c r="DM28" s="29" t="str">
        <f>IF(BY28="","",(BY28-$CI28)^2)</f>
        <v/>
      </c>
      <c r="DN28" s="29" t="str">
        <f>IF(BZ28="","",(BZ28-$CI28)^2)</f>
        <v/>
      </c>
      <c r="DO28" s="29" t="str">
        <f>IF(CA28="","",(CA28-$CI28)^2)</f>
        <v/>
      </c>
      <c r="DP28" s="46">
        <f>MIN(DI28:DO28)</f>
        <v>0</v>
      </c>
      <c r="DQ28" s="50">
        <v>20</v>
      </c>
      <c r="DR28" s="30" t="str">
        <f>IF(BU28="","", (1 - ABS((BU28-$CI28)/$CI28))*40)</f>
        <v/>
      </c>
      <c r="DS28" s="30" t="str">
        <f>IF(BV28="","", (1 - ABS((BV28-$CI28)/$CI28))*40)</f>
        <v/>
      </c>
      <c r="DT28" s="30" t="str">
        <f>IF(BW28="","", (1 - ABS((BW28-$CI28)/$CI28))*40)</f>
        <v/>
      </c>
      <c r="DU28" s="30" t="str">
        <f>IF(BX28="","", (1 - ABS((BX28-$CI28)/$CI28))*40)</f>
        <v/>
      </c>
      <c r="DV28" s="30" t="str">
        <f>IF(BY28="","", (1 - ABS((BY28-$CI28)/$CI28))*40)</f>
        <v/>
      </c>
      <c r="DW28" s="30" t="str">
        <f>IF(BZ28="","", (1 - ABS((BZ28-$CI28)/$CI28))*40)</f>
        <v/>
      </c>
      <c r="DX28" s="30" t="str">
        <f>IF(CA28="","", (1 - ABS((CA28-$CI28)/$CI28))*40)</f>
        <v/>
      </c>
      <c r="DY28" s="50">
        <v>20</v>
      </c>
      <c r="DZ28" s="178"/>
      <c r="EA28" s="183"/>
      <c r="EB28" s="183"/>
      <c r="EC28" s="175"/>
      <c r="ED28" s="175"/>
      <c r="EE28" s="175"/>
      <c r="EF28" s="175"/>
      <c r="EG28" s="50">
        <v>20</v>
      </c>
      <c r="EH28" s="64">
        <f>IF(DZ28&lt;36,0,IF(DZ28&gt;=72,60,IF(DZ28&gt;=66,40,IF(DZ28&gt;=60,30,IF(DZ28&gt;=48,20,IF(DZ28&gt;=36,10,0))))))</f>
        <v>0</v>
      </c>
      <c r="EI28" s="64">
        <f>IF(EA28&lt;36,0,IF(EA28&gt;=72,60,IF(EA28&gt;=66,40,IF(EA28&gt;=60,30,IF(EA28&gt;=48,20,IF(EA28&gt;=36,10,0))))))</f>
        <v>0</v>
      </c>
      <c r="EJ28" s="64">
        <f>IF(EB28&lt;36,0,IF(EB28&gt;=72,60,IF(EB28&gt;=66,40,IF(EB28&gt;=60,30,IF(EB28&gt;=48,20,IF(EB28&gt;=36,10,0))))))</f>
        <v>0</v>
      </c>
      <c r="EK28" s="64">
        <f>IF(EC28&lt;36,0,IF(EC28&gt;=72,60,IF(EC28&gt;=66,40,IF(EC28&gt;=60,30,IF(EC28&gt;=48,20,IF(EC28&gt;=36,10,0))))))</f>
        <v>0</v>
      </c>
      <c r="EL28" s="64">
        <f>IF(ED28&lt;36,0,IF(ED28&gt;=72,60,IF(ED28&gt;=66,40,IF(ED28&gt;=60,30,IF(ED28&gt;=48,20,IF(ED28&gt;=36,10,0))))))</f>
        <v>0</v>
      </c>
      <c r="EM28" s="64">
        <f>IF(EE28&lt;36,0,IF(EE28&gt;=72,60,IF(EE28&gt;=66,40,IF(EE28&gt;=60,30,IF(EE28&gt;=48,20,IF(EE28&gt;=36,10,0))))))</f>
        <v>0</v>
      </c>
      <c r="EN28" s="64">
        <f>IF(EF28&lt;36,0,IF(EF28&gt;=72,60,IF(EF28&gt;=66,40,IF(EF28&gt;=60,30,IF(EF28&gt;=48,20,IF(EF28&gt;=36,10,0))))))</f>
        <v>0</v>
      </c>
      <c r="EO28" s="50">
        <v>20</v>
      </c>
      <c r="EP28" s="31" t="str">
        <f>IF(DR28="","",(EH28+DR28))</f>
        <v/>
      </c>
      <c r="EQ28" s="31" t="str">
        <f>IF(DS28="","",(EI28+DS28))</f>
        <v/>
      </c>
      <c r="ER28" s="31" t="str">
        <f>IF(DT28="","",(EJ28+DT28))</f>
        <v/>
      </c>
      <c r="ES28" s="31" t="str">
        <f>IF(DU28="","",(EK28+DU28))</f>
        <v/>
      </c>
      <c r="ET28" s="31" t="str">
        <f>IF(DV28="","",(EL28+DV28))</f>
        <v/>
      </c>
      <c r="EU28" s="31" t="str">
        <f>IF(DW28="","",(EM28+DW28))</f>
        <v/>
      </c>
      <c r="EV28" s="31" t="str">
        <f>IF(DX28="","",(EN28+DX28))</f>
        <v/>
      </c>
      <c r="EW28" s="70">
        <f>MAX(EP28:EV28)</f>
        <v>0</v>
      </c>
      <c r="EX28" s="32" t="str">
        <f>IF($EW28=EP28,EP$8,IF($EW28=EQ28,EQ$8,IF($EW28=ER28,ER$8,IF($EW28=ES28,ES$8,IF($EW28=ET28,ET$8,IF($EW28=EU28,EU$8,IF($EW28=EV28,EV$8,"")))))))</f>
        <v/>
      </c>
      <c r="EY28" s="32" t="e">
        <f>IF($EW28=#REF!,#REF!,IF($EW28=#REF!,#REF!,IF($EW28=#REF!,#REF!,IF($EW28=#REF!,#REF!,IF($EW28=#REF!,#REF!,IF($EW28=#REF!,#REF!,IF($EW28=#REF!,#REF!,"")))))))</f>
        <v>#REF!</v>
      </c>
      <c r="EZ28" s="32" t="e">
        <f>IF($EW28=#REF!,#REF!,IF($EW28=#REF!,#REF!,IF($EW28=#REF!,#REF!,IF($EW28=#REF!,#REF!,IF($EW28=#REF!,#REF!,IF($EW28=#REF!,#REF!,IF($EW28=#REF!,#REF!,"")))))))</f>
        <v>#REF!</v>
      </c>
      <c r="FA28" s="32" t="e">
        <f>IF($EW28=#REF!,#REF!,IF($EW28=#REF!,#REF!,IF($EW28=#REF!,#REF!,IF($EW28=#REF!,#REF!,IF($EW28=#REF!,#REF!,IF($EW28=#REF!,#REF!,IF($EW28=#REF!,#REF!,"")))))))</f>
        <v>#REF!</v>
      </c>
      <c r="FB28" s="74" t="str">
        <f>IFERROR(INDEX($EP$8:$EV$8,MATCH(EW28,EP28:EV28,0)), "DESIERTO")</f>
        <v>DESIERTO</v>
      </c>
      <c r="FC28" s="74" t="e">
        <f>IF($EW28=EP28,EP$8,IF($EW28=EQ28,EQ$8,IF($EW28=ER28,ER$8,IF($EW28=ES28,ES$8,IF($EW28=ET28,ET$8,IF($EW28=EU28,EU$8,IF($EW28=EV28,EV$8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IF($EW28=#REF!,#REF!,""))))))))))))))))))))))))))))</f>
        <v>#REF!</v>
      </c>
      <c r="FD28" s="33" t="e">
        <f>IF($FC28=$I$8,$I28,IF($FC28=$J$8,$J28,IF($FC28=$K$8,$K28,IF($FC28=$L$8,$L28,IF($FC28=$M$8,$M28,IF($FC28=$N$8,$N28,IF($FC28=$O$8,$O28,"")))))))</f>
        <v>#REF!</v>
      </c>
      <c r="FE28" s="33" t="e">
        <f>IF($FC28=#REF!,#REF!,IF($FC28=#REF!,#REF!,IF($FC28=#REF!,#REF!,IF($FC28=#REF!,#REF!,IF($FC28=#REF!,#REF!,IF($FC28=#REF!,#REF!,IF($FC28=#REF!,#REF!,"")))))))</f>
        <v>#REF!</v>
      </c>
      <c r="FF28" s="33" t="e">
        <f>IF($FC28=#REF!,#REF!,IF($FC28=#REF!,#REF!,IF($FC28=#REF!,#REF!,IF($FC28=#REF!,#REF!,IF($FC28=#REF!,#REF!,IF($FC28=#REF!,#REF!,IF($FC28=#REF!,#REF!,"")))))))</f>
        <v>#REF!</v>
      </c>
      <c r="FG28" s="33" t="e">
        <f>IF($FC28=#REF!,#REF!,IF($FC28=#REF!,#REF!,IF($FC28=#REF!,#REF!,IF($FC28=#REF!,#REF!,IF($FC28=#REF!,#REF!,IF($FC28=#REF!,#REF!,IF($FC28=#REF!,#REF!,"")))))))</f>
        <v>#REF!</v>
      </c>
      <c r="FH28" s="65" t="str">
        <f>IFERROR(INDEX(I28:O28,MATCH(FB28,$I$8:$O$8,0)),"DESIERTO")</f>
        <v>DESIERTO</v>
      </c>
      <c r="FI28" s="33" t="e">
        <f t="shared" si="2"/>
        <v>#REF!</v>
      </c>
      <c r="FJ28" s="50">
        <v>20</v>
      </c>
      <c r="FK28" s="65" t="str">
        <f>IFERROR(IF(FH28&gt;0,(G28-FH28),"F"),"D")</f>
        <v>D</v>
      </c>
      <c r="FL28" s="65">
        <f>IF(FB28="DESIERTO",G28,"ADJUDICADO")</f>
        <v>1629121</v>
      </c>
    </row>
    <row r="29" spans="1:168" ht="63" customHeight="1" x14ac:dyDescent="0.2">
      <c r="A29" s="45"/>
      <c r="B29" s="135" t="s">
        <v>75</v>
      </c>
      <c r="C29" s="146" t="s">
        <v>97</v>
      </c>
      <c r="D29" s="139" t="s">
        <v>98</v>
      </c>
      <c r="E29" s="143" t="s">
        <v>101</v>
      </c>
      <c r="F29" s="144">
        <v>3</v>
      </c>
      <c r="G29" s="127">
        <v>20064359</v>
      </c>
      <c r="H29" s="50">
        <v>21</v>
      </c>
      <c r="I29" s="164"/>
      <c r="J29" s="169"/>
      <c r="K29" s="164"/>
      <c r="L29" s="163"/>
      <c r="M29" s="164"/>
      <c r="N29" s="165"/>
      <c r="O29" s="161"/>
      <c r="P29" s="53">
        <v>21</v>
      </c>
      <c r="Q29" s="23">
        <f>IF(I29="NC","NC",IF(I29&lt;=$G29,I29,""))</f>
        <v>0</v>
      </c>
      <c r="R29" s="23">
        <f>IF(J29="NC","NC",IF(J29&lt;=$G29,J29,""))</f>
        <v>0</v>
      </c>
      <c r="S29" s="23">
        <f>IF(K29="NC","NC",IF(K29&lt;=$G29,K29,""))</f>
        <v>0</v>
      </c>
      <c r="T29" s="23">
        <f>IF(L29="NC","NC",IF(L29&lt;=$G29,L29,""))</f>
        <v>0</v>
      </c>
      <c r="U29" s="23">
        <f>IF(M29="NC","NC",IF(M29&lt;=$G29,M29,""))</f>
        <v>0</v>
      </c>
      <c r="V29" s="23">
        <f>IF(N29="NC","NC",IF(N29&lt;=$G29,N29,""))</f>
        <v>0</v>
      </c>
      <c r="W29" s="23">
        <f>IF(O29="NC","NC",IF(O29&lt;=$G29,O29,""))</f>
        <v>0</v>
      </c>
      <c r="X29" s="50">
        <v>21</v>
      </c>
      <c r="Y29" s="178" t="s">
        <v>34</v>
      </c>
      <c r="Z29" s="183" t="s">
        <v>34</v>
      </c>
      <c r="AA29" s="178" t="s">
        <v>34</v>
      </c>
      <c r="AB29" s="177" t="s">
        <v>34</v>
      </c>
      <c r="AC29" s="178" t="s">
        <v>34</v>
      </c>
      <c r="AD29" s="179" t="s">
        <v>34</v>
      </c>
      <c r="AE29" s="175" t="s">
        <v>34</v>
      </c>
      <c r="AF29" s="50">
        <v>21</v>
      </c>
      <c r="AG29" s="178" t="s">
        <v>35</v>
      </c>
      <c r="AH29" s="183" t="s">
        <v>35</v>
      </c>
      <c r="AI29" s="178" t="s">
        <v>35</v>
      </c>
      <c r="AJ29" s="177" t="s">
        <v>35</v>
      </c>
      <c r="AK29" s="178" t="s">
        <v>35</v>
      </c>
      <c r="AL29" s="179" t="s">
        <v>35</v>
      </c>
      <c r="AM29" s="175" t="s">
        <v>35</v>
      </c>
      <c r="AN29" s="50">
        <v>21</v>
      </c>
      <c r="AO29" s="178" t="s">
        <v>35</v>
      </c>
      <c r="AP29" s="183" t="s">
        <v>35</v>
      </c>
      <c r="AQ29" s="178" t="s">
        <v>35</v>
      </c>
      <c r="AR29" s="177" t="s">
        <v>35</v>
      </c>
      <c r="AS29" s="178" t="s">
        <v>35</v>
      </c>
      <c r="AT29" s="179" t="s">
        <v>35</v>
      </c>
      <c r="AU29" s="175" t="s">
        <v>35</v>
      </c>
      <c r="AV29" s="50">
        <v>21</v>
      </c>
      <c r="AW29" s="24" t="str">
        <f>IF(Y29="NO CUMPLE","NO CUMPLE",IF(AG29="NO CUMPLE","NO CUMPLE",IF(AO29="NO CUMPLE","NO CUMPLE",IF(AO29="CUMPLE","CUMPLE"))))</f>
        <v>NO CUMPLE</v>
      </c>
      <c r="AX29" s="24" t="str">
        <f>IF(Z29="NO CUMPLE","NO CUMPLE",IF(AH29="NO CUMPLE","NO CUMPLE",IF(AP29="NO CUMPLE","NO CUMPLE",IF(AP29="CUMPLE","CUMPLE"))))</f>
        <v>NO CUMPLE</v>
      </c>
      <c r="AY29" s="24" t="str">
        <f>IF(AA29="NO CUMPLE","NO CUMPLE",IF(AI29="NO CUMPLE","NO CUMPLE",IF(AQ29="NO CUMPLE","NO CUMPLE",IF(AQ29="CUMPLE","CUMPLE"))))</f>
        <v>NO CUMPLE</v>
      </c>
      <c r="AZ29" s="24" t="str">
        <f>IF(AB29="NO CUMPLE","NO CUMPLE",IF(AJ29="NO CUMPLE","NO CUMPLE",IF(AR29="NO CUMPLE","NO CUMPLE",IF(AR29="CUMPLE","CUMPLE"))))</f>
        <v>NO CUMPLE</v>
      </c>
      <c r="BA29" s="24" t="str">
        <f>IF(AC29="NO CUMPLE","NO CUMPLE",IF(AK29="NO CUMPLE","NO CUMPLE",IF(AS29="NO CUMPLE","NO CUMPLE",IF(AS29="CUMPLE","CUMPLE"))))</f>
        <v>NO CUMPLE</v>
      </c>
      <c r="BB29" s="24" t="str">
        <f>IF(AD29="NO CUMPLE","NO CUMPLE",IF(AL29="NO CUMPLE","NO CUMPLE",IF(AT29="NO CUMPLE","NO CUMPLE",IF(AT29="CUMPLE","CUMPLE"))))</f>
        <v>NO CUMPLE</v>
      </c>
      <c r="BC29" s="24" t="str">
        <f>IF(AE29="NO CUMPLE","NO CUMPLE",IF(AM29="NO CUMPLE","NO CUMPLE",IF(AU29="NO CUMPLE","NO CUMPLE",IF(AU29="CUMPLE","CUMPLE"))))</f>
        <v>NO CUMPLE</v>
      </c>
      <c r="BD29" s="50">
        <v>21</v>
      </c>
      <c r="BE29" s="177" t="s">
        <v>33</v>
      </c>
      <c r="BF29" s="177" t="s">
        <v>33</v>
      </c>
      <c r="BG29" s="177" t="s">
        <v>33</v>
      </c>
      <c r="BH29" s="177" t="s">
        <v>33</v>
      </c>
      <c r="BI29" s="177" t="s">
        <v>33</v>
      </c>
      <c r="BJ29" s="177" t="s">
        <v>33</v>
      </c>
      <c r="BK29" s="177" t="s">
        <v>33</v>
      </c>
      <c r="BL29" s="49">
        <v>21</v>
      </c>
      <c r="BM29" s="177" t="s">
        <v>33</v>
      </c>
      <c r="BN29" s="177" t="s">
        <v>33</v>
      </c>
      <c r="BO29" s="177" t="s">
        <v>33</v>
      </c>
      <c r="BP29" s="177" t="s">
        <v>33</v>
      </c>
      <c r="BQ29" s="177" t="s">
        <v>33</v>
      </c>
      <c r="BR29" s="177" t="s">
        <v>33</v>
      </c>
      <c r="BS29" s="177" t="s">
        <v>33</v>
      </c>
      <c r="BT29" s="50">
        <v>21</v>
      </c>
      <c r="BU29" s="23" t="str">
        <f>IF(AW29="NO CUMPLE","",IF(BE29="NO CUMPLE","",IF(BM29="NO CUMPLE","",IF(BE29="NC","",IF(BM29="CUMPLE",I29)))))</f>
        <v/>
      </c>
      <c r="BV29" s="23" t="str">
        <f>IF(AX29="NO CUMPLE","",IF(BF29="NO CUMPLE","",IF(BN29="NO CUMPLE","",IF(BF29="NC","",IF(BN29="CUMPLE",J29)))))</f>
        <v/>
      </c>
      <c r="BW29" s="23" t="str">
        <f>IF(AY29="NO CUMPLE","",IF(BG29="NO CUMPLE","",IF(BO29="NO CUMPLE","",IF(BG29="NC","",IF(BO29="CUMPLE",K29)))))</f>
        <v/>
      </c>
      <c r="BX29" s="23" t="str">
        <f>IF(AZ29="NO CUMPLE","",IF(BH29="NO CUMPLE","",IF(BP29="NO CUMPLE","",IF(BH29="NC","",IF(BP29="CUMPLE",L29)))))</f>
        <v/>
      </c>
      <c r="BY29" s="23" t="str">
        <f>IF(BA29="NO CUMPLE","",IF(BI29="NO CUMPLE","",IF(BQ29="NO CUMPLE","",IF(BI29="NC","",IF(BQ29="CUMPLE",M29)))))</f>
        <v/>
      </c>
      <c r="BZ29" s="23" t="str">
        <f>IF(BB29="NO CUMPLE","",IF(BJ29="NO CUMPLE","",IF(BR29="NO CUMPLE","",IF(BJ29="NC","",IF(BR29="CUMPLE",N29)))))</f>
        <v/>
      </c>
      <c r="CA29" s="23" t="str">
        <f>IF(BC29="NO CUMPLE","",IF(BK29="NO CUMPLE","",IF(BS29="NO CUMPLE","",IF(BK29="NC","",IF(BS29="CUMPLE",O29)))))</f>
        <v/>
      </c>
      <c r="CB29" s="23">
        <v>20064359</v>
      </c>
      <c r="CC29" s="23">
        <v>20064359</v>
      </c>
      <c r="CD29" s="25">
        <f>COUNT(BU29:CA29)</f>
        <v>0</v>
      </c>
      <c r="CE29" s="25">
        <f t="shared" si="0"/>
        <v>0</v>
      </c>
      <c r="CF29" s="26" t="str">
        <f>IFERROR(MEDIAN(BU29:CA29),"")</f>
        <v/>
      </c>
      <c r="CG29" s="68" t="str">
        <f>IF(COUNT(BU29:CA29)=0,"",MOD(COUNT(BU29:CA29),2))</f>
        <v/>
      </c>
      <c r="CH29" s="69" t="str">
        <f>IF(COUNT(BU29:CA29)&lt;2,"", IF(MOD(COUNT(BU29:CA29),2)=1,"", SMALL(BU29:CA29, COUNT(BU29:CA29)/2 ) ))</f>
        <v/>
      </c>
      <c r="CI29" s="69" t="str">
        <f t="shared" si="1"/>
        <v/>
      </c>
      <c r="CJ29" s="50">
        <v>21</v>
      </c>
      <c r="CK29" s="27" t="str">
        <f>IF(BU29="","", (1 - ABS((BU29 - $CI29)/$CI29)) * 40)</f>
        <v/>
      </c>
      <c r="CL29" s="27" t="str">
        <f>IF(BV29="","", (1 - ABS((BV29 - $CI29)/$CI29)) * 40)</f>
        <v/>
      </c>
      <c r="CM29" s="27" t="str">
        <f>IF(BW29="","", (1 - ABS((BW29 - $CI29)/$CI29)) * 40)</f>
        <v/>
      </c>
      <c r="CN29" s="27" t="str">
        <f>IF(BX29="","", (1 - ABS((BX29 - $CI29)/$CI29)) * 40)</f>
        <v/>
      </c>
      <c r="CO29" s="27" t="str">
        <f>IF(BY29="","", (1 - ABS((BY29 - $CI29)/$CI29)) * 40)</f>
        <v/>
      </c>
      <c r="CP29" s="27" t="str">
        <f>IF(BZ29="","", (1 - ABS((BZ29 - $CI29)/$CI29)) * 40)</f>
        <v/>
      </c>
      <c r="CQ29" s="27" t="str">
        <f>IF(CA29="","", (1 - ABS((CA29 - $CI29)/$CI29)) * 40)</f>
        <v/>
      </c>
      <c r="CR29" s="50">
        <v>21</v>
      </c>
      <c r="CS29" s="67" t="str">
        <f>IF(BU29="","",ABS((BU29 - $CI29)/$CI29))</f>
        <v/>
      </c>
      <c r="CT29" s="67" t="str">
        <f>IF(BV29="","",ABS((BV29 - $CI29)/$CI29))</f>
        <v/>
      </c>
      <c r="CU29" s="67" t="str">
        <f>IF(BW29="","",ABS((BW29 - $CI29)/$CI29))</f>
        <v/>
      </c>
      <c r="CV29" s="67" t="str">
        <f>IF(BX29="","",ABS((BX29 - $CI29)/$CI29))</f>
        <v/>
      </c>
      <c r="CW29" s="67" t="str">
        <f>IF(BY29="","",ABS((BY29 - $CI29)/$CI29))</f>
        <v/>
      </c>
      <c r="CX29" s="67" t="str">
        <f>IF(BZ29="","",ABS((BZ29 - $CI29)/$CI29))</f>
        <v/>
      </c>
      <c r="CY29" s="67" t="str">
        <f>IF(CA29="","",ABS((CA29 - $CI29)/$CI29))</f>
        <v/>
      </c>
      <c r="CZ29" s="50">
        <v>21</v>
      </c>
      <c r="DA29" s="28" t="str">
        <f>IF(CK29="","",ABS(BU29-$CF29))</f>
        <v/>
      </c>
      <c r="DB29" s="28" t="str">
        <f>IF(CL29="","",ABS(BV29-$CF29))</f>
        <v/>
      </c>
      <c r="DC29" s="28" t="str">
        <f>IF(CM29="","",ABS(BW29-$CF29))</f>
        <v/>
      </c>
      <c r="DD29" s="28" t="str">
        <f>IF(CN29="","",ABS(BX29-$CF29))</f>
        <v/>
      </c>
      <c r="DE29" s="28" t="str">
        <f>IF(CO29="","",ABS(BY29-$CF29))</f>
        <v/>
      </c>
      <c r="DF29" s="28" t="str">
        <f>IF(CP29="","",ABS(BZ29-$CF29))</f>
        <v/>
      </c>
      <c r="DG29" s="28" t="str">
        <f>IF(CQ29="","",ABS(CA29-$CF29))</f>
        <v/>
      </c>
      <c r="DH29" s="50">
        <v>21</v>
      </c>
      <c r="DI29" s="29" t="str">
        <f>IF(BU29="","",(BU29-$CI29)^2)</f>
        <v/>
      </c>
      <c r="DJ29" s="29" t="str">
        <f>IF(BV29="","",(BV29-$CI29)^2)</f>
        <v/>
      </c>
      <c r="DK29" s="29" t="str">
        <f>IF(BW29="","",(BW29-$CI29)^2)</f>
        <v/>
      </c>
      <c r="DL29" s="29" t="str">
        <f>IF(BX29="","",(BX29-$CI29)^2)</f>
        <v/>
      </c>
      <c r="DM29" s="29" t="str">
        <f>IF(BY29="","",(BY29-$CI29)^2)</f>
        <v/>
      </c>
      <c r="DN29" s="29" t="str">
        <f>IF(BZ29="","",(BZ29-$CI29)^2)</f>
        <v/>
      </c>
      <c r="DO29" s="29" t="str">
        <f>IF(CA29="","",(CA29-$CI29)^2)</f>
        <v/>
      </c>
      <c r="DP29" s="46">
        <f>MIN(DI29:DO29)</f>
        <v>0</v>
      </c>
      <c r="DQ29" s="50">
        <v>21</v>
      </c>
      <c r="DR29" s="30" t="str">
        <f>IF(BU29="","", (1 - ABS((BU29-$CI29)/$CI29))*40)</f>
        <v/>
      </c>
      <c r="DS29" s="30" t="str">
        <f>IF(BV29="","", (1 - ABS((BV29-$CI29)/$CI29))*40)</f>
        <v/>
      </c>
      <c r="DT29" s="30" t="str">
        <f>IF(BW29="","", (1 - ABS((BW29-$CI29)/$CI29))*40)</f>
        <v/>
      </c>
      <c r="DU29" s="30" t="str">
        <f>IF(BX29="","", (1 - ABS((BX29-$CI29)/$CI29))*40)</f>
        <v/>
      </c>
      <c r="DV29" s="30" t="str">
        <f>IF(BY29="","", (1 - ABS((BY29-$CI29)/$CI29))*40)</f>
        <v/>
      </c>
      <c r="DW29" s="30" t="str">
        <f>IF(BZ29="","", (1 - ABS((BZ29-$CI29)/$CI29))*40)</f>
        <v/>
      </c>
      <c r="DX29" s="30" t="str">
        <f>IF(CA29="","", (1 - ABS((CA29-$CI29)/$CI29))*40)</f>
        <v/>
      </c>
      <c r="DY29" s="50">
        <v>21</v>
      </c>
      <c r="DZ29" s="178"/>
      <c r="EA29" s="183"/>
      <c r="EB29" s="178"/>
      <c r="EC29" s="177"/>
      <c r="ED29" s="178"/>
      <c r="EE29" s="179"/>
      <c r="EF29" s="175"/>
      <c r="EG29" s="50">
        <v>21</v>
      </c>
      <c r="EH29" s="64">
        <f>IF(DZ29&lt;36,0,IF(DZ29&gt;=72,60,IF(DZ29&gt;=66,40,IF(DZ29&gt;=60,30,IF(DZ29&gt;=48,20,IF(DZ29&gt;=36,10,0))))))</f>
        <v>0</v>
      </c>
      <c r="EI29" s="64">
        <f>IF(EA29&lt;36,0,IF(EA29&gt;=72,60,IF(EA29&gt;=66,40,IF(EA29&gt;=60,30,IF(EA29&gt;=48,20,IF(EA29&gt;=36,10,0))))))</f>
        <v>0</v>
      </c>
      <c r="EJ29" s="64">
        <f>IF(EB29&lt;36,0,IF(EB29&gt;=72,60,IF(EB29&gt;=66,40,IF(EB29&gt;=60,30,IF(EB29&gt;=48,20,IF(EB29&gt;=36,10,0))))))</f>
        <v>0</v>
      </c>
      <c r="EK29" s="64">
        <f>IF(EC29&lt;36,0,IF(EC29&gt;=72,60,IF(EC29&gt;=66,40,IF(EC29&gt;=60,30,IF(EC29&gt;=48,20,IF(EC29&gt;=36,10,0))))))</f>
        <v>0</v>
      </c>
      <c r="EL29" s="78">
        <f>IF(ED29&lt;36,0,IF(ED29&gt;=72,60,IF(ED29&gt;=66,40,IF(ED29&gt;=60,30,IF(ED29&gt;=48,20,IF(ED29&gt;=36,10,0))))))</f>
        <v>0</v>
      </c>
      <c r="EM29" s="78">
        <f>IF(EE29&lt;36,0,IF(EE29&gt;=72,60,IF(EE29&gt;=66,40,IF(EE29&gt;=60,30,IF(EE29&gt;=48,20,IF(EE29&gt;=36,10,0))))))</f>
        <v>0</v>
      </c>
      <c r="EN29" s="64">
        <f>IF(EF29&lt;36,0,IF(EF29&gt;=72,60,IF(EF29&gt;=66,40,IF(EF29&gt;=60,30,IF(EF29&gt;=48,20,IF(EF29&gt;=36,10,0))))))</f>
        <v>0</v>
      </c>
      <c r="EO29" s="50">
        <v>21</v>
      </c>
      <c r="EP29" s="31" t="str">
        <f>IF(DR29="","",(EH29+DR29))</f>
        <v/>
      </c>
      <c r="EQ29" s="31" t="str">
        <f>IF(DS29="","",(EI29+DS29))</f>
        <v/>
      </c>
      <c r="ER29" s="31" t="str">
        <f>IF(DT29="","",(EJ29+DT29))</f>
        <v/>
      </c>
      <c r="ES29" s="31" t="str">
        <f>IF(DU29="","",(EK29+DU29))</f>
        <v/>
      </c>
      <c r="ET29" s="31" t="str">
        <f>IF(DV29="","",(EL29+DV29))</f>
        <v/>
      </c>
      <c r="EU29" s="31" t="str">
        <f>IF(DW29="","",(EM29+DW29))</f>
        <v/>
      </c>
      <c r="EV29" s="31" t="str">
        <f>IF(DX29="","",(EN29+DX29))</f>
        <v/>
      </c>
      <c r="EW29" s="70">
        <f>MAX(EP29:EV29)</f>
        <v>0</v>
      </c>
      <c r="EX29" s="32" t="str">
        <f>IF($EW29=EP29,EP$8,IF($EW29=EQ29,EQ$8,IF($EW29=ER29,ER$8,IF($EW29=ES29,ES$8,IF($EW29=ET29,ET$8,IF($EW29=EU29,EU$8,IF($EW29=EV29,EV$8,"")))))))</f>
        <v/>
      </c>
      <c r="EY29" s="32" t="e">
        <f>IF($EW29=#REF!,#REF!,IF($EW29=#REF!,#REF!,IF($EW29=#REF!,#REF!,IF($EW29=#REF!,#REF!,IF($EW29=#REF!,#REF!,IF($EW29=#REF!,#REF!,IF($EW29=#REF!,#REF!,"")))))))</f>
        <v>#REF!</v>
      </c>
      <c r="EZ29" s="32" t="e">
        <f>IF($EW29=#REF!,#REF!,IF($EW29=#REF!,#REF!,IF($EW29=#REF!,#REF!,IF($EW29=#REF!,#REF!,IF($EW29=#REF!,#REF!,IF($EW29=#REF!,#REF!,IF($EW29=#REF!,#REF!,"")))))))</f>
        <v>#REF!</v>
      </c>
      <c r="FA29" s="32" t="e">
        <f>IF($EW29=#REF!,#REF!,IF($EW29=#REF!,#REF!,IF($EW29=#REF!,#REF!,IF($EW29=#REF!,#REF!,IF($EW29=#REF!,#REF!,IF($EW29=#REF!,#REF!,IF($EW29=#REF!,#REF!,"")))))))</f>
        <v>#REF!</v>
      </c>
      <c r="FB29" s="74" t="str">
        <f>IFERROR(INDEX($EP$8:$EV$8,MATCH(EW29,EP29:EV29,0)), "DESIERTO")</f>
        <v>DESIERTO</v>
      </c>
      <c r="FC29" s="74" t="e">
        <f>IF($EW29=EP29,EP$8,IF($EW29=EQ29,EQ$8,IF($EW29=ER29,ER$8,IF($EW29=ES29,ES$8,IF($EW29=ET29,ET$8,IF($EW29=EU29,EU$8,IF($EW29=EV29,EV$8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IF($EW29=#REF!,#REF!,""))))))))))))))))))))))))))))</f>
        <v>#REF!</v>
      </c>
      <c r="FD29" s="33" t="e">
        <f>IF($FC29=$I$8,$I29,IF($FC29=$J$8,$J29,IF($FC29=$K$8,$K29,IF($FC29=$L$8,$L29,IF($FC29=$M$8,$M29,IF($FC29=$N$8,$N29,IF($FC29=$O$8,$O29,"")))))))</f>
        <v>#REF!</v>
      </c>
      <c r="FE29" s="33" t="e">
        <f>IF($FC29=#REF!,#REF!,IF($FC29=#REF!,#REF!,IF($FC29=#REF!,#REF!,IF($FC29=#REF!,#REF!,IF($FC29=#REF!,#REF!,IF($FC29=#REF!,#REF!,IF($FC29=#REF!,#REF!,"")))))))</f>
        <v>#REF!</v>
      </c>
      <c r="FF29" s="33" t="e">
        <f>IF($FC29=#REF!,#REF!,IF($FC29=#REF!,#REF!,IF($FC29=#REF!,#REF!,IF($FC29=#REF!,#REF!,IF($FC29=#REF!,#REF!,IF($FC29=#REF!,#REF!,IF($FC29=#REF!,#REF!,"")))))))</f>
        <v>#REF!</v>
      </c>
      <c r="FG29" s="33" t="e">
        <f>IF($FC29=#REF!,#REF!,IF($FC29=#REF!,#REF!,IF($FC29=#REF!,#REF!,IF($FC29=#REF!,#REF!,IF($FC29=#REF!,#REF!,IF($FC29=#REF!,#REF!,IF($FC29=#REF!,#REF!,"")))))))</f>
        <v>#REF!</v>
      </c>
      <c r="FH29" s="65" t="str">
        <f>IFERROR(INDEX(I29:O29,MATCH(FB29,$I$8:$O$8,0)),"DESIERTO")</f>
        <v>DESIERTO</v>
      </c>
      <c r="FI29" s="33" t="e">
        <f t="shared" si="2"/>
        <v>#REF!</v>
      </c>
      <c r="FJ29" s="50">
        <v>21</v>
      </c>
      <c r="FK29" s="65" t="str">
        <f>IFERROR(IF(FH29&gt;0,(G29-FH29),"F"),"D")</f>
        <v>D</v>
      </c>
      <c r="FL29" s="65">
        <f>IF(FB29="DESIERTO",G29,"ADJUDICADO")</f>
        <v>20064359</v>
      </c>
    </row>
    <row r="30" spans="1:168" ht="20.399999999999999" x14ac:dyDescent="0.2">
      <c r="A30" s="45"/>
      <c r="B30" s="135" t="s">
        <v>75</v>
      </c>
      <c r="C30" s="146" t="s">
        <v>97</v>
      </c>
      <c r="D30" s="139" t="s">
        <v>98</v>
      </c>
      <c r="E30" s="143" t="s">
        <v>102</v>
      </c>
      <c r="F30" s="144">
        <v>2</v>
      </c>
      <c r="G30" s="127">
        <v>5958569</v>
      </c>
      <c r="H30" s="49">
        <v>22</v>
      </c>
      <c r="I30" s="164"/>
      <c r="J30" s="164"/>
      <c r="K30" s="164"/>
      <c r="L30" s="163"/>
      <c r="M30" s="161"/>
      <c r="N30" s="161"/>
      <c r="O30" s="161"/>
      <c r="P30" s="53">
        <v>22</v>
      </c>
      <c r="Q30" s="23">
        <f>IF(I30="NC","NC",IF(I30&lt;=$G30,I30,""))</f>
        <v>0</v>
      </c>
      <c r="R30" s="23">
        <f>IF(J30="NC","NC",IF(J30&lt;=$G30,J30,""))</f>
        <v>0</v>
      </c>
      <c r="S30" s="23">
        <f>IF(K30="NC","NC",IF(K30&lt;=$G30,K30,""))</f>
        <v>0</v>
      </c>
      <c r="T30" s="23">
        <f>IF(L30="NC","NC",IF(L30&lt;=$G30,L30,""))</f>
        <v>0</v>
      </c>
      <c r="U30" s="23">
        <f>IF(M30="NC","NC",IF(M30&lt;=$G30,M30,""))</f>
        <v>0</v>
      </c>
      <c r="V30" s="23">
        <f>IF(N30="NC","NC",IF(N30&lt;=$G30,N30,""))</f>
        <v>0</v>
      </c>
      <c r="W30" s="23">
        <f>IF(O30="NC","NC",IF(O30&lt;=$G30,O30,""))</f>
        <v>0</v>
      </c>
      <c r="X30" s="50">
        <v>22</v>
      </c>
      <c r="Y30" s="178" t="s">
        <v>34</v>
      </c>
      <c r="Z30" s="178" t="s">
        <v>34</v>
      </c>
      <c r="AA30" s="178" t="s">
        <v>34</v>
      </c>
      <c r="AB30" s="177" t="s">
        <v>34</v>
      </c>
      <c r="AC30" s="175" t="s">
        <v>34</v>
      </c>
      <c r="AD30" s="175" t="s">
        <v>34</v>
      </c>
      <c r="AE30" s="175" t="s">
        <v>34</v>
      </c>
      <c r="AF30" s="50">
        <v>22</v>
      </c>
      <c r="AG30" s="178" t="s">
        <v>35</v>
      </c>
      <c r="AH30" s="178" t="s">
        <v>35</v>
      </c>
      <c r="AI30" s="178" t="s">
        <v>35</v>
      </c>
      <c r="AJ30" s="177" t="s">
        <v>35</v>
      </c>
      <c r="AK30" s="175" t="s">
        <v>35</v>
      </c>
      <c r="AL30" s="175" t="s">
        <v>35</v>
      </c>
      <c r="AM30" s="175" t="s">
        <v>35</v>
      </c>
      <c r="AN30" s="50">
        <v>22</v>
      </c>
      <c r="AO30" s="178" t="s">
        <v>35</v>
      </c>
      <c r="AP30" s="178" t="s">
        <v>35</v>
      </c>
      <c r="AQ30" s="178" t="s">
        <v>35</v>
      </c>
      <c r="AR30" s="177" t="s">
        <v>35</v>
      </c>
      <c r="AS30" s="175" t="s">
        <v>35</v>
      </c>
      <c r="AT30" s="175" t="s">
        <v>35</v>
      </c>
      <c r="AU30" s="175" t="s">
        <v>35</v>
      </c>
      <c r="AV30" s="50">
        <v>22</v>
      </c>
      <c r="AW30" s="24" t="str">
        <f>IF(Y30="NO CUMPLE","NO CUMPLE",IF(AG30="NO CUMPLE","NO CUMPLE",IF(AO30="NO CUMPLE","NO CUMPLE",IF(AO30="CUMPLE","CUMPLE"))))</f>
        <v>NO CUMPLE</v>
      </c>
      <c r="AX30" s="24" t="str">
        <f>IF(Z30="NO CUMPLE","NO CUMPLE",IF(AH30="NO CUMPLE","NO CUMPLE",IF(AP30="NO CUMPLE","NO CUMPLE",IF(AP30="CUMPLE","CUMPLE"))))</f>
        <v>NO CUMPLE</v>
      </c>
      <c r="AY30" s="24" t="str">
        <f>IF(AA30="NO CUMPLE","NO CUMPLE",IF(AI30="NO CUMPLE","NO CUMPLE",IF(AQ30="NO CUMPLE","NO CUMPLE",IF(AQ30="CUMPLE","CUMPLE"))))</f>
        <v>NO CUMPLE</v>
      </c>
      <c r="AZ30" s="24" t="str">
        <f>IF(AB30="NO CUMPLE","NO CUMPLE",IF(AJ30="NO CUMPLE","NO CUMPLE",IF(AR30="NO CUMPLE","NO CUMPLE",IF(AR30="CUMPLE","CUMPLE"))))</f>
        <v>NO CUMPLE</v>
      </c>
      <c r="BA30" s="24" t="str">
        <f>IF(AC30="NO CUMPLE","NO CUMPLE",IF(AK30="NO CUMPLE","NO CUMPLE",IF(AS30="NO CUMPLE","NO CUMPLE",IF(AS30="CUMPLE","CUMPLE"))))</f>
        <v>NO CUMPLE</v>
      </c>
      <c r="BB30" s="24" t="str">
        <f>IF(AD30="NO CUMPLE","NO CUMPLE",IF(AL30="NO CUMPLE","NO CUMPLE",IF(AT30="NO CUMPLE","NO CUMPLE",IF(AT30="CUMPLE","CUMPLE"))))</f>
        <v>NO CUMPLE</v>
      </c>
      <c r="BC30" s="24" t="str">
        <f>IF(AE30="NO CUMPLE","NO CUMPLE",IF(AM30="NO CUMPLE","NO CUMPLE",IF(AU30="NO CUMPLE","NO CUMPLE",IF(AU30="CUMPLE","CUMPLE"))))</f>
        <v>NO CUMPLE</v>
      </c>
      <c r="BD30" s="50">
        <v>22</v>
      </c>
      <c r="BE30" s="177" t="s">
        <v>33</v>
      </c>
      <c r="BF30" s="177" t="s">
        <v>33</v>
      </c>
      <c r="BG30" s="177" t="s">
        <v>33</v>
      </c>
      <c r="BH30" s="177" t="s">
        <v>33</v>
      </c>
      <c r="BI30" s="177" t="s">
        <v>33</v>
      </c>
      <c r="BJ30" s="177" t="s">
        <v>33</v>
      </c>
      <c r="BK30" s="177" t="s">
        <v>33</v>
      </c>
      <c r="BL30" s="50">
        <v>22</v>
      </c>
      <c r="BM30" s="177" t="s">
        <v>33</v>
      </c>
      <c r="BN30" s="177" t="s">
        <v>33</v>
      </c>
      <c r="BO30" s="177" t="s">
        <v>33</v>
      </c>
      <c r="BP30" s="177" t="s">
        <v>33</v>
      </c>
      <c r="BQ30" s="177" t="s">
        <v>33</v>
      </c>
      <c r="BR30" s="177" t="s">
        <v>33</v>
      </c>
      <c r="BS30" s="177" t="s">
        <v>33</v>
      </c>
      <c r="BT30" s="50">
        <v>22</v>
      </c>
      <c r="BU30" s="23" t="str">
        <f>IF(AW30="NO CUMPLE","",IF(BE30="NO CUMPLE","",IF(BM30="NO CUMPLE","",IF(BE30="NC","",IF(BM30="CUMPLE",I30)))))</f>
        <v/>
      </c>
      <c r="BV30" s="23" t="str">
        <f>IF(AX30="NO CUMPLE","",IF(BF30="NO CUMPLE","",IF(BN30="NO CUMPLE","",IF(BF30="NC","",IF(BN30="CUMPLE",J30)))))</f>
        <v/>
      </c>
      <c r="BW30" s="23" t="str">
        <f>IF(AY30="NO CUMPLE","",IF(BG30="NO CUMPLE","",IF(BO30="NO CUMPLE","",IF(BG30="NC","",IF(BO30="CUMPLE",K30)))))</f>
        <v/>
      </c>
      <c r="BX30" s="23" t="str">
        <f>IF(AZ30="NO CUMPLE","",IF(BH30="NO CUMPLE","",IF(BP30="NO CUMPLE","",IF(BH30="NC","",IF(BP30="CUMPLE",L30)))))</f>
        <v/>
      </c>
      <c r="BY30" s="23" t="str">
        <f>IF(BA30="NO CUMPLE","",IF(BI30="NO CUMPLE","",IF(BQ30="NO CUMPLE","",IF(BI30="NC","",IF(BQ30="CUMPLE",M30)))))</f>
        <v/>
      </c>
      <c r="BZ30" s="23" t="str">
        <f>IF(BB30="NO CUMPLE","",IF(BJ30="NO CUMPLE","",IF(BR30="NO CUMPLE","",IF(BJ30="NC","",IF(BR30="CUMPLE",N30)))))</f>
        <v/>
      </c>
      <c r="CA30" s="23" t="str">
        <f>IF(BC30="NO CUMPLE","",IF(BK30="NO CUMPLE","",IF(BS30="NO CUMPLE","",IF(BK30="NC","",IF(BS30="CUMPLE",O30)))))</f>
        <v/>
      </c>
      <c r="CB30" s="23">
        <v>5958569</v>
      </c>
      <c r="CC30" s="23">
        <v>5958569</v>
      </c>
      <c r="CD30" s="25">
        <f>COUNT(BU30:CA30)</f>
        <v>0</v>
      </c>
      <c r="CE30" s="25">
        <f t="shared" si="0"/>
        <v>0</v>
      </c>
      <c r="CF30" s="26" t="str">
        <f>IFERROR(MEDIAN(BU30:CA30),"")</f>
        <v/>
      </c>
      <c r="CG30" s="68" t="str">
        <f>IF(COUNT(BU30:CA30)=0,"",MOD(COUNT(BU30:CA30),2))</f>
        <v/>
      </c>
      <c r="CH30" s="69" t="str">
        <f>IF(COUNT(BU30:CA30)&lt;2,"", IF(MOD(COUNT(BU30:CA30),2)=1,"", SMALL(BU30:CA30, COUNT(BU30:CA30)/2 ) ))</f>
        <v/>
      </c>
      <c r="CI30" s="69" t="str">
        <f t="shared" si="1"/>
        <v/>
      </c>
      <c r="CJ30" s="50">
        <v>22</v>
      </c>
      <c r="CK30" s="27" t="str">
        <f>IF(BU30="","", (1 - ABS((BU30 - $CI30)/$CI30)) * 40)</f>
        <v/>
      </c>
      <c r="CL30" s="27" t="str">
        <f>IF(BV30="","", (1 - ABS((BV30 - $CI30)/$CI30)) * 40)</f>
        <v/>
      </c>
      <c r="CM30" s="27" t="str">
        <f>IF(BW30="","", (1 - ABS((BW30 - $CI30)/$CI30)) * 40)</f>
        <v/>
      </c>
      <c r="CN30" s="27" t="str">
        <f>IF(BX30="","", (1 - ABS((BX30 - $CI30)/$CI30)) * 40)</f>
        <v/>
      </c>
      <c r="CO30" s="27" t="str">
        <f>IF(BY30="","", (1 - ABS((BY30 - $CI30)/$CI30)) * 40)</f>
        <v/>
      </c>
      <c r="CP30" s="27" t="str">
        <f>IF(BZ30="","", (1 - ABS((BZ30 - $CI30)/$CI30)) * 40)</f>
        <v/>
      </c>
      <c r="CQ30" s="27" t="str">
        <f>IF(CA30="","", (1 - ABS((CA30 - $CI30)/$CI30)) * 40)</f>
        <v/>
      </c>
      <c r="CR30" s="50">
        <v>22</v>
      </c>
      <c r="CS30" s="67" t="str">
        <f>IF(BU30="","",ABS((BU30 - $CI30)/$CI30))</f>
        <v/>
      </c>
      <c r="CT30" s="67" t="str">
        <f>IF(BV30="","",ABS((BV30 - $CI30)/$CI30))</f>
        <v/>
      </c>
      <c r="CU30" s="67" t="str">
        <f>IF(BW30="","",ABS((BW30 - $CI30)/$CI30))</f>
        <v/>
      </c>
      <c r="CV30" s="67" t="str">
        <f>IF(BX30="","",ABS((BX30 - $CI30)/$CI30))</f>
        <v/>
      </c>
      <c r="CW30" s="67" t="str">
        <f>IF(BY30="","",ABS((BY30 - $CI30)/$CI30))</f>
        <v/>
      </c>
      <c r="CX30" s="67" t="str">
        <f>IF(BZ30="","",ABS((BZ30 - $CI30)/$CI30))</f>
        <v/>
      </c>
      <c r="CY30" s="67" t="str">
        <f>IF(CA30="","",ABS((CA30 - $CI30)/$CI30))</f>
        <v/>
      </c>
      <c r="CZ30" s="50">
        <v>22</v>
      </c>
      <c r="DA30" s="28" t="str">
        <f>IF(CK30="","",ABS(BU30-$CF30))</f>
        <v/>
      </c>
      <c r="DB30" s="28" t="str">
        <f>IF(CL30="","",ABS(BV30-$CF30))</f>
        <v/>
      </c>
      <c r="DC30" s="28" t="str">
        <f>IF(CM30="","",ABS(BW30-$CF30))</f>
        <v/>
      </c>
      <c r="DD30" s="28" t="str">
        <f>IF(CN30="","",ABS(BX30-$CF30))</f>
        <v/>
      </c>
      <c r="DE30" s="28" t="str">
        <f>IF(CO30="","",ABS(BY30-$CF30))</f>
        <v/>
      </c>
      <c r="DF30" s="28" t="str">
        <f>IF(CP30="","",ABS(BZ30-$CF30))</f>
        <v/>
      </c>
      <c r="DG30" s="28" t="str">
        <f>IF(CQ30="","",ABS(CA30-$CF30))</f>
        <v/>
      </c>
      <c r="DH30" s="50">
        <v>22</v>
      </c>
      <c r="DI30" s="29" t="str">
        <f>IF(BU30="","",(BU30-$CI30)^2)</f>
        <v/>
      </c>
      <c r="DJ30" s="29" t="str">
        <f>IF(BV30="","",(BV30-$CI30)^2)</f>
        <v/>
      </c>
      <c r="DK30" s="29" t="str">
        <f>IF(BW30="","",(BW30-$CI30)^2)</f>
        <v/>
      </c>
      <c r="DL30" s="29" t="str">
        <f>IF(BX30="","",(BX30-$CI30)^2)</f>
        <v/>
      </c>
      <c r="DM30" s="29" t="str">
        <f>IF(BY30="","",(BY30-$CI30)^2)</f>
        <v/>
      </c>
      <c r="DN30" s="29" t="str">
        <f>IF(BZ30="","",(BZ30-$CI30)^2)</f>
        <v/>
      </c>
      <c r="DO30" s="29" t="str">
        <f>IF(CA30="","",(CA30-$CI30)^2)</f>
        <v/>
      </c>
      <c r="DP30" s="46">
        <f>MIN(DI30:DO30)</f>
        <v>0</v>
      </c>
      <c r="DQ30" s="50">
        <v>22</v>
      </c>
      <c r="DR30" s="30" t="str">
        <f>IF(BU30="","", (1 - ABS((BU30-$CI30)/$CI30))*40)</f>
        <v/>
      </c>
      <c r="DS30" s="30" t="str">
        <f>IF(BV30="","", (1 - ABS((BV30-$CI30)/$CI30))*40)</f>
        <v/>
      </c>
      <c r="DT30" s="30" t="str">
        <f>IF(BW30="","", (1 - ABS((BW30-$CI30)/$CI30))*40)</f>
        <v/>
      </c>
      <c r="DU30" s="30" t="str">
        <f>IF(BX30="","", (1 - ABS((BX30-$CI30)/$CI30))*40)</f>
        <v/>
      </c>
      <c r="DV30" s="30" t="str">
        <f>IF(BY30="","", (1 - ABS((BY30-$CI30)/$CI30))*40)</f>
        <v/>
      </c>
      <c r="DW30" s="30" t="str">
        <f>IF(BZ30="","", (1 - ABS((BZ30-$CI30)/$CI30))*40)</f>
        <v/>
      </c>
      <c r="DX30" s="30" t="str">
        <f>IF(CA30="","", (1 - ABS((CA30-$CI30)/$CI30))*40)</f>
        <v/>
      </c>
      <c r="DY30" s="50">
        <v>22</v>
      </c>
      <c r="DZ30" s="178"/>
      <c r="EA30" s="178"/>
      <c r="EB30" s="178"/>
      <c r="EC30" s="177"/>
      <c r="ED30" s="175"/>
      <c r="EE30" s="175"/>
      <c r="EF30" s="175"/>
      <c r="EG30" s="50">
        <v>22</v>
      </c>
      <c r="EH30" s="64">
        <f>IF(DZ30&lt;36,0,IF(DZ30&gt;=72,60,IF(DZ30&gt;=66,40,IF(DZ30&gt;=60,30,IF(DZ30&gt;=48,20,IF(DZ30&gt;=36,10,0))))))</f>
        <v>0</v>
      </c>
      <c r="EI30" s="64">
        <f>IF(EA30&lt;36,0,IF(EA30&gt;=72,60,IF(EA30&gt;=66,40,IF(EA30&gt;=60,30,IF(EA30&gt;=48,20,IF(EA30&gt;=36,10,0))))))</f>
        <v>0</v>
      </c>
      <c r="EJ30" s="64">
        <f>IF(EB30&lt;36,0,IF(EB30&gt;=72,60,IF(EB30&gt;=66,40,IF(EB30&gt;=60,30,IF(EB30&gt;=48,20,IF(EB30&gt;=36,10,0))))))</f>
        <v>0</v>
      </c>
      <c r="EK30" s="64">
        <f>IF(EC30&lt;36,0,IF(EC30&gt;=72,60,IF(EC30&gt;=66,40,IF(EC30&gt;=60,30,IF(EC30&gt;=48,20,IF(EC30&gt;=36,10,0))))))</f>
        <v>0</v>
      </c>
      <c r="EL30" s="64">
        <f>IF(ED30&lt;36,0,IF(ED30&gt;=72,60,IF(ED30&gt;=66,40,IF(ED30&gt;=60,30,IF(ED30&gt;=48,20,IF(ED30&gt;=36,10,0))))))</f>
        <v>0</v>
      </c>
      <c r="EM30" s="64">
        <f>IF(EE30&lt;36,0,IF(EE30&gt;=72,60,IF(EE30&gt;=66,40,IF(EE30&gt;=60,30,IF(EE30&gt;=48,20,IF(EE30&gt;=36,10,0))))))</f>
        <v>0</v>
      </c>
      <c r="EN30" s="64">
        <f>IF(EF30&lt;36,0,IF(EF30&gt;=72,60,IF(EF30&gt;=66,40,IF(EF30&gt;=60,30,IF(EF30&gt;=48,20,IF(EF30&gt;=36,10,0))))))</f>
        <v>0</v>
      </c>
      <c r="EO30" s="50">
        <v>22</v>
      </c>
      <c r="EP30" s="31" t="str">
        <f>IF(DR30="","",(EH30+DR30))</f>
        <v/>
      </c>
      <c r="EQ30" s="31" t="str">
        <f>IF(DS30="","",(EI30+DS30))</f>
        <v/>
      </c>
      <c r="ER30" s="31" t="str">
        <f>IF(DT30="","",(EJ30+DT30))</f>
        <v/>
      </c>
      <c r="ES30" s="31" t="str">
        <f>IF(DU30="","",(EK30+DU30))</f>
        <v/>
      </c>
      <c r="ET30" s="31" t="str">
        <f>IF(DV30="","",(EL30+DV30))</f>
        <v/>
      </c>
      <c r="EU30" s="31" t="str">
        <f>IF(DW30="","",(EM30+DW30))</f>
        <v/>
      </c>
      <c r="EV30" s="31" t="str">
        <f>IF(DX30="","",(EN30+DX30))</f>
        <v/>
      </c>
      <c r="EW30" s="70">
        <f>MAX(EP30:EV30)</f>
        <v>0</v>
      </c>
      <c r="EX30" s="32" t="str">
        <f>IF($EW30=EP30,EP$8,IF($EW30=EQ30,EQ$8,IF($EW30=ER30,ER$8,IF($EW30=ES30,ES$8,IF($EW30=ET30,ET$8,IF($EW30=EU30,EU$8,IF($EW30=EV30,EV$8,"")))))))</f>
        <v/>
      </c>
      <c r="EY30" s="32" t="e">
        <f>IF($EW30=#REF!,#REF!,IF($EW30=#REF!,#REF!,IF($EW30=#REF!,#REF!,IF($EW30=#REF!,#REF!,IF($EW30=#REF!,#REF!,IF($EW30=#REF!,#REF!,IF($EW30=#REF!,#REF!,"")))))))</f>
        <v>#REF!</v>
      </c>
      <c r="EZ30" s="32" t="e">
        <f>IF($EW30=#REF!,#REF!,IF($EW30=#REF!,#REF!,IF($EW30=#REF!,#REF!,IF($EW30=#REF!,#REF!,IF($EW30=#REF!,#REF!,IF($EW30=#REF!,#REF!,IF($EW30=#REF!,#REF!,"")))))))</f>
        <v>#REF!</v>
      </c>
      <c r="FA30" s="32" t="e">
        <f>IF($EW30=#REF!,#REF!,IF($EW30=#REF!,#REF!,IF($EW30=#REF!,#REF!,IF($EW30=#REF!,#REF!,IF($EW30=#REF!,#REF!,IF($EW30=#REF!,#REF!,IF($EW30=#REF!,#REF!,"")))))))</f>
        <v>#REF!</v>
      </c>
      <c r="FB30" s="74" t="str">
        <f>IFERROR(INDEX($EP$8:$EV$8,MATCH(EW30,EP30:EV30,0)), "DESIERTO")</f>
        <v>DESIERTO</v>
      </c>
      <c r="FC30" s="74" t="e">
        <f>IF($EW30=EP30,EP$8,IF($EW30=EQ30,EQ$8,IF($EW30=ER30,ER$8,IF($EW30=ES30,ES$8,IF($EW30=ET30,ET$8,IF($EW30=EU30,EU$8,IF($EW30=EV30,EV$8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IF($EW30=#REF!,#REF!,""))))))))))))))))))))))))))))</f>
        <v>#REF!</v>
      </c>
      <c r="FD30" s="33" t="e">
        <f>IF($FC30=$I$8,$I30,IF($FC30=$J$8,$J30,IF($FC30=$K$8,$K30,IF($FC30=$L$8,$L30,IF($FC30=$M$8,$M30,IF($FC30=$N$8,$N30,IF($FC30=$O$8,$O30,"")))))))</f>
        <v>#REF!</v>
      </c>
      <c r="FE30" s="33" t="e">
        <f>IF($FC30=#REF!,#REF!,IF($FC30=#REF!,#REF!,IF($FC30=#REF!,#REF!,IF($FC30=#REF!,#REF!,IF($FC30=#REF!,#REF!,IF($FC30=#REF!,#REF!,IF($FC30=#REF!,#REF!,"")))))))</f>
        <v>#REF!</v>
      </c>
      <c r="FF30" s="33" t="e">
        <f>IF($FC30=#REF!,#REF!,IF($FC30=#REF!,#REF!,IF($FC30=#REF!,#REF!,IF($FC30=#REF!,#REF!,IF($FC30=#REF!,#REF!,IF($FC30=#REF!,#REF!,IF($FC30=#REF!,#REF!,"")))))))</f>
        <v>#REF!</v>
      </c>
      <c r="FG30" s="33" t="e">
        <f>IF($FC30=#REF!,#REF!,IF($FC30=#REF!,#REF!,IF($FC30=#REF!,#REF!,IF($FC30=#REF!,#REF!,IF($FC30=#REF!,#REF!,IF($FC30=#REF!,#REF!,IF($FC30=#REF!,#REF!,"")))))))</f>
        <v>#REF!</v>
      </c>
      <c r="FH30" s="65" t="str">
        <f>IFERROR(INDEX(I30:O30,MATCH(FB30,$I$8:$O$8,0)),"DESIERTO")</f>
        <v>DESIERTO</v>
      </c>
      <c r="FI30" s="33" t="e">
        <f t="shared" si="2"/>
        <v>#REF!</v>
      </c>
      <c r="FJ30" s="50">
        <v>22</v>
      </c>
      <c r="FK30" s="65" t="str">
        <f>IFERROR(IF(FH30&gt;0,(G30-FH30),"F"),"D")</f>
        <v>D</v>
      </c>
      <c r="FL30" s="65">
        <f>IF(FB30="DESIERTO",G30,"ADJUDICADO")</f>
        <v>5958569</v>
      </c>
    </row>
    <row r="31" spans="1:168" ht="20.399999999999999" x14ac:dyDescent="0.2">
      <c r="A31" s="45"/>
      <c r="B31" s="135" t="s">
        <v>75</v>
      </c>
      <c r="C31" s="146" t="s">
        <v>97</v>
      </c>
      <c r="D31" s="139" t="s">
        <v>98</v>
      </c>
      <c r="E31" s="143" t="s">
        <v>103</v>
      </c>
      <c r="F31" s="144">
        <v>2</v>
      </c>
      <c r="G31" s="127">
        <v>37225005</v>
      </c>
      <c r="H31" s="50">
        <v>23</v>
      </c>
      <c r="I31" s="169"/>
      <c r="J31" s="169"/>
      <c r="K31" s="164"/>
      <c r="L31" s="163"/>
      <c r="M31" s="161"/>
      <c r="N31" s="161"/>
      <c r="O31" s="161"/>
      <c r="P31" s="53">
        <v>23</v>
      </c>
      <c r="Q31" s="23">
        <f>IF(I31="NC","NC",IF(I31&lt;=$G31,I31,""))</f>
        <v>0</v>
      </c>
      <c r="R31" s="23">
        <f>IF(J31="NC","NC",IF(J31&lt;=$G31,J31,""))</f>
        <v>0</v>
      </c>
      <c r="S31" s="23">
        <f>IF(K31="NC","NC",IF(K31&lt;=$G31,K31,""))</f>
        <v>0</v>
      </c>
      <c r="T31" s="23">
        <f>IF(L31="NC","NC",IF(L31&lt;=$G31,L31,""))</f>
        <v>0</v>
      </c>
      <c r="U31" s="23">
        <f>IF(M31="NC","NC",IF(M31&lt;=$G31,M31,""))</f>
        <v>0</v>
      </c>
      <c r="V31" s="23">
        <f>IF(N31="NC","NC",IF(N31&lt;=$G31,N31,""))</f>
        <v>0</v>
      </c>
      <c r="W31" s="23">
        <f>IF(O31="NC","NC",IF(O31&lt;=$G31,O31,""))</f>
        <v>0</v>
      </c>
      <c r="X31" s="50">
        <v>23</v>
      </c>
      <c r="Y31" s="183" t="s">
        <v>34</v>
      </c>
      <c r="Z31" s="183" t="s">
        <v>34</v>
      </c>
      <c r="AA31" s="178" t="s">
        <v>34</v>
      </c>
      <c r="AB31" s="177" t="s">
        <v>34</v>
      </c>
      <c r="AC31" s="175" t="s">
        <v>34</v>
      </c>
      <c r="AD31" s="175" t="s">
        <v>34</v>
      </c>
      <c r="AE31" s="175" t="s">
        <v>34</v>
      </c>
      <c r="AF31" s="50">
        <v>23</v>
      </c>
      <c r="AG31" s="183" t="s">
        <v>35</v>
      </c>
      <c r="AH31" s="183" t="s">
        <v>35</v>
      </c>
      <c r="AI31" s="178" t="s">
        <v>35</v>
      </c>
      <c r="AJ31" s="177" t="s">
        <v>35</v>
      </c>
      <c r="AK31" s="175" t="s">
        <v>35</v>
      </c>
      <c r="AL31" s="175" t="s">
        <v>35</v>
      </c>
      <c r="AM31" s="175" t="s">
        <v>35</v>
      </c>
      <c r="AN31" s="50">
        <v>23</v>
      </c>
      <c r="AO31" s="183" t="s">
        <v>35</v>
      </c>
      <c r="AP31" s="183" t="s">
        <v>35</v>
      </c>
      <c r="AQ31" s="178" t="s">
        <v>35</v>
      </c>
      <c r="AR31" s="177" t="s">
        <v>35</v>
      </c>
      <c r="AS31" s="175" t="s">
        <v>35</v>
      </c>
      <c r="AT31" s="175" t="s">
        <v>35</v>
      </c>
      <c r="AU31" s="175" t="s">
        <v>35</v>
      </c>
      <c r="AV31" s="50">
        <v>23</v>
      </c>
      <c r="AW31" s="24" t="str">
        <f>IF(Y31="NO CUMPLE","NO CUMPLE",IF(AG31="NO CUMPLE","NO CUMPLE",IF(AO31="NO CUMPLE","NO CUMPLE",IF(AO31="CUMPLE","CUMPLE"))))</f>
        <v>NO CUMPLE</v>
      </c>
      <c r="AX31" s="24" t="str">
        <f>IF(Z31="NO CUMPLE","NO CUMPLE",IF(AH31="NO CUMPLE","NO CUMPLE",IF(AP31="NO CUMPLE","NO CUMPLE",IF(AP31="CUMPLE","CUMPLE"))))</f>
        <v>NO CUMPLE</v>
      </c>
      <c r="AY31" s="24" t="str">
        <f>IF(AA31="NO CUMPLE","NO CUMPLE",IF(AI31="NO CUMPLE","NO CUMPLE",IF(AQ31="NO CUMPLE","NO CUMPLE",IF(AQ31="CUMPLE","CUMPLE"))))</f>
        <v>NO CUMPLE</v>
      </c>
      <c r="AZ31" s="24" t="str">
        <f>IF(AB31="NO CUMPLE","NO CUMPLE",IF(AJ31="NO CUMPLE","NO CUMPLE",IF(AR31="NO CUMPLE","NO CUMPLE",IF(AR31="CUMPLE","CUMPLE"))))</f>
        <v>NO CUMPLE</v>
      </c>
      <c r="BA31" s="24" t="str">
        <f>IF(AC31="NO CUMPLE","NO CUMPLE",IF(AK31="NO CUMPLE","NO CUMPLE",IF(AS31="NO CUMPLE","NO CUMPLE",IF(AS31="CUMPLE","CUMPLE"))))</f>
        <v>NO CUMPLE</v>
      </c>
      <c r="BB31" s="24" t="str">
        <f>IF(AD31="NO CUMPLE","NO CUMPLE",IF(AL31="NO CUMPLE","NO CUMPLE",IF(AT31="NO CUMPLE","NO CUMPLE",IF(AT31="CUMPLE","CUMPLE"))))</f>
        <v>NO CUMPLE</v>
      </c>
      <c r="BC31" s="24" t="str">
        <f>IF(AE31="NO CUMPLE","NO CUMPLE",IF(AM31="NO CUMPLE","NO CUMPLE",IF(AU31="NO CUMPLE","NO CUMPLE",IF(AU31="CUMPLE","CUMPLE"))))</f>
        <v>NO CUMPLE</v>
      </c>
      <c r="BD31" s="50">
        <v>23</v>
      </c>
      <c r="BE31" s="177" t="s">
        <v>33</v>
      </c>
      <c r="BF31" s="177" t="s">
        <v>33</v>
      </c>
      <c r="BG31" s="177" t="s">
        <v>33</v>
      </c>
      <c r="BH31" s="177" t="s">
        <v>33</v>
      </c>
      <c r="BI31" s="177" t="s">
        <v>33</v>
      </c>
      <c r="BJ31" s="177" t="s">
        <v>33</v>
      </c>
      <c r="BK31" s="177" t="s">
        <v>33</v>
      </c>
      <c r="BL31" s="50">
        <v>23</v>
      </c>
      <c r="BM31" s="177" t="s">
        <v>33</v>
      </c>
      <c r="BN31" s="177" t="s">
        <v>33</v>
      </c>
      <c r="BO31" s="177" t="s">
        <v>33</v>
      </c>
      <c r="BP31" s="177" t="s">
        <v>33</v>
      </c>
      <c r="BQ31" s="177" t="s">
        <v>33</v>
      </c>
      <c r="BR31" s="177" t="s">
        <v>33</v>
      </c>
      <c r="BS31" s="177" t="s">
        <v>33</v>
      </c>
      <c r="BT31" s="50">
        <v>23</v>
      </c>
      <c r="BU31" s="23" t="str">
        <f>IF(AW31="NO CUMPLE","",IF(BE31="NO CUMPLE","",IF(BM31="NO CUMPLE","",IF(BE31="NC","",IF(BM31="CUMPLE",I31)))))</f>
        <v/>
      </c>
      <c r="BV31" s="23" t="str">
        <f>IF(AX31="NO CUMPLE","",IF(BF31="NO CUMPLE","",IF(BN31="NO CUMPLE","",IF(BF31="NC","",IF(BN31="CUMPLE",J31)))))</f>
        <v/>
      </c>
      <c r="BW31" s="23" t="str">
        <f>IF(AY31="NO CUMPLE","",IF(BG31="NO CUMPLE","",IF(BO31="NO CUMPLE","",IF(BG31="NC","",IF(BO31="CUMPLE",K31)))))</f>
        <v/>
      </c>
      <c r="BX31" s="23" t="str">
        <f>IF(AZ31="NO CUMPLE","",IF(BH31="NO CUMPLE","",IF(BP31="NO CUMPLE","",IF(BH31="NC","",IF(BP31="CUMPLE",L31)))))</f>
        <v/>
      </c>
      <c r="BY31" s="23" t="str">
        <f>IF(BA31="NO CUMPLE","",IF(BI31="NO CUMPLE","",IF(BQ31="NO CUMPLE","",IF(BI31="NC","",IF(BQ31="CUMPLE",M31)))))</f>
        <v/>
      </c>
      <c r="BZ31" s="23" t="str">
        <f>IF(BB31="NO CUMPLE","",IF(BJ31="NO CUMPLE","",IF(BR31="NO CUMPLE","",IF(BJ31="NC","",IF(BR31="CUMPLE",N31)))))</f>
        <v/>
      </c>
      <c r="CA31" s="23" t="str">
        <f>IF(BC31="NO CUMPLE","",IF(BK31="NO CUMPLE","",IF(BS31="NO CUMPLE","",IF(BK31="NC","",IF(BS31="CUMPLE",O31)))))</f>
        <v/>
      </c>
      <c r="CB31" s="23">
        <v>37225005</v>
      </c>
      <c r="CC31" s="23">
        <v>37225005</v>
      </c>
      <c r="CD31" s="25">
        <f>COUNT(BU31:CA31)</f>
        <v>0</v>
      </c>
      <c r="CE31" s="25">
        <f t="shared" si="0"/>
        <v>0</v>
      </c>
      <c r="CF31" s="26" t="str">
        <f>IFERROR(MEDIAN(BU31:CA31),"")</f>
        <v/>
      </c>
      <c r="CG31" s="68" t="str">
        <f>IF(COUNT(BU31:CA31)=0,"",MOD(COUNT(BU31:CA31),2))</f>
        <v/>
      </c>
      <c r="CH31" s="69" t="str">
        <f>IF(COUNT(BU31:CA31)&lt;2,"", IF(MOD(COUNT(BU31:CA31),2)=1,"", SMALL(BU31:CA31, COUNT(BU31:CA31)/2 ) ))</f>
        <v/>
      </c>
      <c r="CI31" s="69" t="str">
        <f t="shared" si="1"/>
        <v/>
      </c>
      <c r="CJ31" s="50">
        <v>23</v>
      </c>
      <c r="CK31" s="27" t="str">
        <f>IF(BU31="","", (1 - ABS((BU31 - $CI31)/$CI31)) * 40)</f>
        <v/>
      </c>
      <c r="CL31" s="27" t="str">
        <f>IF(BV31="","", (1 - ABS((BV31 - $CI31)/$CI31)) * 40)</f>
        <v/>
      </c>
      <c r="CM31" s="27" t="str">
        <f>IF(BW31="","", (1 - ABS((BW31 - $CI31)/$CI31)) * 40)</f>
        <v/>
      </c>
      <c r="CN31" s="27" t="str">
        <f>IF(BX31="","", (1 - ABS((BX31 - $CI31)/$CI31)) * 40)</f>
        <v/>
      </c>
      <c r="CO31" s="27" t="str">
        <f>IF(BY31="","", (1 - ABS((BY31 - $CI31)/$CI31)) * 40)</f>
        <v/>
      </c>
      <c r="CP31" s="27" t="str">
        <f>IF(BZ31="","", (1 - ABS((BZ31 - $CI31)/$CI31)) * 40)</f>
        <v/>
      </c>
      <c r="CQ31" s="27" t="str">
        <f>IF(CA31="","", (1 - ABS((CA31 - $CI31)/$CI31)) * 40)</f>
        <v/>
      </c>
      <c r="CR31" s="50">
        <v>23</v>
      </c>
      <c r="CS31" s="67" t="str">
        <f>IF(BU31="","",ABS((BU31 - $CI31)/$CI31))</f>
        <v/>
      </c>
      <c r="CT31" s="67" t="str">
        <f>IF(BV31="","",ABS((BV31 - $CI31)/$CI31))</f>
        <v/>
      </c>
      <c r="CU31" s="67" t="str">
        <f>IF(BW31="","",ABS((BW31 - $CI31)/$CI31))</f>
        <v/>
      </c>
      <c r="CV31" s="67" t="str">
        <f>IF(BX31="","",ABS((BX31 - $CI31)/$CI31))</f>
        <v/>
      </c>
      <c r="CW31" s="67" t="str">
        <f>IF(BY31="","",ABS((BY31 - $CI31)/$CI31))</f>
        <v/>
      </c>
      <c r="CX31" s="67" t="str">
        <f>IF(BZ31="","",ABS((BZ31 - $CI31)/$CI31))</f>
        <v/>
      </c>
      <c r="CY31" s="67" t="str">
        <f>IF(CA31="","",ABS((CA31 - $CI31)/$CI31))</f>
        <v/>
      </c>
      <c r="CZ31" s="50">
        <v>23</v>
      </c>
      <c r="DA31" s="28" t="str">
        <f>IF(CK31="","",ABS(BU31-$CF31))</f>
        <v/>
      </c>
      <c r="DB31" s="28" t="str">
        <f>IF(CL31="","",ABS(BV31-$CF31))</f>
        <v/>
      </c>
      <c r="DC31" s="28" t="str">
        <f>IF(CM31="","",ABS(BW31-$CF31))</f>
        <v/>
      </c>
      <c r="DD31" s="28" t="str">
        <f>IF(CN31="","",ABS(BX31-$CF31))</f>
        <v/>
      </c>
      <c r="DE31" s="28" t="str">
        <f>IF(CO31="","",ABS(BY31-$CF31))</f>
        <v/>
      </c>
      <c r="DF31" s="28" t="str">
        <f>IF(CP31="","",ABS(BZ31-$CF31))</f>
        <v/>
      </c>
      <c r="DG31" s="28" t="str">
        <f>IF(CQ31="","",ABS(CA31-$CF31))</f>
        <v/>
      </c>
      <c r="DH31" s="50">
        <v>23</v>
      </c>
      <c r="DI31" s="29" t="str">
        <f>IF(BU31="","",(BU31-$CI31)^2)</f>
        <v/>
      </c>
      <c r="DJ31" s="29" t="str">
        <f>IF(BV31="","",(BV31-$CI31)^2)</f>
        <v/>
      </c>
      <c r="DK31" s="29" t="str">
        <f>IF(BW31="","",(BW31-$CI31)^2)</f>
        <v/>
      </c>
      <c r="DL31" s="29" t="str">
        <f>IF(BX31="","",(BX31-$CI31)^2)</f>
        <v/>
      </c>
      <c r="DM31" s="29" t="str">
        <f>IF(BY31="","",(BY31-$CI31)^2)</f>
        <v/>
      </c>
      <c r="DN31" s="29" t="str">
        <f>IF(BZ31="","",(BZ31-$CI31)^2)</f>
        <v/>
      </c>
      <c r="DO31" s="29" t="str">
        <f>IF(CA31="","",(CA31-$CI31)^2)</f>
        <v/>
      </c>
      <c r="DP31" s="46">
        <f>MIN(DI31:DO31)</f>
        <v>0</v>
      </c>
      <c r="DQ31" s="50">
        <v>23</v>
      </c>
      <c r="DR31" s="30" t="str">
        <f>IF(BU31="","", (1 - ABS((BU31-$CI31)/$CI31))*40)</f>
        <v/>
      </c>
      <c r="DS31" s="30" t="str">
        <f>IF(BV31="","", (1 - ABS((BV31-$CI31)/$CI31))*40)</f>
        <v/>
      </c>
      <c r="DT31" s="30" t="str">
        <f>IF(BW31="","", (1 - ABS((BW31-$CI31)/$CI31))*40)</f>
        <v/>
      </c>
      <c r="DU31" s="30" t="str">
        <f>IF(BX31="","", (1 - ABS((BX31-$CI31)/$CI31))*40)</f>
        <v/>
      </c>
      <c r="DV31" s="30" t="str">
        <f>IF(BY31="","", (1 - ABS((BY31-$CI31)/$CI31))*40)</f>
        <v/>
      </c>
      <c r="DW31" s="30" t="str">
        <f>IF(BZ31="","", (1 - ABS((BZ31-$CI31)/$CI31))*40)</f>
        <v/>
      </c>
      <c r="DX31" s="30" t="str">
        <f>IF(CA31="","", (1 - ABS((CA31-$CI31)/$CI31))*40)</f>
        <v/>
      </c>
      <c r="DY31" s="50">
        <v>23</v>
      </c>
      <c r="DZ31" s="183"/>
      <c r="EA31" s="183"/>
      <c r="EB31" s="178"/>
      <c r="EC31" s="177"/>
      <c r="ED31" s="175"/>
      <c r="EE31" s="175"/>
      <c r="EF31" s="175"/>
      <c r="EG31" s="50">
        <v>23</v>
      </c>
      <c r="EH31" s="64">
        <f>IF(DZ31&lt;36,0,IF(DZ31&gt;=72,60,IF(DZ31&gt;=66,40,IF(DZ31&gt;=60,30,IF(DZ31&gt;=48,20,IF(DZ31&gt;=36,10,0))))))</f>
        <v>0</v>
      </c>
      <c r="EI31" s="64">
        <f>IF(EA31&lt;36,0,IF(EA31&gt;=72,60,IF(EA31&gt;=66,40,IF(EA31&gt;=60,30,IF(EA31&gt;=48,20,IF(EA31&gt;=36,10,0))))))</f>
        <v>0</v>
      </c>
      <c r="EJ31" s="64">
        <f>IF(EB31&lt;36,0,IF(EB31&gt;=72,60,IF(EB31&gt;=66,40,IF(EB31&gt;=60,30,IF(EB31&gt;=48,20,IF(EB31&gt;=36,10,0))))))</f>
        <v>0</v>
      </c>
      <c r="EK31" s="64">
        <f>IF(EC31&lt;36,0,IF(EC31&gt;=72,60,IF(EC31&gt;=66,40,IF(EC31&gt;=60,30,IF(EC31&gt;=48,20,IF(EC31&gt;=36,10,0))))))</f>
        <v>0</v>
      </c>
      <c r="EL31" s="64">
        <f>IF(ED31&lt;36,0,IF(ED31&gt;=72,60,IF(ED31&gt;=66,40,IF(ED31&gt;=60,30,IF(ED31&gt;=48,20,IF(ED31&gt;=36,10,0))))))</f>
        <v>0</v>
      </c>
      <c r="EM31" s="64">
        <f>IF(EE31&lt;36,0,IF(EE31&gt;=72,60,IF(EE31&gt;=66,40,IF(EE31&gt;=60,30,IF(EE31&gt;=48,20,IF(EE31&gt;=36,10,0))))))</f>
        <v>0</v>
      </c>
      <c r="EN31" s="64">
        <f>IF(EF31&lt;36,0,IF(EF31&gt;=72,60,IF(EF31&gt;=66,40,IF(EF31&gt;=60,30,IF(EF31&gt;=48,20,IF(EF31&gt;=36,10,0))))))</f>
        <v>0</v>
      </c>
      <c r="EO31" s="50">
        <v>23</v>
      </c>
      <c r="EP31" s="31" t="str">
        <f>IF(DR31="","",(EH31+DR31))</f>
        <v/>
      </c>
      <c r="EQ31" s="31" t="str">
        <f>IF(DS31="","",(EI31+DS31))</f>
        <v/>
      </c>
      <c r="ER31" s="31" t="str">
        <f>IF(DT31="","",(EJ31+DT31))</f>
        <v/>
      </c>
      <c r="ES31" s="31" t="str">
        <f>IF(DU31="","",(EK31+DU31))</f>
        <v/>
      </c>
      <c r="ET31" s="31" t="str">
        <f>IF(DV31="","",(EL31+DV31))</f>
        <v/>
      </c>
      <c r="EU31" s="31" t="str">
        <f>IF(DW31="","",(EM31+DW31))</f>
        <v/>
      </c>
      <c r="EV31" s="31" t="str">
        <f>IF(DX31="","",(EN31+DX31))</f>
        <v/>
      </c>
      <c r="EW31" s="70">
        <f>MAX(EP31:EV31)</f>
        <v>0</v>
      </c>
      <c r="EX31" s="32" t="str">
        <f>IF($EW31=EP31,EP$8,IF($EW31=EQ31,EQ$8,IF($EW31=ER31,ER$8,IF($EW31=ES31,ES$8,IF($EW31=ET31,ET$8,IF($EW31=EU31,EU$8,IF($EW31=EV31,EV$8,"")))))))</f>
        <v/>
      </c>
      <c r="EY31" s="32" t="e">
        <f>IF($EW31=#REF!,#REF!,IF($EW31=#REF!,#REF!,IF($EW31=#REF!,#REF!,IF($EW31=#REF!,#REF!,IF($EW31=#REF!,#REF!,IF($EW31=#REF!,#REF!,IF($EW31=#REF!,#REF!,"")))))))</f>
        <v>#REF!</v>
      </c>
      <c r="EZ31" s="32" t="e">
        <f>IF($EW31=#REF!,#REF!,IF($EW31=#REF!,#REF!,IF($EW31=#REF!,#REF!,IF($EW31=#REF!,#REF!,IF($EW31=#REF!,#REF!,IF($EW31=#REF!,#REF!,IF($EW31=#REF!,#REF!,"")))))))</f>
        <v>#REF!</v>
      </c>
      <c r="FA31" s="32" t="e">
        <f>IF($EW31=#REF!,#REF!,IF($EW31=#REF!,#REF!,IF($EW31=#REF!,#REF!,IF($EW31=#REF!,#REF!,IF($EW31=#REF!,#REF!,IF($EW31=#REF!,#REF!,IF($EW31=#REF!,#REF!,"")))))))</f>
        <v>#REF!</v>
      </c>
      <c r="FB31" s="74" t="str">
        <f>IFERROR(INDEX($EP$8:$EV$8,MATCH(EW31,EP31:EV31,0)), "DESIERTO")</f>
        <v>DESIERTO</v>
      </c>
      <c r="FC31" s="74" t="e">
        <f>IF($EW31=EP31,EP$8,IF($EW31=EQ31,EQ$8,IF($EW31=ER31,ER$8,IF($EW31=ES31,ES$8,IF($EW31=ET31,ET$8,IF($EW31=EU31,EU$8,IF($EW31=EV31,EV$8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IF($EW31=#REF!,#REF!,""))))))))))))))))))))))))))))</f>
        <v>#REF!</v>
      </c>
      <c r="FD31" s="33" t="e">
        <f>IF($FC31=$I$8,$I31,IF($FC31=$J$8,$J31,IF($FC31=$K$8,$K31,IF($FC31=$L$8,$L31,IF($FC31=$M$8,$M31,IF($FC31=$N$8,$N31,IF($FC31=$O$8,$O31,"")))))))</f>
        <v>#REF!</v>
      </c>
      <c r="FE31" s="33" t="e">
        <f>IF($FC31=#REF!,#REF!,IF($FC31=#REF!,#REF!,IF($FC31=#REF!,#REF!,IF($FC31=#REF!,#REF!,IF($FC31=#REF!,#REF!,IF($FC31=#REF!,#REF!,IF($FC31=#REF!,#REF!,"")))))))</f>
        <v>#REF!</v>
      </c>
      <c r="FF31" s="33" t="e">
        <f>IF($FC31=#REF!,#REF!,IF($FC31=#REF!,#REF!,IF($FC31=#REF!,#REF!,IF($FC31=#REF!,#REF!,IF($FC31=#REF!,#REF!,IF($FC31=#REF!,#REF!,IF($FC31=#REF!,#REF!,"")))))))</f>
        <v>#REF!</v>
      </c>
      <c r="FG31" s="33" t="e">
        <f>IF($FC31=#REF!,#REF!,IF($FC31=#REF!,#REF!,IF($FC31=#REF!,#REF!,IF($FC31=#REF!,#REF!,IF($FC31=#REF!,#REF!,IF($FC31=#REF!,#REF!,IF($FC31=#REF!,#REF!,"")))))))</f>
        <v>#REF!</v>
      </c>
      <c r="FH31" s="65" t="str">
        <f>IFERROR(INDEX(I31:O31,MATCH(FB31,$I$8:$O$8,0)),"DESIERTO")</f>
        <v>DESIERTO</v>
      </c>
      <c r="FI31" s="33" t="e">
        <f t="shared" si="2"/>
        <v>#REF!</v>
      </c>
      <c r="FJ31" s="50">
        <v>23</v>
      </c>
      <c r="FK31" s="65" t="str">
        <f>IFERROR(IF(FH31&gt;0,(G31-FH31),"F"),"D")</f>
        <v>D</v>
      </c>
      <c r="FL31" s="65">
        <f>IF(FB31="DESIERTO",G31,"ADJUDICADO")</f>
        <v>37225005</v>
      </c>
    </row>
    <row r="32" spans="1:168" ht="36" customHeight="1" x14ac:dyDescent="0.2">
      <c r="A32" s="45"/>
      <c r="B32" s="135" t="s">
        <v>75</v>
      </c>
      <c r="C32" s="146" t="s">
        <v>97</v>
      </c>
      <c r="D32" s="139" t="s">
        <v>98</v>
      </c>
      <c r="E32" s="147" t="s">
        <v>104</v>
      </c>
      <c r="F32" s="144">
        <v>2</v>
      </c>
      <c r="G32" s="127">
        <v>8504216</v>
      </c>
      <c r="H32" s="50">
        <v>24</v>
      </c>
      <c r="I32" s="164"/>
      <c r="J32" s="164"/>
      <c r="K32" s="164"/>
      <c r="L32" s="161"/>
      <c r="M32" s="161"/>
      <c r="N32" s="161"/>
      <c r="O32" s="161"/>
      <c r="P32" s="53">
        <v>24</v>
      </c>
      <c r="Q32" s="23">
        <f>IF(I32="NC","NC",IF(I32&lt;=$G32,I32,""))</f>
        <v>0</v>
      </c>
      <c r="R32" s="23">
        <f>IF(J32="NC","NC",IF(J32&lt;=$G32,J32,""))</f>
        <v>0</v>
      </c>
      <c r="S32" s="23">
        <f>IF(K32="NC","NC",IF(K32&lt;=$G32,K32,""))</f>
        <v>0</v>
      </c>
      <c r="T32" s="23">
        <f>IF(L32="NC","NC",IF(L32&lt;=$G32,L32,""))</f>
        <v>0</v>
      </c>
      <c r="U32" s="23">
        <f>IF(M32="NC","NC",IF(M32&lt;=$G32,M32,""))</f>
        <v>0</v>
      </c>
      <c r="V32" s="23">
        <f>IF(N32="NC","NC",IF(N32&lt;=$G32,N32,""))</f>
        <v>0</v>
      </c>
      <c r="W32" s="23">
        <f>IF(O32="NC","NC",IF(O32&lt;=$G32,O32,""))</f>
        <v>0</v>
      </c>
      <c r="X32" s="50">
        <v>24</v>
      </c>
      <c r="Y32" s="178" t="s">
        <v>34</v>
      </c>
      <c r="Z32" s="178" t="s">
        <v>34</v>
      </c>
      <c r="AA32" s="178" t="s">
        <v>34</v>
      </c>
      <c r="AB32" s="175" t="s">
        <v>34</v>
      </c>
      <c r="AC32" s="175" t="s">
        <v>34</v>
      </c>
      <c r="AD32" s="175" t="s">
        <v>34</v>
      </c>
      <c r="AE32" s="175" t="s">
        <v>34</v>
      </c>
      <c r="AF32" s="50">
        <v>24</v>
      </c>
      <c r="AG32" s="178" t="s">
        <v>35</v>
      </c>
      <c r="AH32" s="178" t="s">
        <v>35</v>
      </c>
      <c r="AI32" s="178" t="s">
        <v>35</v>
      </c>
      <c r="AJ32" s="175" t="s">
        <v>35</v>
      </c>
      <c r="AK32" s="175" t="s">
        <v>35</v>
      </c>
      <c r="AL32" s="175" t="s">
        <v>35</v>
      </c>
      <c r="AM32" s="175" t="s">
        <v>35</v>
      </c>
      <c r="AN32" s="50">
        <v>24</v>
      </c>
      <c r="AO32" s="178" t="s">
        <v>35</v>
      </c>
      <c r="AP32" s="178" t="s">
        <v>35</v>
      </c>
      <c r="AQ32" s="178" t="s">
        <v>35</v>
      </c>
      <c r="AR32" s="175" t="s">
        <v>35</v>
      </c>
      <c r="AS32" s="175" t="s">
        <v>35</v>
      </c>
      <c r="AT32" s="175" t="s">
        <v>35</v>
      </c>
      <c r="AU32" s="175" t="s">
        <v>35</v>
      </c>
      <c r="AV32" s="50">
        <v>24</v>
      </c>
      <c r="AW32" s="24" t="str">
        <f>IF(Y32="NO CUMPLE","NO CUMPLE",IF(AG32="NO CUMPLE","NO CUMPLE",IF(AO32="NO CUMPLE","NO CUMPLE",IF(AO32="CUMPLE","CUMPLE"))))</f>
        <v>NO CUMPLE</v>
      </c>
      <c r="AX32" s="24" t="str">
        <f>IF(Z32="NO CUMPLE","NO CUMPLE",IF(AH32="NO CUMPLE","NO CUMPLE",IF(AP32="NO CUMPLE","NO CUMPLE",IF(AP32="CUMPLE","CUMPLE"))))</f>
        <v>NO CUMPLE</v>
      </c>
      <c r="AY32" s="24" t="str">
        <f>IF(AA32="NO CUMPLE","NO CUMPLE",IF(AI32="NO CUMPLE","NO CUMPLE",IF(AQ32="NO CUMPLE","NO CUMPLE",IF(AQ32="CUMPLE","CUMPLE"))))</f>
        <v>NO CUMPLE</v>
      </c>
      <c r="AZ32" s="24" t="str">
        <f>IF(AB32="NO CUMPLE","NO CUMPLE",IF(AJ32="NO CUMPLE","NO CUMPLE",IF(AR32="NO CUMPLE","NO CUMPLE",IF(AR32="CUMPLE","CUMPLE"))))</f>
        <v>NO CUMPLE</v>
      </c>
      <c r="BA32" s="24" t="str">
        <f>IF(AC32="NO CUMPLE","NO CUMPLE",IF(AK32="NO CUMPLE","NO CUMPLE",IF(AS32="NO CUMPLE","NO CUMPLE",IF(AS32="CUMPLE","CUMPLE"))))</f>
        <v>NO CUMPLE</v>
      </c>
      <c r="BB32" s="24" t="str">
        <f>IF(AD32="NO CUMPLE","NO CUMPLE",IF(AL32="NO CUMPLE","NO CUMPLE",IF(AT32="NO CUMPLE","NO CUMPLE",IF(AT32="CUMPLE","CUMPLE"))))</f>
        <v>NO CUMPLE</v>
      </c>
      <c r="BC32" s="24" t="str">
        <f>IF(AE32="NO CUMPLE","NO CUMPLE",IF(AM32="NO CUMPLE","NO CUMPLE",IF(AU32="NO CUMPLE","NO CUMPLE",IF(AU32="CUMPLE","CUMPLE"))))</f>
        <v>NO CUMPLE</v>
      </c>
      <c r="BD32" s="50">
        <v>24</v>
      </c>
      <c r="BE32" s="177" t="s">
        <v>33</v>
      </c>
      <c r="BF32" s="177" t="s">
        <v>33</v>
      </c>
      <c r="BG32" s="177" t="s">
        <v>33</v>
      </c>
      <c r="BH32" s="177" t="s">
        <v>33</v>
      </c>
      <c r="BI32" s="177" t="s">
        <v>33</v>
      </c>
      <c r="BJ32" s="177" t="s">
        <v>33</v>
      </c>
      <c r="BK32" s="177" t="s">
        <v>33</v>
      </c>
      <c r="BL32" s="50">
        <v>24</v>
      </c>
      <c r="BM32" s="177" t="s">
        <v>33</v>
      </c>
      <c r="BN32" s="177" t="s">
        <v>33</v>
      </c>
      <c r="BO32" s="177" t="s">
        <v>33</v>
      </c>
      <c r="BP32" s="177" t="s">
        <v>33</v>
      </c>
      <c r="BQ32" s="177" t="s">
        <v>33</v>
      </c>
      <c r="BR32" s="177" t="s">
        <v>33</v>
      </c>
      <c r="BS32" s="177" t="s">
        <v>33</v>
      </c>
      <c r="BT32" s="50">
        <v>24</v>
      </c>
      <c r="BU32" s="23" t="str">
        <f>IF(AW32="NO CUMPLE","",IF(BE32="NO CUMPLE","",IF(BM32="NO CUMPLE","",IF(BE32="NC","",IF(BM32="CUMPLE",I32)))))</f>
        <v/>
      </c>
      <c r="BV32" s="23" t="str">
        <f>IF(AX32="NO CUMPLE","",IF(BF32="NO CUMPLE","",IF(BN32="NO CUMPLE","",IF(BF32="NC","",IF(BN32="CUMPLE",J32)))))</f>
        <v/>
      </c>
      <c r="BW32" s="23" t="str">
        <f>IF(AY32="NO CUMPLE","",IF(BG32="NO CUMPLE","",IF(BO32="NO CUMPLE","",IF(BG32="NC","",IF(BO32="CUMPLE",K32)))))</f>
        <v/>
      </c>
      <c r="BX32" s="23" t="str">
        <f>IF(AZ32="NO CUMPLE","",IF(BH32="NO CUMPLE","",IF(BP32="NO CUMPLE","",IF(BH32="NC","",IF(BP32="CUMPLE",L32)))))</f>
        <v/>
      </c>
      <c r="BY32" s="23" t="str">
        <f>IF(BA32="NO CUMPLE","",IF(BI32="NO CUMPLE","",IF(BQ32="NO CUMPLE","",IF(BI32="NC","",IF(BQ32="CUMPLE",M32)))))</f>
        <v/>
      </c>
      <c r="BZ32" s="23" t="str">
        <f>IF(BB32="NO CUMPLE","",IF(BJ32="NO CUMPLE","",IF(BR32="NO CUMPLE","",IF(BJ32="NC","",IF(BR32="CUMPLE",N32)))))</f>
        <v/>
      </c>
      <c r="CA32" s="23" t="str">
        <f>IF(BC32="NO CUMPLE","",IF(BK32="NO CUMPLE","",IF(BS32="NO CUMPLE","",IF(BK32="NC","",IF(BS32="CUMPLE",O32)))))</f>
        <v/>
      </c>
      <c r="CB32" s="23">
        <v>8504216</v>
      </c>
      <c r="CC32" s="23">
        <v>8504216</v>
      </c>
      <c r="CD32" s="25">
        <f>COUNT(BU32:CA32)</f>
        <v>0</v>
      </c>
      <c r="CE32" s="25">
        <f t="shared" si="0"/>
        <v>0</v>
      </c>
      <c r="CF32" s="26" t="str">
        <f>IFERROR(MEDIAN(BU32:CA32),"")</f>
        <v/>
      </c>
      <c r="CG32" s="68" t="str">
        <f>IF(COUNT(BU32:CA32)=0,"",MOD(COUNT(BU32:CA32),2))</f>
        <v/>
      </c>
      <c r="CH32" s="69" t="str">
        <f>IF(COUNT(BU32:CA32)&lt;2,"", IF(MOD(COUNT(BU32:CA32),2)=1,"", SMALL(BU32:CA32, COUNT(BU32:CA32)/2 ) ))</f>
        <v/>
      </c>
      <c r="CI32" s="69" t="str">
        <f t="shared" si="1"/>
        <v/>
      </c>
      <c r="CJ32" s="50">
        <v>24</v>
      </c>
      <c r="CK32" s="27" t="str">
        <f>IF(BU32="","", (1 - ABS((BU32 - $CI32)/$CI32)) * 40)</f>
        <v/>
      </c>
      <c r="CL32" s="27" t="str">
        <f>IF(BV32="","", (1 - ABS((BV32 - $CI32)/$CI32)) * 40)</f>
        <v/>
      </c>
      <c r="CM32" s="27" t="str">
        <f>IF(BW32="","", (1 - ABS((BW32 - $CI32)/$CI32)) * 40)</f>
        <v/>
      </c>
      <c r="CN32" s="27" t="str">
        <f>IF(BX32="","", (1 - ABS((BX32 - $CI32)/$CI32)) * 40)</f>
        <v/>
      </c>
      <c r="CO32" s="27" t="str">
        <f>IF(BY32="","", (1 - ABS((BY32 - $CI32)/$CI32)) * 40)</f>
        <v/>
      </c>
      <c r="CP32" s="27" t="str">
        <f>IF(BZ32="","", (1 - ABS((BZ32 - $CI32)/$CI32)) * 40)</f>
        <v/>
      </c>
      <c r="CQ32" s="27" t="str">
        <f>IF(CA32="","", (1 - ABS((CA32 - $CI32)/$CI32)) * 40)</f>
        <v/>
      </c>
      <c r="CR32" s="50">
        <v>24</v>
      </c>
      <c r="CS32" s="67" t="str">
        <f>IF(BU32="","",ABS((BU32 - $CI32)/$CI32))</f>
        <v/>
      </c>
      <c r="CT32" s="67" t="str">
        <f>IF(BV32="","",ABS((BV32 - $CI32)/$CI32))</f>
        <v/>
      </c>
      <c r="CU32" s="67" t="str">
        <f>IF(BW32="","",ABS((BW32 - $CI32)/$CI32))</f>
        <v/>
      </c>
      <c r="CV32" s="67" t="str">
        <f>IF(BX32="","",ABS((BX32 - $CI32)/$CI32))</f>
        <v/>
      </c>
      <c r="CW32" s="67" t="str">
        <f>IF(BY32="","",ABS((BY32 - $CI32)/$CI32))</f>
        <v/>
      </c>
      <c r="CX32" s="67" t="str">
        <f>IF(BZ32="","",ABS((BZ32 - $CI32)/$CI32))</f>
        <v/>
      </c>
      <c r="CY32" s="67" t="str">
        <f>IF(CA32="","",ABS((CA32 - $CI32)/$CI32))</f>
        <v/>
      </c>
      <c r="CZ32" s="50">
        <v>24</v>
      </c>
      <c r="DA32" s="28" t="str">
        <f>IF(CK32="","",ABS(BU32-$CF32))</f>
        <v/>
      </c>
      <c r="DB32" s="28" t="str">
        <f>IF(CL32="","",ABS(BV32-$CF32))</f>
        <v/>
      </c>
      <c r="DC32" s="28" t="str">
        <f>IF(CM32="","",ABS(BW32-$CF32))</f>
        <v/>
      </c>
      <c r="DD32" s="28" t="str">
        <f>IF(CN32="","",ABS(BX32-$CF32))</f>
        <v/>
      </c>
      <c r="DE32" s="28" t="str">
        <f>IF(CO32="","",ABS(BY32-$CF32))</f>
        <v/>
      </c>
      <c r="DF32" s="28" t="str">
        <f>IF(CP32="","",ABS(BZ32-$CF32))</f>
        <v/>
      </c>
      <c r="DG32" s="28" t="str">
        <f>IF(CQ32="","",ABS(CA32-$CF32))</f>
        <v/>
      </c>
      <c r="DH32" s="50">
        <v>24</v>
      </c>
      <c r="DI32" s="29" t="str">
        <f>IF(BU32="","",(BU32-$CI32)^2)</f>
        <v/>
      </c>
      <c r="DJ32" s="29" t="str">
        <f>IF(BV32="","",(BV32-$CI32)^2)</f>
        <v/>
      </c>
      <c r="DK32" s="29" t="str">
        <f>IF(BW32="","",(BW32-$CI32)^2)</f>
        <v/>
      </c>
      <c r="DL32" s="29" t="str">
        <f>IF(BX32="","",(BX32-$CI32)^2)</f>
        <v/>
      </c>
      <c r="DM32" s="29" t="str">
        <f>IF(BY32="","",(BY32-$CI32)^2)</f>
        <v/>
      </c>
      <c r="DN32" s="29" t="str">
        <f>IF(BZ32="","",(BZ32-$CI32)^2)</f>
        <v/>
      </c>
      <c r="DO32" s="29" t="str">
        <f>IF(CA32="","",(CA32-$CI32)^2)</f>
        <v/>
      </c>
      <c r="DP32" s="46">
        <f>MIN(DI32:DO32)</f>
        <v>0</v>
      </c>
      <c r="DQ32" s="50">
        <v>24</v>
      </c>
      <c r="DR32" s="30" t="str">
        <f>IF(BU32="","", (1 - ABS((BU32-$CI32)/$CI32))*40)</f>
        <v/>
      </c>
      <c r="DS32" s="30" t="str">
        <f>IF(BV32="","", (1 - ABS((BV32-$CI32)/$CI32))*40)</f>
        <v/>
      </c>
      <c r="DT32" s="30" t="str">
        <f>IF(BW32="","", (1 - ABS((BW32-$CI32)/$CI32))*40)</f>
        <v/>
      </c>
      <c r="DU32" s="30" t="str">
        <f>IF(BX32="","", (1 - ABS((BX32-$CI32)/$CI32))*40)</f>
        <v/>
      </c>
      <c r="DV32" s="30" t="str">
        <f>IF(BY32="","", (1 - ABS((BY32-$CI32)/$CI32))*40)</f>
        <v/>
      </c>
      <c r="DW32" s="30" t="str">
        <f>IF(BZ32="","", (1 - ABS((BZ32-$CI32)/$CI32))*40)</f>
        <v/>
      </c>
      <c r="DX32" s="30" t="str">
        <f>IF(CA32="","", (1 - ABS((CA32-$CI32)/$CI32))*40)</f>
        <v/>
      </c>
      <c r="DY32" s="50">
        <v>24</v>
      </c>
      <c r="DZ32" s="178"/>
      <c r="EA32" s="178"/>
      <c r="EB32" s="178"/>
      <c r="EC32" s="175"/>
      <c r="ED32" s="175"/>
      <c r="EE32" s="175"/>
      <c r="EF32" s="175"/>
      <c r="EG32" s="50">
        <v>24</v>
      </c>
      <c r="EH32" s="64">
        <f>IF(DZ32&lt;36,0,IF(DZ32&gt;=72,60,IF(DZ32&gt;=66,40,IF(DZ32&gt;=60,30,IF(DZ32&gt;=48,20,IF(DZ32&gt;=36,10,0))))))</f>
        <v>0</v>
      </c>
      <c r="EI32" s="64">
        <f>IF(EA32&lt;36,0,IF(EA32&gt;=72,60,IF(EA32&gt;=66,40,IF(EA32&gt;=60,30,IF(EA32&gt;=48,20,IF(EA32&gt;=36,10,0))))))</f>
        <v>0</v>
      </c>
      <c r="EJ32" s="64">
        <f>IF(EB32&lt;36,0,IF(EB32&gt;=72,60,IF(EB32&gt;=66,40,IF(EB32&gt;=60,30,IF(EB32&gt;=48,20,IF(EB32&gt;=36,10,0))))))</f>
        <v>0</v>
      </c>
      <c r="EK32" s="64">
        <f>IF(EC32&lt;36,0,IF(EC32&gt;=72,60,IF(EC32&gt;=66,40,IF(EC32&gt;=60,30,IF(EC32&gt;=48,20,IF(EC32&gt;=36,10,0))))))</f>
        <v>0</v>
      </c>
      <c r="EL32" s="64">
        <f>IF(ED32&lt;36,0,IF(ED32&gt;=72,60,IF(ED32&gt;=66,40,IF(ED32&gt;=60,30,IF(ED32&gt;=48,20,IF(ED32&gt;=36,10,0))))))</f>
        <v>0</v>
      </c>
      <c r="EM32" s="64">
        <f>IF(EE32&lt;36,0,IF(EE32&gt;=72,60,IF(EE32&gt;=66,40,IF(EE32&gt;=60,30,IF(EE32&gt;=48,20,IF(EE32&gt;=36,10,0))))))</f>
        <v>0</v>
      </c>
      <c r="EN32" s="64">
        <f>IF(EF32&lt;36,0,IF(EF32&gt;=72,60,IF(EF32&gt;=66,40,IF(EF32&gt;=60,30,IF(EF32&gt;=48,20,IF(EF32&gt;=36,10,0))))))</f>
        <v>0</v>
      </c>
      <c r="EO32" s="50">
        <v>24</v>
      </c>
      <c r="EP32" s="31" t="str">
        <f>IF(DR32="","",(EH32+DR32))</f>
        <v/>
      </c>
      <c r="EQ32" s="31" t="str">
        <f>IF(DS32="","",(EI32+DS32))</f>
        <v/>
      </c>
      <c r="ER32" s="31" t="str">
        <f>IF(DT32="","",(EJ32+DT32))</f>
        <v/>
      </c>
      <c r="ES32" s="31" t="str">
        <f>IF(DU32="","",(EK32+DU32))</f>
        <v/>
      </c>
      <c r="ET32" s="31" t="str">
        <f>IF(DV32="","",(EL32+DV32))</f>
        <v/>
      </c>
      <c r="EU32" s="31" t="str">
        <f>IF(DW32="","",(EM32+DW32))</f>
        <v/>
      </c>
      <c r="EV32" s="31" t="str">
        <f>IF(DX32="","",(EN32+DX32))</f>
        <v/>
      </c>
      <c r="EW32" s="70">
        <f>MAX(EP32:EV32)</f>
        <v>0</v>
      </c>
      <c r="EX32" s="32" t="str">
        <f>IF($EW32=EP32,EP$8,IF($EW32=EQ32,EQ$8,IF($EW32=ER32,ER$8,IF($EW32=ES32,ES$8,IF($EW32=ET32,ET$8,IF($EW32=EU32,EU$8,IF($EW32=EV32,EV$8,"")))))))</f>
        <v/>
      </c>
      <c r="EY32" s="32" t="e">
        <f>IF($EW32=#REF!,#REF!,IF($EW32=#REF!,#REF!,IF($EW32=#REF!,#REF!,IF($EW32=#REF!,#REF!,IF($EW32=#REF!,#REF!,IF($EW32=#REF!,#REF!,IF($EW32=#REF!,#REF!,"")))))))</f>
        <v>#REF!</v>
      </c>
      <c r="EZ32" s="32" t="e">
        <f>IF($EW32=#REF!,#REF!,IF($EW32=#REF!,#REF!,IF($EW32=#REF!,#REF!,IF($EW32=#REF!,#REF!,IF($EW32=#REF!,#REF!,IF($EW32=#REF!,#REF!,IF($EW32=#REF!,#REF!,"")))))))</f>
        <v>#REF!</v>
      </c>
      <c r="FA32" s="32" t="e">
        <f>IF($EW32=#REF!,#REF!,IF($EW32=#REF!,#REF!,IF($EW32=#REF!,#REF!,IF($EW32=#REF!,#REF!,IF($EW32=#REF!,#REF!,IF($EW32=#REF!,#REF!,IF($EW32=#REF!,#REF!,"")))))))</f>
        <v>#REF!</v>
      </c>
      <c r="FB32" s="74" t="str">
        <f>IFERROR(INDEX($EP$8:$EV$8,MATCH(EW32,EP32:EV32,0)), "DESIERTO")</f>
        <v>DESIERTO</v>
      </c>
      <c r="FC32" s="74" t="e">
        <f>IF($EW32=EP32,EP$8,IF($EW32=EQ32,EQ$8,IF($EW32=ER32,ER$8,IF($EW32=ES32,ES$8,IF($EW32=ET32,ET$8,IF($EW32=EU32,EU$8,IF($EW32=EV32,EV$8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IF($EW32=#REF!,#REF!,""))))))))))))))))))))))))))))</f>
        <v>#REF!</v>
      </c>
      <c r="FD32" s="33" t="e">
        <f>IF($FC32=$I$8,$I32,IF($FC32=$J$8,$J32,IF($FC32=$K$8,$K32,IF($FC32=$L$8,$L32,IF($FC32=$M$8,$M32,IF($FC32=$N$8,$N32,IF($FC32=$O$8,$O32,"")))))))</f>
        <v>#REF!</v>
      </c>
      <c r="FE32" s="33" t="e">
        <f>IF($FC32=#REF!,#REF!,IF($FC32=#REF!,#REF!,IF($FC32=#REF!,#REF!,IF($FC32=#REF!,#REF!,IF($FC32=#REF!,#REF!,IF($FC32=#REF!,#REF!,IF($FC32=#REF!,#REF!,"")))))))</f>
        <v>#REF!</v>
      </c>
      <c r="FF32" s="33" t="e">
        <f>IF($FC32=#REF!,#REF!,IF($FC32=#REF!,#REF!,IF($FC32=#REF!,#REF!,IF($FC32=#REF!,#REF!,IF($FC32=#REF!,#REF!,IF($FC32=#REF!,#REF!,IF($FC32=#REF!,#REF!,"")))))))</f>
        <v>#REF!</v>
      </c>
      <c r="FG32" s="33" t="e">
        <f>IF($FC32=#REF!,#REF!,IF($FC32=#REF!,#REF!,IF($FC32=#REF!,#REF!,IF($FC32=#REF!,#REF!,IF($FC32=#REF!,#REF!,IF($FC32=#REF!,#REF!,IF($FC32=#REF!,#REF!,"")))))))</f>
        <v>#REF!</v>
      </c>
      <c r="FH32" s="65" t="str">
        <f>IFERROR(INDEX(I32:O32,MATCH(FB32,$I$8:$O$8,0)),"DESIERTO")</f>
        <v>DESIERTO</v>
      </c>
      <c r="FI32" s="33" t="e">
        <f t="shared" si="2"/>
        <v>#REF!</v>
      </c>
      <c r="FJ32" s="50">
        <v>24</v>
      </c>
      <c r="FK32" s="65" t="str">
        <f>IFERROR(IF(FH32&gt;0,(G32-FH32),"F"),"D")</f>
        <v>D</v>
      </c>
      <c r="FL32" s="65">
        <f>IF(FB32="DESIERTO",G32,"ADJUDICADO")</f>
        <v>8504216</v>
      </c>
    </row>
    <row r="33" spans="1:168" ht="20.399999999999999" x14ac:dyDescent="0.2">
      <c r="A33" s="45"/>
      <c r="B33" s="135" t="s">
        <v>75</v>
      </c>
      <c r="C33" s="139" t="s">
        <v>97</v>
      </c>
      <c r="D33" s="148" t="s">
        <v>98</v>
      </c>
      <c r="E33" s="149" t="s">
        <v>105</v>
      </c>
      <c r="F33" s="124">
        <v>1</v>
      </c>
      <c r="G33" s="127">
        <v>1515901</v>
      </c>
      <c r="H33" s="49">
        <v>25</v>
      </c>
      <c r="I33" s="164"/>
      <c r="J33" s="164"/>
      <c r="K33" s="164"/>
      <c r="L33" s="161"/>
      <c r="M33" s="161"/>
      <c r="N33" s="161"/>
      <c r="O33" s="161"/>
      <c r="P33" s="53">
        <v>25</v>
      </c>
      <c r="Q33" s="23">
        <f>IF(I33="NC","NC",IF(I33&lt;=$G33,I33,""))</f>
        <v>0</v>
      </c>
      <c r="R33" s="23">
        <f>IF(J33="NC","NC",IF(J33&lt;=$G33,J33,""))</f>
        <v>0</v>
      </c>
      <c r="S33" s="23">
        <f>IF(K33="NC","NC",IF(K33&lt;=$G33,K33,""))</f>
        <v>0</v>
      </c>
      <c r="T33" s="23">
        <f>IF(L33="NC","NC",IF(L33&lt;=$G33,L33,""))</f>
        <v>0</v>
      </c>
      <c r="U33" s="23">
        <f>IF(M33="NC","NC",IF(M33&lt;=$G33,M33,""))</f>
        <v>0</v>
      </c>
      <c r="V33" s="23">
        <f>IF(N33="NC","NC",IF(N33&lt;=$G33,N33,""))</f>
        <v>0</v>
      </c>
      <c r="W33" s="23">
        <f>IF(O33="NC","NC",IF(O33&lt;=$G33,O33,""))</f>
        <v>0</v>
      </c>
      <c r="X33" s="50">
        <v>25</v>
      </c>
      <c r="Y33" s="178" t="s">
        <v>34</v>
      </c>
      <c r="Z33" s="178" t="s">
        <v>34</v>
      </c>
      <c r="AA33" s="178" t="s">
        <v>34</v>
      </c>
      <c r="AB33" s="175" t="s">
        <v>34</v>
      </c>
      <c r="AC33" s="175" t="s">
        <v>34</v>
      </c>
      <c r="AD33" s="175" t="s">
        <v>34</v>
      </c>
      <c r="AE33" s="175" t="s">
        <v>34</v>
      </c>
      <c r="AF33" s="49">
        <v>25</v>
      </c>
      <c r="AG33" s="178" t="s">
        <v>35</v>
      </c>
      <c r="AH33" s="178" t="s">
        <v>35</v>
      </c>
      <c r="AI33" s="178" t="s">
        <v>35</v>
      </c>
      <c r="AJ33" s="175" t="s">
        <v>35</v>
      </c>
      <c r="AK33" s="175" t="s">
        <v>35</v>
      </c>
      <c r="AL33" s="175" t="s">
        <v>35</v>
      </c>
      <c r="AM33" s="175" t="s">
        <v>35</v>
      </c>
      <c r="AN33" s="50">
        <v>25</v>
      </c>
      <c r="AO33" s="178" t="s">
        <v>35</v>
      </c>
      <c r="AP33" s="178" t="s">
        <v>35</v>
      </c>
      <c r="AQ33" s="178" t="s">
        <v>35</v>
      </c>
      <c r="AR33" s="175" t="s">
        <v>35</v>
      </c>
      <c r="AS33" s="175" t="s">
        <v>35</v>
      </c>
      <c r="AT33" s="175" t="s">
        <v>35</v>
      </c>
      <c r="AU33" s="175" t="s">
        <v>35</v>
      </c>
      <c r="AV33" s="50">
        <v>25</v>
      </c>
      <c r="AW33" s="24" t="str">
        <f>IF(Y33="NO CUMPLE","NO CUMPLE",IF(AG33="NO CUMPLE","NO CUMPLE",IF(AO33="NO CUMPLE","NO CUMPLE",IF(AO33="CUMPLE","CUMPLE"))))</f>
        <v>NO CUMPLE</v>
      </c>
      <c r="AX33" s="24" t="str">
        <f>IF(Z33="NO CUMPLE","NO CUMPLE",IF(AH33="NO CUMPLE","NO CUMPLE",IF(AP33="NO CUMPLE","NO CUMPLE",IF(AP33="CUMPLE","CUMPLE"))))</f>
        <v>NO CUMPLE</v>
      </c>
      <c r="AY33" s="24" t="str">
        <f>IF(AA33="NO CUMPLE","NO CUMPLE",IF(AI33="NO CUMPLE","NO CUMPLE",IF(AQ33="NO CUMPLE","NO CUMPLE",IF(AQ33="CUMPLE","CUMPLE"))))</f>
        <v>NO CUMPLE</v>
      </c>
      <c r="AZ33" s="24" t="str">
        <f>IF(AB33="NO CUMPLE","NO CUMPLE",IF(AJ33="NO CUMPLE","NO CUMPLE",IF(AR33="NO CUMPLE","NO CUMPLE",IF(AR33="CUMPLE","CUMPLE"))))</f>
        <v>NO CUMPLE</v>
      </c>
      <c r="BA33" s="24" t="str">
        <f>IF(AC33="NO CUMPLE","NO CUMPLE",IF(AK33="NO CUMPLE","NO CUMPLE",IF(AS33="NO CUMPLE","NO CUMPLE",IF(AS33="CUMPLE","CUMPLE"))))</f>
        <v>NO CUMPLE</v>
      </c>
      <c r="BB33" s="24" t="str">
        <f>IF(AD33="NO CUMPLE","NO CUMPLE",IF(AL33="NO CUMPLE","NO CUMPLE",IF(AT33="NO CUMPLE","NO CUMPLE",IF(AT33="CUMPLE","CUMPLE"))))</f>
        <v>NO CUMPLE</v>
      </c>
      <c r="BC33" s="24" t="str">
        <f>IF(AE33="NO CUMPLE","NO CUMPLE",IF(AM33="NO CUMPLE","NO CUMPLE",IF(AU33="NO CUMPLE","NO CUMPLE",IF(AU33="CUMPLE","CUMPLE"))))</f>
        <v>NO CUMPLE</v>
      </c>
      <c r="BD33" s="50">
        <v>25</v>
      </c>
      <c r="BE33" s="177" t="s">
        <v>33</v>
      </c>
      <c r="BF33" s="177" t="s">
        <v>33</v>
      </c>
      <c r="BG33" s="177" t="s">
        <v>33</v>
      </c>
      <c r="BH33" s="177" t="s">
        <v>33</v>
      </c>
      <c r="BI33" s="177" t="s">
        <v>33</v>
      </c>
      <c r="BJ33" s="177" t="s">
        <v>33</v>
      </c>
      <c r="BK33" s="177" t="s">
        <v>33</v>
      </c>
      <c r="BL33" s="50">
        <v>25</v>
      </c>
      <c r="BM33" s="177" t="s">
        <v>33</v>
      </c>
      <c r="BN33" s="177" t="s">
        <v>33</v>
      </c>
      <c r="BO33" s="177" t="s">
        <v>33</v>
      </c>
      <c r="BP33" s="177" t="s">
        <v>33</v>
      </c>
      <c r="BQ33" s="177" t="s">
        <v>33</v>
      </c>
      <c r="BR33" s="177" t="s">
        <v>33</v>
      </c>
      <c r="BS33" s="177" t="s">
        <v>33</v>
      </c>
      <c r="BT33" s="50">
        <v>25</v>
      </c>
      <c r="BU33" s="23" t="str">
        <f>IF(AW33="NO CUMPLE","",IF(BE33="NO CUMPLE","",IF(BM33="NO CUMPLE","",IF(BE33="NC","",IF(BM33="CUMPLE",I33)))))</f>
        <v/>
      </c>
      <c r="BV33" s="23" t="str">
        <f>IF(AX33="NO CUMPLE","",IF(BF33="NO CUMPLE","",IF(BN33="NO CUMPLE","",IF(BF33="NC","",IF(BN33="CUMPLE",J33)))))</f>
        <v/>
      </c>
      <c r="BW33" s="23" t="str">
        <f>IF(AY33="NO CUMPLE","",IF(BG33="NO CUMPLE","",IF(BO33="NO CUMPLE","",IF(BG33="NC","",IF(BO33="CUMPLE",K33)))))</f>
        <v/>
      </c>
      <c r="BX33" s="23" t="str">
        <f>IF(AZ33="NO CUMPLE","",IF(BH33="NO CUMPLE","",IF(BP33="NO CUMPLE","",IF(BH33="NC","",IF(BP33="CUMPLE",L33)))))</f>
        <v/>
      </c>
      <c r="BY33" s="23" t="str">
        <f>IF(BA33="NO CUMPLE","",IF(BI33="NO CUMPLE","",IF(BQ33="NO CUMPLE","",IF(BI33="NC","",IF(BQ33="CUMPLE",M33)))))</f>
        <v/>
      </c>
      <c r="BZ33" s="23" t="str">
        <f>IF(BB33="NO CUMPLE","",IF(BJ33="NO CUMPLE","",IF(BR33="NO CUMPLE","",IF(BJ33="NC","",IF(BR33="CUMPLE",N33)))))</f>
        <v/>
      </c>
      <c r="CA33" s="23" t="str">
        <f>IF(BC33="NO CUMPLE","",IF(BK33="NO CUMPLE","",IF(BS33="NO CUMPLE","",IF(BK33="NC","",IF(BS33="CUMPLE",O33)))))</f>
        <v/>
      </c>
      <c r="CB33" s="23">
        <v>1515901</v>
      </c>
      <c r="CC33" s="23">
        <v>1515901</v>
      </c>
      <c r="CD33" s="25">
        <f>COUNT(BU33:CA33)</f>
        <v>0</v>
      </c>
      <c r="CE33" s="25">
        <f t="shared" si="0"/>
        <v>0</v>
      </c>
      <c r="CF33" s="26" t="str">
        <f>IFERROR(MEDIAN(BU33:CA33),"")</f>
        <v/>
      </c>
      <c r="CG33" s="68" t="str">
        <f>IF(COUNT(BU33:CA33)=0,"",MOD(COUNT(BU33:CA33),2))</f>
        <v/>
      </c>
      <c r="CH33" s="69" t="str">
        <f>IF(COUNT(BU33:CA33)&lt;2,"", IF(MOD(COUNT(BU33:CA33),2)=1,"", SMALL(BU33:CA33, COUNT(BU33:CA33)/2 ) ))</f>
        <v/>
      </c>
      <c r="CI33" s="69" t="str">
        <f t="shared" si="1"/>
        <v/>
      </c>
      <c r="CJ33" s="50">
        <v>25</v>
      </c>
      <c r="CK33" s="27" t="str">
        <f>IF(BU33="","", (1 - ABS((BU33 - $CI33)/$CI33)) * 40)</f>
        <v/>
      </c>
      <c r="CL33" s="27" t="str">
        <f>IF(BV33="","", (1 - ABS((BV33 - $CI33)/$CI33)) * 40)</f>
        <v/>
      </c>
      <c r="CM33" s="27" t="str">
        <f>IF(BW33="","", (1 - ABS((BW33 - $CI33)/$CI33)) * 40)</f>
        <v/>
      </c>
      <c r="CN33" s="27" t="str">
        <f>IF(BX33="","", (1 - ABS((BX33 - $CI33)/$CI33)) * 40)</f>
        <v/>
      </c>
      <c r="CO33" s="27" t="str">
        <f>IF(BY33="","", (1 - ABS((BY33 - $CI33)/$CI33)) * 40)</f>
        <v/>
      </c>
      <c r="CP33" s="27" t="str">
        <f>IF(BZ33="","", (1 - ABS((BZ33 - $CI33)/$CI33)) * 40)</f>
        <v/>
      </c>
      <c r="CQ33" s="27" t="str">
        <f>IF(CA33="","", (1 - ABS((CA33 - $CI33)/$CI33)) * 40)</f>
        <v/>
      </c>
      <c r="CR33" s="50">
        <v>25</v>
      </c>
      <c r="CS33" s="67" t="str">
        <f>IF(BU33="","",ABS((BU33 - $CI33)/$CI33))</f>
        <v/>
      </c>
      <c r="CT33" s="67" t="str">
        <f>IF(BV33="","",ABS((BV33 - $CI33)/$CI33))</f>
        <v/>
      </c>
      <c r="CU33" s="67" t="str">
        <f>IF(BW33="","",ABS((BW33 - $CI33)/$CI33))</f>
        <v/>
      </c>
      <c r="CV33" s="67" t="str">
        <f>IF(BX33="","",ABS((BX33 - $CI33)/$CI33))</f>
        <v/>
      </c>
      <c r="CW33" s="67" t="str">
        <f>IF(BY33="","",ABS((BY33 - $CI33)/$CI33))</f>
        <v/>
      </c>
      <c r="CX33" s="67" t="str">
        <f>IF(BZ33="","",ABS((BZ33 - $CI33)/$CI33))</f>
        <v/>
      </c>
      <c r="CY33" s="67" t="str">
        <f>IF(CA33="","",ABS((CA33 - $CI33)/$CI33))</f>
        <v/>
      </c>
      <c r="CZ33" s="50">
        <v>25</v>
      </c>
      <c r="DA33" s="28" t="str">
        <f>IF(CK33="","",ABS(BU33-$CF33))</f>
        <v/>
      </c>
      <c r="DB33" s="28" t="str">
        <f>IF(CL33="","",ABS(BV33-$CF33))</f>
        <v/>
      </c>
      <c r="DC33" s="28" t="str">
        <f>IF(CM33="","",ABS(BW33-$CF33))</f>
        <v/>
      </c>
      <c r="DD33" s="28" t="str">
        <f>IF(CN33="","",ABS(BX33-$CF33))</f>
        <v/>
      </c>
      <c r="DE33" s="28" t="str">
        <f>IF(CO33="","",ABS(BY33-$CF33))</f>
        <v/>
      </c>
      <c r="DF33" s="28" t="str">
        <f>IF(CP33="","",ABS(BZ33-$CF33))</f>
        <v/>
      </c>
      <c r="DG33" s="28" t="str">
        <f>IF(CQ33="","",ABS(CA33-$CF33))</f>
        <v/>
      </c>
      <c r="DH33" s="50">
        <v>25</v>
      </c>
      <c r="DI33" s="29" t="str">
        <f>IF(BU33="","",(BU33-$CI33)^2)</f>
        <v/>
      </c>
      <c r="DJ33" s="29" t="str">
        <f>IF(BV33="","",(BV33-$CI33)^2)</f>
        <v/>
      </c>
      <c r="DK33" s="29" t="str">
        <f>IF(BW33="","",(BW33-$CI33)^2)</f>
        <v/>
      </c>
      <c r="DL33" s="29" t="str">
        <f>IF(BX33="","",(BX33-$CI33)^2)</f>
        <v/>
      </c>
      <c r="DM33" s="29" t="str">
        <f>IF(BY33="","",(BY33-$CI33)^2)</f>
        <v/>
      </c>
      <c r="DN33" s="29" t="str">
        <f>IF(BZ33="","",(BZ33-$CI33)^2)</f>
        <v/>
      </c>
      <c r="DO33" s="29" t="str">
        <f>IF(CA33="","",(CA33-$CI33)^2)</f>
        <v/>
      </c>
      <c r="DP33" s="46">
        <f>MIN(DI33:DO33)</f>
        <v>0</v>
      </c>
      <c r="DQ33" s="50">
        <v>25</v>
      </c>
      <c r="DR33" s="30" t="str">
        <f>IF(BU33="","", (1 - ABS((BU33-$CI33)/$CI33))*40)</f>
        <v/>
      </c>
      <c r="DS33" s="30" t="str">
        <f>IF(BV33="","", (1 - ABS((BV33-$CI33)/$CI33))*40)</f>
        <v/>
      </c>
      <c r="DT33" s="30" t="str">
        <f>IF(BW33="","", (1 - ABS((BW33-$CI33)/$CI33))*40)</f>
        <v/>
      </c>
      <c r="DU33" s="30" t="str">
        <f>IF(BX33="","", (1 - ABS((BX33-$CI33)/$CI33))*40)</f>
        <v/>
      </c>
      <c r="DV33" s="30" t="str">
        <f>IF(BY33="","", (1 - ABS((BY33-$CI33)/$CI33))*40)</f>
        <v/>
      </c>
      <c r="DW33" s="30" t="str">
        <f>IF(BZ33="","", (1 - ABS((BZ33-$CI33)/$CI33))*40)</f>
        <v/>
      </c>
      <c r="DX33" s="30" t="str">
        <f>IF(CA33="","", (1 - ABS((CA33-$CI33)/$CI33))*40)</f>
        <v/>
      </c>
      <c r="DY33" s="50">
        <v>25</v>
      </c>
      <c r="DZ33" s="178"/>
      <c r="EA33" s="178"/>
      <c r="EB33" s="178"/>
      <c r="EC33" s="175"/>
      <c r="ED33" s="175"/>
      <c r="EE33" s="175"/>
      <c r="EF33" s="175"/>
      <c r="EG33" s="50">
        <v>25</v>
      </c>
      <c r="EH33" s="64">
        <f>IF(DZ33&lt;36,0,IF(DZ33&gt;=72,60,IF(DZ33&gt;=66,40,IF(DZ33&gt;=60,30,IF(DZ33&gt;=48,20,IF(DZ33&gt;=36,10,0))))))</f>
        <v>0</v>
      </c>
      <c r="EI33" s="64">
        <f>IF(EA33&lt;36,0,IF(EA33&gt;=72,60,IF(EA33&gt;=66,40,IF(EA33&gt;=60,30,IF(EA33&gt;=48,20,IF(EA33&gt;=36,10,0))))))</f>
        <v>0</v>
      </c>
      <c r="EJ33" s="64">
        <f>IF(EB33&lt;36,0,IF(EB33&gt;=72,60,IF(EB33&gt;=66,40,IF(EB33&gt;=60,30,IF(EB33&gt;=48,20,IF(EB33&gt;=36,10,0))))))</f>
        <v>0</v>
      </c>
      <c r="EK33" s="64">
        <f>IF(EC33&lt;36,0,IF(EC33&gt;=72,60,IF(EC33&gt;=66,40,IF(EC33&gt;=60,30,IF(EC33&gt;=48,20,IF(EC33&gt;=36,10,0))))))</f>
        <v>0</v>
      </c>
      <c r="EL33" s="64">
        <f>IF(ED33&lt;36,0,IF(ED33&gt;=72,60,IF(ED33&gt;=66,40,IF(ED33&gt;=60,30,IF(ED33&gt;=48,20,IF(ED33&gt;=36,10,0))))))</f>
        <v>0</v>
      </c>
      <c r="EM33" s="64">
        <f>IF(EE33&lt;36,0,IF(EE33&gt;=72,60,IF(EE33&gt;=66,40,IF(EE33&gt;=60,30,IF(EE33&gt;=48,20,IF(EE33&gt;=36,10,0))))))</f>
        <v>0</v>
      </c>
      <c r="EN33" s="64">
        <f>IF(EF33&lt;36,0,IF(EF33&gt;=72,60,IF(EF33&gt;=66,40,IF(EF33&gt;=60,30,IF(EF33&gt;=48,20,IF(EF33&gt;=36,10,0))))))</f>
        <v>0</v>
      </c>
      <c r="EO33" s="50">
        <v>25</v>
      </c>
      <c r="EP33" s="31" t="str">
        <f>IF(DR33="","",(EH33+DR33))</f>
        <v/>
      </c>
      <c r="EQ33" s="31" t="str">
        <f>IF(DS33="","",(EI33+DS33))</f>
        <v/>
      </c>
      <c r="ER33" s="31" t="str">
        <f>IF(DT33="","",(EJ33+DT33))</f>
        <v/>
      </c>
      <c r="ES33" s="31" t="str">
        <f>IF(DU33="","",(EK33+DU33))</f>
        <v/>
      </c>
      <c r="ET33" s="31" t="str">
        <f>IF(DV33="","",(EL33+DV33))</f>
        <v/>
      </c>
      <c r="EU33" s="31" t="str">
        <f>IF(DW33="","",(EM33+DW33))</f>
        <v/>
      </c>
      <c r="EV33" s="31" t="str">
        <f>IF(DX33="","",(EN33+DX33))</f>
        <v/>
      </c>
      <c r="EW33" s="70">
        <f>MAX(EP33:EV33)</f>
        <v>0</v>
      </c>
      <c r="EX33" s="32" t="str">
        <f>IF($EW33=EP33,EP$8,IF($EW33=EQ33,EQ$8,IF($EW33=ER33,ER$8,IF($EW33=ES33,ES$8,IF($EW33=ET33,ET$8,IF($EW33=EU33,EU$8,IF($EW33=EV33,EV$8,"")))))))</f>
        <v/>
      </c>
      <c r="EY33" s="32" t="e">
        <f>IF($EW33=#REF!,#REF!,IF($EW33=#REF!,#REF!,IF($EW33=#REF!,#REF!,IF($EW33=#REF!,#REF!,IF($EW33=#REF!,#REF!,IF($EW33=#REF!,#REF!,IF($EW33=#REF!,#REF!,"")))))))</f>
        <v>#REF!</v>
      </c>
      <c r="EZ33" s="32" t="e">
        <f>IF($EW33=#REF!,#REF!,IF($EW33=#REF!,#REF!,IF($EW33=#REF!,#REF!,IF($EW33=#REF!,#REF!,IF($EW33=#REF!,#REF!,IF($EW33=#REF!,#REF!,IF($EW33=#REF!,#REF!,"")))))))</f>
        <v>#REF!</v>
      </c>
      <c r="FA33" s="32" t="e">
        <f>IF($EW33=#REF!,#REF!,IF($EW33=#REF!,#REF!,IF($EW33=#REF!,#REF!,IF($EW33=#REF!,#REF!,IF($EW33=#REF!,#REF!,IF($EW33=#REF!,#REF!,IF($EW33=#REF!,#REF!,"")))))))</f>
        <v>#REF!</v>
      </c>
      <c r="FB33" s="74" t="str">
        <f>IFERROR(INDEX($EP$8:$EV$8,MATCH(EW33,EP33:EV33,0)), "DESIERTO")</f>
        <v>DESIERTO</v>
      </c>
      <c r="FC33" s="74" t="e">
        <f>IF($EW33=EP33,EP$8,IF($EW33=EQ33,EQ$8,IF($EW33=ER33,ER$8,IF($EW33=ES33,ES$8,IF($EW33=ET33,ET$8,IF($EW33=EU33,EU$8,IF($EW33=EV33,EV$8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IF($EW33=#REF!,#REF!,""))))))))))))))))))))))))))))</f>
        <v>#REF!</v>
      </c>
      <c r="FD33" s="33" t="e">
        <f>IF($FC33=$I$8,$I33,IF($FC33=$J$8,$J33,IF($FC33=$K$8,$K33,IF($FC33=$L$8,$L33,IF($FC33=$M$8,$M33,IF($FC33=$N$8,$N33,IF($FC33=$O$8,$O33,"")))))))</f>
        <v>#REF!</v>
      </c>
      <c r="FE33" s="33" t="e">
        <f>IF($FC33=#REF!,#REF!,IF($FC33=#REF!,#REF!,IF($FC33=#REF!,#REF!,IF($FC33=#REF!,#REF!,IF($FC33=#REF!,#REF!,IF($FC33=#REF!,#REF!,IF($FC33=#REF!,#REF!,"")))))))</f>
        <v>#REF!</v>
      </c>
      <c r="FF33" s="33" t="e">
        <f>IF($FC33=#REF!,#REF!,IF($FC33=#REF!,#REF!,IF($FC33=#REF!,#REF!,IF($FC33=#REF!,#REF!,IF($FC33=#REF!,#REF!,IF($FC33=#REF!,#REF!,IF($FC33=#REF!,#REF!,"")))))))</f>
        <v>#REF!</v>
      </c>
      <c r="FG33" s="33" t="e">
        <f>IF($FC33=#REF!,#REF!,IF($FC33=#REF!,#REF!,IF($FC33=#REF!,#REF!,IF($FC33=#REF!,#REF!,IF($FC33=#REF!,#REF!,IF($FC33=#REF!,#REF!,IF($FC33=#REF!,#REF!,"")))))))</f>
        <v>#REF!</v>
      </c>
      <c r="FH33" s="65" t="str">
        <f>IFERROR(INDEX(I33:O33,MATCH(FB33,$I$8:$O$8,0)),"DESIERTO")</f>
        <v>DESIERTO</v>
      </c>
      <c r="FI33" s="33" t="e">
        <f t="shared" si="2"/>
        <v>#REF!</v>
      </c>
      <c r="FJ33" s="50">
        <v>25</v>
      </c>
      <c r="FK33" s="65" t="str">
        <f>IFERROR(IF(FH33&gt;0,(G33-FH33),"F"),"D")</f>
        <v>D</v>
      </c>
      <c r="FL33" s="65">
        <f>IF(FB33="DESIERTO",G33,"ADJUDICADO")</f>
        <v>1515901</v>
      </c>
    </row>
    <row r="34" spans="1:168" ht="40.799999999999997" x14ac:dyDescent="0.2">
      <c r="A34" s="45"/>
      <c r="B34" s="135" t="s">
        <v>75</v>
      </c>
      <c r="C34" s="146" t="s">
        <v>97</v>
      </c>
      <c r="D34" s="139" t="s">
        <v>98</v>
      </c>
      <c r="E34" s="150" t="s">
        <v>106</v>
      </c>
      <c r="F34" s="124">
        <v>3</v>
      </c>
      <c r="G34" s="127">
        <v>5046254</v>
      </c>
      <c r="H34" s="50">
        <v>26</v>
      </c>
      <c r="I34" s="164"/>
      <c r="J34" s="164"/>
      <c r="K34" s="164"/>
      <c r="L34" s="161"/>
      <c r="M34" s="161"/>
      <c r="N34" s="161"/>
      <c r="O34" s="161"/>
      <c r="P34" s="53">
        <v>26</v>
      </c>
      <c r="Q34" s="23">
        <f>IF(I34="NC","NC",IF(I34&lt;=$G34,I34,""))</f>
        <v>0</v>
      </c>
      <c r="R34" s="23">
        <f>IF(J34="NC","NC",IF(J34&lt;=$G34,J34,""))</f>
        <v>0</v>
      </c>
      <c r="S34" s="23">
        <f>IF(K34="NC","NC",IF(K34&lt;=$G34,K34,""))</f>
        <v>0</v>
      </c>
      <c r="T34" s="23">
        <f>IF(L34="NC","NC",IF(L34&lt;=$G34,L34,""))</f>
        <v>0</v>
      </c>
      <c r="U34" s="23">
        <f>IF(M34="NC","NC",IF(M34&lt;=$G34,M34,""))</f>
        <v>0</v>
      </c>
      <c r="V34" s="23">
        <f>IF(N34="NC","NC",IF(N34&lt;=$G34,N34,""))</f>
        <v>0</v>
      </c>
      <c r="W34" s="23">
        <f>IF(O34="NC","NC",IF(O34&lt;=$G34,O34,""))</f>
        <v>0</v>
      </c>
      <c r="X34" s="50">
        <v>26</v>
      </c>
      <c r="Y34" s="178" t="s">
        <v>34</v>
      </c>
      <c r="Z34" s="178" t="s">
        <v>34</v>
      </c>
      <c r="AA34" s="178" t="s">
        <v>34</v>
      </c>
      <c r="AB34" s="175" t="s">
        <v>34</v>
      </c>
      <c r="AC34" s="175" t="s">
        <v>34</v>
      </c>
      <c r="AD34" s="175" t="s">
        <v>34</v>
      </c>
      <c r="AE34" s="175" t="s">
        <v>34</v>
      </c>
      <c r="AF34" s="50">
        <v>26</v>
      </c>
      <c r="AG34" s="178" t="s">
        <v>35</v>
      </c>
      <c r="AH34" s="178" t="s">
        <v>35</v>
      </c>
      <c r="AI34" s="178" t="s">
        <v>35</v>
      </c>
      <c r="AJ34" s="175" t="s">
        <v>35</v>
      </c>
      <c r="AK34" s="175" t="s">
        <v>35</v>
      </c>
      <c r="AL34" s="175" t="s">
        <v>35</v>
      </c>
      <c r="AM34" s="175" t="s">
        <v>35</v>
      </c>
      <c r="AN34" s="50">
        <v>26</v>
      </c>
      <c r="AO34" s="178" t="s">
        <v>35</v>
      </c>
      <c r="AP34" s="178" t="s">
        <v>35</v>
      </c>
      <c r="AQ34" s="178" t="s">
        <v>35</v>
      </c>
      <c r="AR34" s="175" t="s">
        <v>35</v>
      </c>
      <c r="AS34" s="175" t="s">
        <v>35</v>
      </c>
      <c r="AT34" s="175" t="s">
        <v>35</v>
      </c>
      <c r="AU34" s="175" t="s">
        <v>35</v>
      </c>
      <c r="AV34" s="50">
        <v>26</v>
      </c>
      <c r="AW34" s="24" t="str">
        <f>IF(Y34="NO CUMPLE","NO CUMPLE",IF(AG34="NO CUMPLE","NO CUMPLE",IF(AO34="NO CUMPLE","NO CUMPLE",IF(AO34="CUMPLE","CUMPLE"))))</f>
        <v>NO CUMPLE</v>
      </c>
      <c r="AX34" s="24" t="str">
        <f>IF(Z34="NO CUMPLE","NO CUMPLE",IF(AH34="NO CUMPLE","NO CUMPLE",IF(AP34="NO CUMPLE","NO CUMPLE",IF(AP34="CUMPLE","CUMPLE"))))</f>
        <v>NO CUMPLE</v>
      </c>
      <c r="AY34" s="24" t="str">
        <f>IF(AA34="NO CUMPLE","NO CUMPLE",IF(AI34="NO CUMPLE","NO CUMPLE",IF(AQ34="NO CUMPLE","NO CUMPLE",IF(AQ34="CUMPLE","CUMPLE"))))</f>
        <v>NO CUMPLE</v>
      </c>
      <c r="AZ34" s="24" t="str">
        <f>IF(AB34="NO CUMPLE","NO CUMPLE",IF(AJ34="NO CUMPLE","NO CUMPLE",IF(AR34="NO CUMPLE","NO CUMPLE",IF(AR34="CUMPLE","CUMPLE"))))</f>
        <v>NO CUMPLE</v>
      </c>
      <c r="BA34" s="24" t="str">
        <f>IF(AC34="NO CUMPLE","NO CUMPLE",IF(AK34="NO CUMPLE","NO CUMPLE",IF(AS34="NO CUMPLE","NO CUMPLE",IF(AS34="CUMPLE","CUMPLE"))))</f>
        <v>NO CUMPLE</v>
      </c>
      <c r="BB34" s="24" t="str">
        <f>IF(AD34="NO CUMPLE","NO CUMPLE",IF(AL34="NO CUMPLE","NO CUMPLE",IF(AT34="NO CUMPLE","NO CUMPLE",IF(AT34="CUMPLE","CUMPLE"))))</f>
        <v>NO CUMPLE</v>
      </c>
      <c r="BC34" s="24" t="str">
        <f>IF(AE34="NO CUMPLE","NO CUMPLE",IF(AM34="NO CUMPLE","NO CUMPLE",IF(AU34="NO CUMPLE","NO CUMPLE",IF(AU34="CUMPLE","CUMPLE"))))</f>
        <v>NO CUMPLE</v>
      </c>
      <c r="BD34" s="50">
        <v>26</v>
      </c>
      <c r="BE34" s="177" t="s">
        <v>33</v>
      </c>
      <c r="BF34" s="177" t="s">
        <v>33</v>
      </c>
      <c r="BG34" s="177" t="s">
        <v>33</v>
      </c>
      <c r="BH34" s="177" t="s">
        <v>33</v>
      </c>
      <c r="BI34" s="177" t="s">
        <v>33</v>
      </c>
      <c r="BJ34" s="177" t="s">
        <v>33</v>
      </c>
      <c r="BK34" s="177" t="s">
        <v>33</v>
      </c>
      <c r="BL34" s="49">
        <v>26</v>
      </c>
      <c r="BM34" s="177" t="s">
        <v>33</v>
      </c>
      <c r="BN34" s="177" t="s">
        <v>33</v>
      </c>
      <c r="BO34" s="177" t="s">
        <v>33</v>
      </c>
      <c r="BP34" s="177" t="s">
        <v>33</v>
      </c>
      <c r="BQ34" s="177" t="s">
        <v>33</v>
      </c>
      <c r="BR34" s="177" t="s">
        <v>33</v>
      </c>
      <c r="BS34" s="177" t="s">
        <v>33</v>
      </c>
      <c r="BT34" s="50">
        <v>26</v>
      </c>
      <c r="BU34" s="23" t="str">
        <f>IF(AW34="NO CUMPLE","",IF(BE34="NO CUMPLE","",IF(BM34="NO CUMPLE","",IF(BE34="NC","",IF(BM34="CUMPLE",I34)))))</f>
        <v/>
      </c>
      <c r="BV34" s="23" t="str">
        <f>IF(AX34="NO CUMPLE","",IF(BF34="NO CUMPLE","",IF(BN34="NO CUMPLE","",IF(BF34="NC","",IF(BN34="CUMPLE",J34)))))</f>
        <v/>
      </c>
      <c r="BW34" s="23" t="str">
        <f>IF(AY34="NO CUMPLE","",IF(BG34="NO CUMPLE","",IF(BO34="NO CUMPLE","",IF(BG34="NC","",IF(BO34="CUMPLE",K34)))))</f>
        <v/>
      </c>
      <c r="BX34" s="23" t="str">
        <f>IF(AZ34="NO CUMPLE","",IF(BH34="NO CUMPLE","",IF(BP34="NO CUMPLE","",IF(BH34="NC","",IF(BP34="CUMPLE",L34)))))</f>
        <v/>
      </c>
      <c r="BY34" s="23" t="str">
        <f>IF(BA34="NO CUMPLE","",IF(BI34="NO CUMPLE","",IF(BQ34="NO CUMPLE","",IF(BI34="NC","",IF(BQ34="CUMPLE",M34)))))</f>
        <v/>
      </c>
      <c r="BZ34" s="23" t="str">
        <f>IF(BB34="NO CUMPLE","",IF(BJ34="NO CUMPLE","",IF(BR34="NO CUMPLE","",IF(BJ34="NC","",IF(BR34="CUMPLE",N34)))))</f>
        <v/>
      </c>
      <c r="CA34" s="23" t="str">
        <f>IF(BC34="NO CUMPLE","",IF(BK34="NO CUMPLE","",IF(BS34="NO CUMPLE","",IF(BK34="NC","",IF(BS34="CUMPLE",O34)))))</f>
        <v/>
      </c>
      <c r="CB34" s="23">
        <v>5046254</v>
      </c>
      <c r="CC34" s="23">
        <v>5046254</v>
      </c>
      <c r="CD34" s="25">
        <f>COUNT(BU34:CA34)</f>
        <v>0</v>
      </c>
      <c r="CE34" s="25">
        <f t="shared" si="0"/>
        <v>0</v>
      </c>
      <c r="CF34" s="26" t="str">
        <f>IFERROR(MEDIAN(BU34:CA34),"")</f>
        <v/>
      </c>
      <c r="CG34" s="68" t="str">
        <f>IF(COUNT(BU34:CA34)=0,"",MOD(COUNT(BU34:CA34),2))</f>
        <v/>
      </c>
      <c r="CH34" s="69" t="str">
        <f>IF(COUNT(BU34:CA34)&lt;2,"", IF(MOD(COUNT(BU34:CA34),2)=1,"", SMALL(BU34:CA34, COUNT(BU34:CA34)/2 ) ))</f>
        <v/>
      </c>
      <c r="CI34" s="69" t="str">
        <f t="shared" si="1"/>
        <v/>
      </c>
      <c r="CJ34" s="50">
        <v>26</v>
      </c>
      <c r="CK34" s="27" t="str">
        <f>IF(BU34="","", (1 - ABS((BU34 - $CI34)/$CI34)) * 40)</f>
        <v/>
      </c>
      <c r="CL34" s="27" t="str">
        <f>IF(BV34="","", (1 - ABS((BV34 - $CI34)/$CI34)) * 40)</f>
        <v/>
      </c>
      <c r="CM34" s="27" t="str">
        <f>IF(BW34="","", (1 - ABS((BW34 - $CI34)/$CI34)) * 40)</f>
        <v/>
      </c>
      <c r="CN34" s="27" t="str">
        <f>IF(BX34="","", (1 - ABS((BX34 - $CI34)/$CI34)) * 40)</f>
        <v/>
      </c>
      <c r="CO34" s="27" t="str">
        <f>IF(BY34="","", (1 - ABS((BY34 - $CI34)/$CI34)) * 40)</f>
        <v/>
      </c>
      <c r="CP34" s="27" t="str">
        <f>IF(BZ34="","", (1 - ABS((BZ34 - $CI34)/$CI34)) * 40)</f>
        <v/>
      </c>
      <c r="CQ34" s="27" t="str">
        <f>IF(CA34="","", (1 - ABS((CA34 - $CI34)/$CI34)) * 40)</f>
        <v/>
      </c>
      <c r="CR34" s="50">
        <v>26</v>
      </c>
      <c r="CS34" s="67" t="str">
        <f>IF(BU34="","",ABS((BU34 - $CI34)/$CI34))</f>
        <v/>
      </c>
      <c r="CT34" s="67" t="str">
        <f>IF(BV34="","",ABS((BV34 - $CI34)/$CI34))</f>
        <v/>
      </c>
      <c r="CU34" s="67" t="str">
        <f>IF(BW34="","",ABS((BW34 - $CI34)/$CI34))</f>
        <v/>
      </c>
      <c r="CV34" s="67" t="str">
        <f>IF(BX34="","",ABS((BX34 - $CI34)/$CI34))</f>
        <v/>
      </c>
      <c r="CW34" s="67" t="str">
        <f>IF(BY34="","",ABS((BY34 - $CI34)/$CI34))</f>
        <v/>
      </c>
      <c r="CX34" s="67" t="str">
        <f>IF(BZ34="","",ABS((BZ34 - $CI34)/$CI34))</f>
        <v/>
      </c>
      <c r="CY34" s="67" t="str">
        <f>IF(CA34="","",ABS((CA34 - $CI34)/$CI34))</f>
        <v/>
      </c>
      <c r="CZ34" s="50">
        <v>26</v>
      </c>
      <c r="DA34" s="28" t="str">
        <f>IF(CK34="","",ABS(BU34-$CF34))</f>
        <v/>
      </c>
      <c r="DB34" s="28" t="str">
        <f>IF(CL34="","",ABS(BV34-$CF34))</f>
        <v/>
      </c>
      <c r="DC34" s="28" t="str">
        <f>IF(CM34="","",ABS(BW34-$CF34))</f>
        <v/>
      </c>
      <c r="DD34" s="28" t="str">
        <f>IF(CN34="","",ABS(BX34-$CF34))</f>
        <v/>
      </c>
      <c r="DE34" s="28" t="str">
        <f>IF(CO34="","",ABS(BY34-$CF34))</f>
        <v/>
      </c>
      <c r="DF34" s="28" t="str">
        <f>IF(CP34="","",ABS(BZ34-$CF34))</f>
        <v/>
      </c>
      <c r="DG34" s="28" t="str">
        <f>IF(CQ34="","",ABS(CA34-$CF34))</f>
        <v/>
      </c>
      <c r="DH34" s="50">
        <v>26</v>
      </c>
      <c r="DI34" s="29" t="str">
        <f>IF(BU34="","",(BU34-$CI34)^2)</f>
        <v/>
      </c>
      <c r="DJ34" s="29" t="str">
        <f>IF(BV34="","",(BV34-$CI34)^2)</f>
        <v/>
      </c>
      <c r="DK34" s="29" t="str">
        <f>IF(BW34="","",(BW34-$CI34)^2)</f>
        <v/>
      </c>
      <c r="DL34" s="29" t="str">
        <f>IF(BX34="","",(BX34-$CI34)^2)</f>
        <v/>
      </c>
      <c r="DM34" s="29" t="str">
        <f>IF(BY34="","",(BY34-$CI34)^2)</f>
        <v/>
      </c>
      <c r="DN34" s="29" t="str">
        <f>IF(BZ34="","",(BZ34-$CI34)^2)</f>
        <v/>
      </c>
      <c r="DO34" s="29" t="str">
        <f>IF(CA34="","",(CA34-$CI34)^2)</f>
        <v/>
      </c>
      <c r="DP34" s="46">
        <f>MIN(DI34:DO34)</f>
        <v>0</v>
      </c>
      <c r="DQ34" s="50">
        <v>26</v>
      </c>
      <c r="DR34" s="30" t="str">
        <f>IF(BU34="","", (1 - ABS((BU34-$CI34)/$CI34))*40)</f>
        <v/>
      </c>
      <c r="DS34" s="30" t="str">
        <f>IF(BV34="","", (1 - ABS((BV34-$CI34)/$CI34))*40)</f>
        <v/>
      </c>
      <c r="DT34" s="30" t="str">
        <f>IF(BW34="","", (1 - ABS((BW34-$CI34)/$CI34))*40)</f>
        <v/>
      </c>
      <c r="DU34" s="30" t="str">
        <f>IF(BX34="","", (1 - ABS((BX34-$CI34)/$CI34))*40)</f>
        <v/>
      </c>
      <c r="DV34" s="30" t="str">
        <f>IF(BY34="","", (1 - ABS((BY34-$CI34)/$CI34))*40)</f>
        <v/>
      </c>
      <c r="DW34" s="30" t="str">
        <f>IF(BZ34="","", (1 - ABS((BZ34-$CI34)/$CI34))*40)</f>
        <v/>
      </c>
      <c r="DX34" s="30" t="str">
        <f>IF(CA34="","", (1 - ABS((CA34-$CI34)/$CI34))*40)</f>
        <v/>
      </c>
      <c r="DY34" s="50">
        <v>26</v>
      </c>
      <c r="DZ34" s="178"/>
      <c r="EA34" s="178"/>
      <c r="EB34" s="178"/>
      <c r="EC34" s="175"/>
      <c r="ED34" s="175"/>
      <c r="EE34" s="175"/>
      <c r="EF34" s="175"/>
      <c r="EG34" s="50">
        <v>26</v>
      </c>
      <c r="EH34" s="64">
        <f>IF(DZ34&lt;36,0,IF(DZ34&gt;=72,60,IF(DZ34&gt;=66,40,IF(DZ34&gt;=60,30,IF(DZ34&gt;=48,20,IF(DZ34&gt;=36,10,0))))))</f>
        <v>0</v>
      </c>
      <c r="EI34" s="64">
        <f>IF(EA34&lt;36,0,IF(EA34&gt;=72,60,IF(EA34&gt;=66,40,IF(EA34&gt;=60,30,IF(EA34&gt;=48,20,IF(EA34&gt;=36,10,0))))))</f>
        <v>0</v>
      </c>
      <c r="EJ34" s="64">
        <f>IF(EB34&lt;36,0,IF(EB34&gt;=72,60,IF(EB34&gt;=66,40,IF(EB34&gt;=60,30,IF(EB34&gt;=48,20,IF(EB34&gt;=36,10,0))))))</f>
        <v>0</v>
      </c>
      <c r="EK34" s="64">
        <f>IF(EC34&lt;36,0,IF(EC34&gt;=72,60,IF(EC34&gt;=66,40,IF(EC34&gt;=60,30,IF(EC34&gt;=48,20,IF(EC34&gt;=36,10,0))))))</f>
        <v>0</v>
      </c>
      <c r="EL34" s="64">
        <f>IF(ED34&lt;36,0,IF(ED34&gt;=72,60,IF(ED34&gt;=66,40,IF(ED34&gt;=60,30,IF(ED34&gt;=48,20,IF(ED34&gt;=36,10,0))))))</f>
        <v>0</v>
      </c>
      <c r="EM34" s="64">
        <f>IF(EE34&lt;36,0,IF(EE34&gt;=72,60,IF(EE34&gt;=66,40,IF(EE34&gt;=60,30,IF(EE34&gt;=48,20,IF(EE34&gt;=36,10,0))))))</f>
        <v>0</v>
      </c>
      <c r="EN34" s="64">
        <f>IF(EF34&lt;36,0,IF(EF34&gt;=72,60,IF(EF34&gt;=66,40,IF(EF34&gt;=60,30,IF(EF34&gt;=48,20,IF(EF34&gt;=36,10,0))))))</f>
        <v>0</v>
      </c>
      <c r="EO34" s="50">
        <v>26</v>
      </c>
      <c r="EP34" s="31" t="str">
        <f>IF(DR34="","",(EH34+DR34))</f>
        <v/>
      </c>
      <c r="EQ34" s="31" t="str">
        <f>IF(DS34="","",(EI34+DS34))</f>
        <v/>
      </c>
      <c r="ER34" s="31" t="str">
        <f>IF(DT34="","",(EJ34+DT34))</f>
        <v/>
      </c>
      <c r="ES34" s="31" t="str">
        <f>IF(DU34="","",(EK34+DU34))</f>
        <v/>
      </c>
      <c r="ET34" s="31" t="str">
        <f>IF(DV34="","",(EL34+DV34))</f>
        <v/>
      </c>
      <c r="EU34" s="31" t="str">
        <f>IF(DW34="","",(EM34+DW34))</f>
        <v/>
      </c>
      <c r="EV34" s="31" t="str">
        <f>IF(DX34="","",(EN34+DX34))</f>
        <v/>
      </c>
      <c r="EW34" s="70">
        <f>MAX(EP34:EV34)</f>
        <v>0</v>
      </c>
      <c r="EX34" s="32" t="str">
        <f>IF($EW34=EP34,EP$8,IF($EW34=EQ34,EQ$8,IF($EW34=ER34,ER$8,IF($EW34=ES34,ES$8,IF($EW34=ET34,ET$8,IF($EW34=EU34,EU$8,IF($EW34=EV34,EV$8,"")))))))</f>
        <v/>
      </c>
      <c r="EY34" s="32" t="e">
        <f>IF($EW34=#REF!,#REF!,IF($EW34=#REF!,#REF!,IF($EW34=#REF!,#REF!,IF($EW34=#REF!,#REF!,IF($EW34=#REF!,#REF!,IF($EW34=#REF!,#REF!,IF($EW34=#REF!,#REF!,"")))))))</f>
        <v>#REF!</v>
      </c>
      <c r="EZ34" s="32" t="e">
        <f>IF($EW34=#REF!,#REF!,IF($EW34=#REF!,#REF!,IF($EW34=#REF!,#REF!,IF($EW34=#REF!,#REF!,IF($EW34=#REF!,#REF!,IF($EW34=#REF!,#REF!,IF($EW34=#REF!,#REF!,"")))))))</f>
        <v>#REF!</v>
      </c>
      <c r="FA34" s="32" t="e">
        <f>IF($EW34=#REF!,#REF!,IF($EW34=#REF!,#REF!,IF($EW34=#REF!,#REF!,IF($EW34=#REF!,#REF!,IF($EW34=#REF!,#REF!,IF($EW34=#REF!,#REF!,IF($EW34=#REF!,#REF!,"")))))))</f>
        <v>#REF!</v>
      </c>
      <c r="FB34" s="74" t="str">
        <f>IFERROR(INDEX($EP$8:$EV$8,MATCH(EW34,EP34:EV34,0)), "DESIERTO")</f>
        <v>DESIERTO</v>
      </c>
      <c r="FC34" s="74" t="e">
        <f>IF($EW34=EP34,EP$8,IF($EW34=EQ34,EQ$8,IF($EW34=ER34,ER$8,IF($EW34=ES34,ES$8,IF($EW34=ET34,ET$8,IF($EW34=EU34,EU$8,IF($EW34=EV34,EV$8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IF($EW34=#REF!,#REF!,""))))))))))))))))))))))))))))</f>
        <v>#REF!</v>
      </c>
      <c r="FD34" s="33" t="e">
        <f>IF($FC34=$I$8,$I34,IF($FC34=$J$8,$J34,IF($FC34=$K$8,$K34,IF($FC34=$L$8,$L34,IF($FC34=$M$8,$M34,IF($FC34=$N$8,$N34,IF($FC34=$O$8,$O34,"")))))))</f>
        <v>#REF!</v>
      </c>
      <c r="FE34" s="33" t="e">
        <f>IF($FC34=#REF!,#REF!,IF($FC34=#REF!,#REF!,IF($FC34=#REF!,#REF!,IF($FC34=#REF!,#REF!,IF($FC34=#REF!,#REF!,IF($FC34=#REF!,#REF!,IF($FC34=#REF!,#REF!,"")))))))</f>
        <v>#REF!</v>
      </c>
      <c r="FF34" s="33" t="e">
        <f>IF($FC34=#REF!,#REF!,IF($FC34=#REF!,#REF!,IF($FC34=#REF!,#REF!,IF($FC34=#REF!,#REF!,IF($FC34=#REF!,#REF!,IF($FC34=#REF!,#REF!,IF($FC34=#REF!,#REF!,"")))))))</f>
        <v>#REF!</v>
      </c>
      <c r="FG34" s="33" t="e">
        <f>IF($FC34=#REF!,#REF!,IF($FC34=#REF!,#REF!,IF($FC34=#REF!,#REF!,IF($FC34=#REF!,#REF!,IF($FC34=#REF!,#REF!,IF($FC34=#REF!,#REF!,IF($FC34=#REF!,#REF!,"")))))))</f>
        <v>#REF!</v>
      </c>
      <c r="FH34" s="65" t="str">
        <f>IFERROR(INDEX(I34:O34,MATCH(FB34,$I$8:$O$8,0)),"DESIERTO")</f>
        <v>DESIERTO</v>
      </c>
      <c r="FI34" s="33" t="e">
        <f t="shared" si="2"/>
        <v>#REF!</v>
      </c>
      <c r="FJ34" s="50">
        <v>26</v>
      </c>
      <c r="FK34" s="65" t="str">
        <f>IFERROR(IF(FH34&gt;0,(G34-FH34),"F"),"D")</f>
        <v>D</v>
      </c>
      <c r="FL34" s="65">
        <f>IF(FB34="DESIERTO",G34,"ADJUDICADO")</f>
        <v>5046254</v>
      </c>
    </row>
    <row r="35" spans="1:168" ht="40.799999999999997" x14ac:dyDescent="0.2">
      <c r="A35" s="45"/>
      <c r="B35" s="139" t="s">
        <v>107</v>
      </c>
      <c r="C35" s="139" t="s">
        <v>108</v>
      </c>
      <c r="D35" s="139" t="s">
        <v>109</v>
      </c>
      <c r="E35" s="139" t="s">
        <v>110</v>
      </c>
      <c r="F35" s="124">
        <v>10</v>
      </c>
      <c r="G35" s="127">
        <v>82078450</v>
      </c>
      <c r="H35" s="50">
        <v>27</v>
      </c>
      <c r="I35" s="170"/>
      <c r="J35" s="171"/>
      <c r="K35" s="171"/>
      <c r="L35" s="161"/>
      <c r="M35" s="161"/>
      <c r="N35" s="162">
        <v>78540000</v>
      </c>
      <c r="O35" s="165"/>
      <c r="P35" s="53">
        <v>27</v>
      </c>
      <c r="Q35" s="23">
        <f>IF(I35="NC","NC",IF(I35&lt;=$G35,I35,""))</f>
        <v>0</v>
      </c>
      <c r="R35" s="23">
        <f>IF(J35="NC","NC",IF(J35&lt;=$G35,J35,""))</f>
        <v>0</v>
      </c>
      <c r="S35" s="23">
        <f>IF(K35="NC","NC",IF(K35&lt;=$G35,K35,""))</f>
        <v>0</v>
      </c>
      <c r="T35" s="23">
        <f>IF(L35="NC","NC",IF(L35&lt;=$G35,L35,""))</f>
        <v>0</v>
      </c>
      <c r="U35" s="23">
        <f>IF(M35="NC","NC",IF(M35&lt;=$G35,M35,""))</f>
        <v>0</v>
      </c>
      <c r="V35" s="23">
        <f>IF(N35="NC","NC",IF(N35&lt;=$G35,N35,""))</f>
        <v>78540000</v>
      </c>
      <c r="W35" s="23">
        <f>IF(O35="NC","NC",IF(O35&lt;=$G35,O35,""))</f>
        <v>0</v>
      </c>
      <c r="X35" s="50">
        <v>27</v>
      </c>
      <c r="Y35" s="184" t="s">
        <v>34</v>
      </c>
      <c r="Z35" s="185" t="s">
        <v>34</v>
      </c>
      <c r="AA35" s="185" t="s">
        <v>34</v>
      </c>
      <c r="AB35" s="175" t="s">
        <v>34</v>
      </c>
      <c r="AC35" s="175" t="s">
        <v>34</v>
      </c>
      <c r="AD35" s="176" t="s">
        <v>34</v>
      </c>
      <c r="AE35" s="179" t="s">
        <v>34</v>
      </c>
      <c r="AF35" s="50">
        <v>27</v>
      </c>
      <c r="AG35" s="184" t="s">
        <v>35</v>
      </c>
      <c r="AH35" s="185" t="s">
        <v>35</v>
      </c>
      <c r="AI35" s="185" t="s">
        <v>35</v>
      </c>
      <c r="AJ35" s="175" t="s">
        <v>35</v>
      </c>
      <c r="AK35" s="175" t="s">
        <v>35</v>
      </c>
      <c r="AL35" s="176" t="s">
        <v>35</v>
      </c>
      <c r="AM35" s="179" t="s">
        <v>35</v>
      </c>
      <c r="AN35" s="50">
        <v>27</v>
      </c>
      <c r="AO35" s="184" t="s">
        <v>35</v>
      </c>
      <c r="AP35" s="185" t="s">
        <v>35</v>
      </c>
      <c r="AQ35" s="185" t="s">
        <v>35</v>
      </c>
      <c r="AR35" s="175" t="s">
        <v>35</v>
      </c>
      <c r="AS35" s="175" t="s">
        <v>35</v>
      </c>
      <c r="AT35" s="176" t="s">
        <v>35</v>
      </c>
      <c r="AU35" s="179" t="s">
        <v>35</v>
      </c>
      <c r="AV35" s="50">
        <v>27</v>
      </c>
      <c r="AW35" s="24" t="str">
        <f>IF(Y35="NO CUMPLE","NO CUMPLE",IF(AG35="NO CUMPLE","NO CUMPLE",IF(AO35="NO CUMPLE","NO CUMPLE",IF(AO35="CUMPLE","CUMPLE"))))</f>
        <v>NO CUMPLE</v>
      </c>
      <c r="AX35" s="24" t="str">
        <f>IF(Z35="NO CUMPLE","NO CUMPLE",IF(AH35="NO CUMPLE","NO CUMPLE",IF(AP35="NO CUMPLE","NO CUMPLE",IF(AP35="CUMPLE","CUMPLE"))))</f>
        <v>NO CUMPLE</v>
      </c>
      <c r="AY35" s="24" t="str">
        <f>IF(AA35="NO CUMPLE","NO CUMPLE",IF(AI35="NO CUMPLE","NO CUMPLE",IF(AQ35="NO CUMPLE","NO CUMPLE",IF(AQ35="CUMPLE","CUMPLE"))))</f>
        <v>NO CUMPLE</v>
      </c>
      <c r="AZ35" s="24" t="str">
        <f>IF(AB35="NO CUMPLE","NO CUMPLE",IF(AJ35="NO CUMPLE","NO CUMPLE",IF(AR35="NO CUMPLE","NO CUMPLE",IF(AR35="CUMPLE","CUMPLE"))))</f>
        <v>NO CUMPLE</v>
      </c>
      <c r="BA35" s="24" t="str">
        <f>IF(AC35="NO CUMPLE","NO CUMPLE",IF(AK35="NO CUMPLE","NO CUMPLE",IF(AS35="NO CUMPLE","NO CUMPLE",IF(AS35="CUMPLE","CUMPLE"))))</f>
        <v>NO CUMPLE</v>
      </c>
      <c r="BB35" s="24" t="str">
        <f>IF(AD35="NO CUMPLE","NO CUMPLE",IF(AL35="NO CUMPLE","NO CUMPLE",IF(AT35="NO CUMPLE","NO CUMPLE",IF(AT35="CUMPLE","CUMPLE"))))</f>
        <v>NO CUMPLE</v>
      </c>
      <c r="BC35" s="24" t="str">
        <f>IF(AE35="NO CUMPLE","NO CUMPLE",IF(AM35="NO CUMPLE","NO CUMPLE",IF(AU35="NO CUMPLE","NO CUMPLE",IF(AU35="CUMPLE","CUMPLE"))))</f>
        <v>NO CUMPLE</v>
      </c>
      <c r="BD35" s="50">
        <v>27</v>
      </c>
      <c r="BE35" s="177" t="s">
        <v>33</v>
      </c>
      <c r="BF35" s="177" t="s">
        <v>33</v>
      </c>
      <c r="BG35" s="177" t="s">
        <v>33</v>
      </c>
      <c r="BH35" s="177" t="s">
        <v>33</v>
      </c>
      <c r="BI35" s="177" t="s">
        <v>33</v>
      </c>
      <c r="BJ35" s="176" t="s">
        <v>35</v>
      </c>
      <c r="BK35" s="177" t="s">
        <v>33</v>
      </c>
      <c r="BL35" s="50">
        <v>27</v>
      </c>
      <c r="BM35" s="177" t="s">
        <v>33</v>
      </c>
      <c r="BN35" s="177" t="s">
        <v>33</v>
      </c>
      <c r="BO35" s="177" t="s">
        <v>33</v>
      </c>
      <c r="BP35" s="177" t="s">
        <v>33</v>
      </c>
      <c r="BQ35" s="177" t="s">
        <v>33</v>
      </c>
      <c r="BR35" s="176" t="s">
        <v>35</v>
      </c>
      <c r="BS35" s="177" t="s">
        <v>33</v>
      </c>
      <c r="BT35" s="50">
        <v>27</v>
      </c>
      <c r="BU35" s="23" t="str">
        <f>IF(AW35="NO CUMPLE","",IF(BE35="NO CUMPLE","",IF(BM35="NO CUMPLE","",IF(BE35="NC","",IF(BM35="CUMPLE",I35)))))</f>
        <v/>
      </c>
      <c r="BV35" s="23" t="str">
        <f>IF(AX35="NO CUMPLE","",IF(BF35="NO CUMPLE","",IF(BN35="NO CUMPLE","",IF(BF35="NC","",IF(BN35="CUMPLE",J35)))))</f>
        <v/>
      </c>
      <c r="BW35" s="23" t="str">
        <f>IF(AY35="NO CUMPLE","",IF(BG35="NO CUMPLE","",IF(BO35="NO CUMPLE","",IF(BG35="NC","",IF(BO35="CUMPLE",K35)))))</f>
        <v/>
      </c>
      <c r="BX35" s="23" t="str">
        <f>IF(AZ35="NO CUMPLE","",IF(BH35="NO CUMPLE","",IF(BP35="NO CUMPLE","",IF(BH35="NC","",IF(BP35="CUMPLE",L35)))))</f>
        <v/>
      </c>
      <c r="BY35" s="23" t="str">
        <f>IF(BA35="NO CUMPLE","",IF(BI35="NO CUMPLE","",IF(BQ35="NO CUMPLE","",IF(BI35="NC","",IF(BQ35="CUMPLE",M35)))))</f>
        <v/>
      </c>
      <c r="BZ35" s="23" t="str">
        <f>IF(BB35="NO CUMPLE","",IF(BJ35="NO CUMPLE","",IF(BR35="NO CUMPLE","",IF(BJ35="NC","",IF(BR35="CUMPLE",N35)))))</f>
        <v/>
      </c>
      <c r="CA35" s="23" t="str">
        <f>IF(BC35="NO CUMPLE","",IF(BK35="NO CUMPLE","",IF(BS35="NO CUMPLE","",IF(BK35="NC","",IF(BS35="CUMPLE",O35)))))</f>
        <v/>
      </c>
      <c r="CB35" s="23">
        <v>82078450</v>
      </c>
      <c r="CC35" s="23">
        <v>82078450</v>
      </c>
      <c r="CD35" s="25">
        <f>COUNT(BU35:CA35)</f>
        <v>0</v>
      </c>
      <c r="CE35" s="25">
        <f t="shared" si="0"/>
        <v>0</v>
      </c>
      <c r="CF35" s="26" t="str">
        <f>IFERROR(MEDIAN(BU35:CA35),"")</f>
        <v/>
      </c>
      <c r="CG35" s="68" t="str">
        <f>IF(COUNT(BU35:CA35)=0,"",MOD(COUNT(BU35:CA35),2))</f>
        <v/>
      </c>
      <c r="CH35" s="69" t="str">
        <f>IF(COUNT(BU35:CA35)&lt;2,"", IF(MOD(COUNT(BU35:CA35),2)=1,"", SMALL(BU35:CA35, COUNT(BU35:CA35)/2 ) ))</f>
        <v/>
      </c>
      <c r="CI35" s="69" t="str">
        <f t="shared" si="1"/>
        <v/>
      </c>
      <c r="CJ35" s="50">
        <v>27</v>
      </c>
      <c r="CK35" s="27" t="str">
        <f>IF(BU35="","", (1 - ABS((BU35 - $CI35)/$CI35)) * 40)</f>
        <v/>
      </c>
      <c r="CL35" s="27" t="str">
        <f>IF(BV35="","", (1 - ABS((BV35 - $CI35)/$CI35)) * 40)</f>
        <v/>
      </c>
      <c r="CM35" s="27" t="str">
        <f>IF(BW35="","", (1 - ABS((BW35 - $CI35)/$CI35)) * 40)</f>
        <v/>
      </c>
      <c r="CN35" s="27" t="str">
        <f>IF(BX35="","", (1 - ABS((BX35 - $CI35)/$CI35)) * 40)</f>
        <v/>
      </c>
      <c r="CO35" s="27" t="str">
        <f>IF(BY35="","", (1 - ABS((BY35 - $CI35)/$CI35)) * 40)</f>
        <v/>
      </c>
      <c r="CP35" s="27" t="str">
        <f>IF(BZ35="","", (1 - ABS((BZ35 - $CI35)/$CI35)) * 40)</f>
        <v/>
      </c>
      <c r="CQ35" s="27" t="str">
        <f>IF(CA35="","", (1 - ABS((CA35 - $CI35)/$CI35)) * 40)</f>
        <v/>
      </c>
      <c r="CR35" s="50">
        <v>27</v>
      </c>
      <c r="CS35" s="67" t="str">
        <f>IF(BU35="","",ABS((BU35 - $CI35)/$CI35))</f>
        <v/>
      </c>
      <c r="CT35" s="67" t="str">
        <f>IF(BV35="","",ABS((BV35 - $CI35)/$CI35))</f>
        <v/>
      </c>
      <c r="CU35" s="67" t="str">
        <f>IF(BW35="","",ABS((BW35 - $CI35)/$CI35))</f>
        <v/>
      </c>
      <c r="CV35" s="67" t="str">
        <f>IF(BX35="","",ABS((BX35 - $CI35)/$CI35))</f>
        <v/>
      </c>
      <c r="CW35" s="67" t="str">
        <f>IF(BY35="","",ABS((BY35 - $CI35)/$CI35))</f>
        <v/>
      </c>
      <c r="CX35" s="67" t="str">
        <f>IF(BZ35="","",ABS((BZ35 - $CI35)/$CI35))</f>
        <v/>
      </c>
      <c r="CY35" s="67" t="str">
        <f>IF(CA35="","",ABS((CA35 - $CI35)/$CI35))</f>
        <v/>
      </c>
      <c r="CZ35" s="50">
        <v>27</v>
      </c>
      <c r="DA35" s="28" t="str">
        <f>IF(CK35="","",ABS(BU35-$CF35))</f>
        <v/>
      </c>
      <c r="DB35" s="28" t="str">
        <f>IF(CL35="","",ABS(BV35-$CF35))</f>
        <v/>
      </c>
      <c r="DC35" s="28" t="str">
        <f>IF(CM35="","",ABS(BW35-$CF35))</f>
        <v/>
      </c>
      <c r="DD35" s="28" t="str">
        <f>IF(CN35="","",ABS(BX35-$CF35))</f>
        <v/>
      </c>
      <c r="DE35" s="28" t="str">
        <f>IF(CO35="","",ABS(BY35-$CF35))</f>
        <v/>
      </c>
      <c r="DF35" s="28" t="str">
        <f>IF(CP35="","",ABS(BZ35-$CF35))</f>
        <v/>
      </c>
      <c r="DG35" s="28" t="str">
        <f>IF(CQ35="","",ABS(CA35-$CF35))</f>
        <v/>
      </c>
      <c r="DH35" s="50">
        <v>27</v>
      </c>
      <c r="DI35" s="29" t="str">
        <f>IF(BU35="","",(BU35-$CI35)^2)</f>
        <v/>
      </c>
      <c r="DJ35" s="29" t="str">
        <f>IF(BV35="","",(BV35-$CI35)^2)</f>
        <v/>
      </c>
      <c r="DK35" s="29" t="str">
        <f>IF(BW35="","",(BW35-$CI35)^2)</f>
        <v/>
      </c>
      <c r="DL35" s="29" t="str">
        <f>IF(BX35="","",(BX35-$CI35)^2)</f>
        <v/>
      </c>
      <c r="DM35" s="29" t="str">
        <f>IF(BY35="","",(BY35-$CI35)^2)</f>
        <v/>
      </c>
      <c r="DN35" s="29" t="str">
        <f>IF(BZ35="","",(BZ35-$CI35)^2)</f>
        <v/>
      </c>
      <c r="DO35" s="29" t="str">
        <f>IF(CA35="","",(CA35-$CI35)^2)</f>
        <v/>
      </c>
      <c r="DP35" s="46">
        <f>MIN(DI35:DO35)</f>
        <v>0</v>
      </c>
      <c r="DQ35" s="50">
        <v>27</v>
      </c>
      <c r="DR35" s="30" t="str">
        <f>IF(BU35="","", (1 - ABS((BU35-$CI35)/$CI35))*40)</f>
        <v/>
      </c>
      <c r="DS35" s="30" t="str">
        <f>IF(BV35="","", (1 - ABS((BV35-$CI35)/$CI35))*40)</f>
        <v/>
      </c>
      <c r="DT35" s="30" t="str">
        <f>IF(BW35="","", (1 - ABS((BW35-$CI35)/$CI35))*40)</f>
        <v/>
      </c>
      <c r="DU35" s="30" t="str">
        <f>IF(BX35="","", (1 - ABS((BX35-$CI35)/$CI35))*40)</f>
        <v/>
      </c>
      <c r="DV35" s="30" t="str">
        <f>IF(BY35="","", (1 - ABS((BY35-$CI35)/$CI35))*40)</f>
        <v/>
      </c>
      <c r="DW35" s="30" t="str">
        <f>IF(BZ35="","", (1 - ABS((BZ35-$CI35)/$CI35))*40)</f>
        <v/>
      </c>
      <c r="DX35" s="30" t="str">
        <f>IF(CA35="","", (1 - ABS((CA35-$CI35)/$CI35))*40)</f>
        <v/>
      </c>
      <c r="DY35" s="50">
        <v>27</v>
      </c>
      <c r="DZ35" s="184"/>
      <c r="EA35" s="185"/>
      <c r="EB35" s="185"/>
      <c r="EC35" s="175"/>
      <c r="ED35" s="175"/>
      <c r="EE35" s="176">
        <f>12*2</f>
        <v>24</v>
      </c>
      <c r="EF35" s="179"/>
      <c r="EG35" s="50">
        <v>27</v>
      </c>
      <c r="EH35" s="64">
        <f>IF(DZ35&lt;36,0,IF(DZ35&gt;=72,60,IF(DZ35&gt;=66,40,IF(DZ35&gt;=60,30,IF(DZ35&gt;=48,20,IF(DZ35&gt;=36,10,0))))))</f>
        <v>0</v>
      </c>
      <c r="EI35" s="64">
        <f>IF(EA35&lt;36,0,IF(EA35&gt;=72,60,IF(EA35&gt;=66,40,IF(EA35&gt;=60,30,IF(EA35&gt;=48,20,IF(EA35&gt;=36,10,0))))))</f>
        <v>0</v>
      </c>
      <c r="EJ35" s="64">
        <f>IF(EB35&lt;36,0,IF(EB35&gt;=72,60,IF(EB35&gt;=66,40,IF(EB35&gt;=60,30,IF(EB35&gt;=48,20,IF(EB35&gt;=36,10,0))))))</f>
        <v>0</v>
      </c>
      <c r="EK35" s="64">
        <f>IF(EC35&lt;36,0,IF(EC35&gt;=72,60,IF(EC35&gt;=66,40,IF(EC35&gt;=60,30,IF(EC35&gt;=48,20,IF(EC35&gt;=36,10,0))))))</f>
        <v>0</v>
      </c>
      <c r="EL35" s="64">
        <f>IF(ED35&lt;36,0,IF(ED35&gt;=72,60,IF(ED35&gt;=66,40,IF(ED35&gt;=60,30,IF(ED35&gt;=48,20,IF(ED35&gt;=36,10,0))))))</f>
        <v>0</v>
      </c>
      <c r="EM35" s="64">
        <f>IF(EE35&lt;36,0,IF(EE35&gt;=72,60,IF(EE35&gt;=66,40,IF(EE35&gt;=60,30,IF(EE35&gt;=48,20,IF(EE35&gt;=36,10,0))))))</f>
        <v>0</v>
      </c>
      <c r="EN35" s="64">
        <f>IF(EF35&lt;36,0,IF(EF35&gt;=72,60,IF(EF35&gt;=66,40,IF(EF35&gt;=60,30,IF(EF35&gt;=48,20,IF(EF35&gt;=36,10,0))))))</f>
        <v>0</v>
      </c>
      <c r="EO35" s="50">
        <v>27</v>
      </c>
      <c r="EP35" s="31" t="str">
        <f>IF(DR35="","",(EH35+DR35))</f>
        <v/>
      </c>
      <c r="EQ35" s="31" t="str">
        <f>IF(DS35="","",(EI35+DS35))</f>
        <v/>
      </c>
      <c r="ER35" s="31" t="str">
        <f>IF(DT35="","",(EJ35+DT35))</f>
        <v/>
      </c>
      <c r="ES35" s="31" t="str">
        <f>IF(DU35="","",(EK35+DU35))</f>
        <v/>
      </c>
      <c r="ET35" s="31" t="str">
        <f>IF(DV35="","",(EL35+DV35))</f>
        <v/>
      </c>
      <c r="EU35" s="31" t="str">
        <f>IF(DW35="","",(EM35+DW35))</f>
        <v/>
      </c>
      <c r="EV35" s="31" t="str">
        <f>IF(DX35="","",(EN35+DX35))</f>
        <v/>
      </c>
      <c r="EW35" s="70">
        <f>MAX(EP35:EV35)</f>
        <v>0</v>
      </c>
      <c r="EX35" s="32" t="str">
        <f>IF($EW35=EP35,EP$8,IF($EW35=EQ35,EQ$8,IF($EW35=ER35,ER$8,IF($EW35=ES35,ES$8,IF($EW35=ET35,ET$8,IF($EW35=EU35,EU$8,IF($EW35=EV35,EV$8,"")))))))</f>
        <v/>
      </c>
      <c r="EY35" s="32" t="e">
        <f>IF($EW35=#REF!,#REF!,IF($EW35=#REF!,#REF!,IF($EW35=#REF!,#REF!,IF($EW35=#REF!,#REF!,IF($EW35=#REF!,#REF!,IF($EW35=#REF!,#REF!,IF($EW35=#REF!,#REF!,"")))))))</f>
        <v>#REF!</v>
      </c>
      <c r="EZ35" s="32" t="e">
        <f>IF($EW35=#REF!,#REF!,IF($EW35=#REF!,#REF!,IF($EW35=#REF!,#REF!,IF($EW35=#REF!,#REF!,IF($EW35=#REF!,#REF!,IF($EW35=#REF!,#REF!,IF($EW35=#REF!,#REF!,"")))))))</f>
        <v>#REF!</v>
      </c>
      <c r="FA35" s="32" t="e">
        <f>IF($EW35=#REF!,#REF!,IF($EW35=#REF!,#REF!,IF($EW35=#REF!,#REF!,IF($EW35=#REF!,#REF!,IF($EW35=#REF!,#REF!,IF($EW35=#REF!,#REF!,IF($EW35=#REF!,#REF!,"")))))))</f>
        <v>#REF!</v>
      </c>
      <c r="FB35" s="74" t="str">
        <f>IFERROR(INDEX($EP$8:$EV$8,MATCH(EW35,EP35:EV35,0)), "DESIERTO")</f>
        <v>DESIERTO</v>
      </c>
      <c r="FC35" s="74" t="e">
        <f>IF($EW35=EP35,EP$8,IF($EW35=EQ35,EQ$8,IF($EW35=ER35,ER$8,IF($EW35=ES35,ES$8,IF($EW35=ET35,ET$8,IF($EW35=EU35,EU$8,IF($EW35=EV35,EV$8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IF($EW35=#REF!,#REF!,""))))))))))))))))))))))))))))</f>
        <v>#REF!</v>
      </c>
      <c r="FD35" s="33" t="e">
        <f>IF($FC35=$I$8,$I35,IF($FC35=$J$8,$J35,IF($FC35=$K$8,$K35,IF($FC35=$L$8,$L35,IF($FC35=$M$8,$M35,IF($FC35=$N$8,$N35,IF($FC35=$O$8,$O35,"")))))))</f>
        <v>#REF!</v>
      </c>
      <c r="FE35" s="33" t="e">
        <f>IF($FC35=#REF!,#REF!,IF($FC35=#REF!,#REF!,IF($FC35=#REF!,#REF!,IF($FC35=#REF!,#REF!,IF($FC35=#REF!,#REF!,IF($FC35=#REF!,#REF!,IF($FC35=#REF!,#REF!,"")))))))</f>
        <v>#REF!</v>
      </c>
      <c r="FF35" s="33" t="e">
        <f>IF($FC35=#REF!,#REF!,IF($FC35=#REF!,#REF!,IF($FC35=#REF!,#REF!,IF($FC35=#REF!,#REF!,IF($FC35=#REF!,#REF!,IF($FC35=#REF!,#REF!,IF($FC35=#REF!,#REF!,"")))))))</f>
        <v>#REF!</v>
      </c>
      <c r="FG35" s="33" t="e">
        <f>IF($FC35=#REF!,#REF!,IF($FC35=#REF!,#REF!,IF($FC35=#REF!,#REF!,IF($FC35=#REF!,#REF!,IF($FC35=#REF!,#REF!,IF($FC35=#REF!,#REF!,IF($FC35=#REF!,#REF!,"")))))))</f>
        <v>#REF!</v>
      </c>
      <c r="FH35" s="65" t="str">
        <f>IFERROR(INDEX(I35:O35,MATCH(FB35,$I$8:$O$8,0)),"DESIERTO")</f>
        <v>DESIERTO</v>
      </c>
      <c r="FI35" s="33" t="e">
        <f t="shared" si="2"/>
        <v>#REF!</v>
      </c>
      <c r="FJ35" s="50">
        <v>27</v>
      </c>
      <c r="FK35" s="65" t="str">
        <f>IFERROR(IF(FH35&gt;0,(G35-FH35),"F"),"D")</f>
        <v>D</v>
      </c>
      <c r="FL35" s="65">
        <f>IF(FB35="DESIERTO",G35,"ADJUDICADO")</f>
        <v>82078450</v>
      </c>
    </row>
    <row r="36" spans="1:168" ht="40.799999999999997" x14ac:dyDescent="0.2">
      <c r="A36" s="45"/>
      <c r="B36" s="139" t="s">
        <v>107</v>
      </c>
      <c r="C36" s="139" t="s">
        <v>108</v>
      </c>
      <c r="D36" s="139" t="s">
        <v>109</v>
      </c>
      <c r="E36" s="139" t="s">
        <v>111</v>
      </c>
      <c r="F36" s="124">
        <v>10</v>
      </c>
      <c r="G36" s="127">
        <v>57340330</v>
      </c>
      <c r="H36" s="49">
        <v>28</v>
      </c>
      <c r="I36" s="172"/>
      <c r="J36" s="172"/>
      <c r="K36" s="172"/>
      <c r="L36" s="161"/>
      <c r="M36" s="161"/>
      <c r="N36" s="162">
        <v>50099000</v>
      </c>
      <c r="O36" s="161"/>
      <c r="P36" s="53">
        <v>28</v>
      </c>
      <c r="Q36" s="23">
        <f>IF(I36="NC","NC",IF(I36&lt;=$G36,I36,""))</f>
        <v>0</v>
      </c>
      <c r="R36" s="23">
        <f>IF(J36="NC","NC",IF(J36&lt;=$G36,J36,""))</f>
        <v>0</v>
      </c>
      <c r="S36" s="23">
        <f>IF(K36="NC","NC",IF(K36&lt;=$G36,K36,""))</f>
        <v>0</v>
      </c>
      <c r="T36" s="23">
        <f>IF(L36="NC","NC",IF(L36&lt;=$G36,L36,""))</f>
        <v>0</v>
      </c>
      <c r="U36" s="23">
        <f>IF(M36="NC","NC",IF(M36&lt;=$G36,M36,""))</f>
        <v>0</v>
      </c>
      <c r="V36" s="23">
        <f>IF(N36="NC","NC",IF(N36&lt;=$G36,N36,""))</f>
        <v>50099000</v>
      </c>
      <c r="W36" s="23">
        <f>IF(O36="NC","NC",IF(O36&lt;=$G36,O36,""))</f>
        <v>0</v>
      </c>
      <c r="X36" s="50">
        <v>28</v>
      </c>
      <c r="Y36" s="186" t="s">
        <v>34</v>
      </c>
      <c r="Z36" s="186" t="s">
        <v>34</v>
      </c>
      <c r="AA36" s="186" t="s">
        <v>34</v>
      </c>
      <c r="AB36" s="175" t="s">
        <v>34</v>
      </c>
      <c r="AC36" s="175" t="s">
        <v>34</v>
      </c>
      <c r="AD36" s="176" t="s">
        <v>34</v>
      </c>
      <c r="AE36" s="175" t="s">
        <v>34</v>
      </c>
      <c r="AF36" s="50">
        <v>28</v>
      </c>
      <c r="AG36" s="186" t="s">
        <v>35</v>
      </c>
      <c r="AH36" s="186" t="s">
        <v>35</v>
      </c>
      <c r="AI36" s="186" t="s">
        <v>35</v>
      </c>
      <c r="AJ36" s="175" t="s">
        <v>35</v>
      </c>
      <c r="AK36" s="175" t="s">
        <v>35</v>
      </c>
      <c r="AL36" s="176" t="s">
        <v>35</v>
      </c>
      <c r="AM36" s="175" t="s">
        <v>35</v>
      </c>
      <c r="AN36" s="50">
        <v>28</v>
      </c>
      <c r="AO36" s="186" t="s">
        <v>35</v>
      </c>
      <c r="AP36" s="186" t="s">
        <v>35</v>
      </c>
      <c r="AQ36" s="186" t="s">
        <v>35</v>
      </c>
      <c r="AR36" s="175" t="s">
        <v>35</v>
      </c>
      <c r="AS36" s="175" t="s">
        <v>35</v>
      </c>
      <c r="AT36" s="176" t="s">
        <v>35</v>
      </c>
      <c r="AU36" s="175" t="s">
        <v>35</v>
      </c>
      <c r="AV36" s="50">
        <v>28</v>
      </c>
      <c r="AW36" s="24" t="str">
        <f>IF(Y36="NO CUMPLE","NO CUMPLE",IF(AG36="NO CUMPLE","NO CUMPLE",IF(AO36="NO CUMPLE","NO CUMPLE",IF(AO36="CUMPLE","CUMPLE"))))</f>
        <v>NO CUMPLE</v>
      </c>
      <c r="AX36" s="24" t="str">
        <f>IF(Z36="NO CUMPLE","NO CUMPLE",IF(AH36="NO CUMPLE","NO CUMPLE",IF(AP36="NO CUMPLE","NO CUMPLE",IF(AP36="CUMPLE","CUMPLE"))))</f>
        <v>NO CUMPLE</v>
      </c>
      <c r="AY36" s="24" t="str">
        <f>IF(AA36="NO CUMPLE","NO CUMPLE",IF(AI36="NO CUMPLE","NO CUMPLE",IF(AQ36="NO CUMPLE","NO CUMPLE",IF(AQ36="CUMPLE","CUMPLE"))))</f>
        <v>NO CUMPLE</v>
      </c>
      <c r="AZ36" s="24" t="str">
        <f>IF(AB36="NO CUMPLE","NO CUMPLE",IF(AJ36="NO CUMPLE","NO CUMPLE",IF(AR36="NO CUMPLE","NO CUMPLE",IF(AR36="CUMPLE","CUMPLE"))))</f>
        <v>NO CUMPLE</v>
      </c>
      <c r="BA36" s="24" t="str">
        <f>IF(AC36="NO CUMPLE","NO CUMPLE",IF(AK36="NO CUMPLE","NO CUMPLE",IF(AS36="NO CUMPLE","NO CUMPLE",IF(AS36="CUMPLE","CUMPLE"))))</f>
        <v>NO CUMPLE</v>
      </c>
      <c r="BB36" s="24" t="str">
        <f>IF(AD36="NO CUMPLE","NO CUMPLE",IF(AL36="NO CUMPLE","NO CUMPLE",IF(AT36="NO CUMPLE","NO CUMPLE",IF(AT36="CUMPLE","CUMPLE"))))</f>
        <v>NO CUMPLE</v>
      </c>
      <c r="BC36" s="24" t="str">
        <f>IF(AE36="NO CUMPLE","NO CUMPLE",IF(AM36="NO CUMPLE","NO CUMPLE",IF(AU36="NO CUMPLE","NO CUMPLE",IF(AU36="CUMPLE","CUMPLE"))))</f>
        <v>NO CUMPLE</v>
      </c>
      <c r="BD36" s="50">
        <v>28</v>
      </c>
      <c r="BE36" s="177" t="s">
        <v>33</v>
      </c>
      <c r="BF36" s="177" t="s">
        <v>33</v>
      </c>
      <c r="BG36" s="177" t="s">
        <v>33</v>
      </c>
      <c r="BH36" s="177" t="s">
        <v>33</v>
      </c>
      <c r="BI36" s="177" t="s">
        <v>33</v>
      </c>
      <c r="BJ36" s="176" t="s">
        <v>35</v>
      </c>
      <c r="BK36" s="177" t="s">
        <v>33</v>
      </c>
      <c r="BL36" s="50">
        <v>28</v>
      </c>
      <c r="BM36" s="177" t="s">
        <v>33</v>
      </c>
      <c r="BN36" s="177" t="s">
        <v>33</v>
      </c>
      <c r="BO36" s="177" t="s">
        <v>33</v>
      </c>
      <c r="BP36" s="177" t="s">
        <v>33</v>
      </c>
      <c r="BQ36" s="177" t="s">
        <v>33</v>
      </c>
      <c r="BR36" s="176" t="s">
        <v>35</v>
      </c>
      <c r="BS36" s="177" t="s">
        <v>33</v>
      </c>
      <c r="BT36" s="50">
        <v>28</v>
      </c>
      <c r="BU36" s="23" t="str">
        <f>IF(AW36="NO CUMPLE","",IF(BE36="NO CUMPLE","",IF(BM36="NO CUMPLE","",IF(BE36="NC","",IF(BM36="CUMPLE",I36)))))</f>
        <v/>
      </c>
      <c r="BV36" s="23" t="str">
        <f>IF(AX36="NO CUMPLE","",IF(BF36="NO CUMPLE","",IF(BN36="NO CUMPLE","",IF(BF36="NC","",IF(BN36="CUMPLE",J36)))))</f>
        <v/>
      </c>
      <c r="BW36" s="23" t="str">
        <f>IF(AY36="NO CUMPLE","",IF(BG36="NO CUMPLE","",IF(BO36="NO CUMPLE","",IF(BG36="NC","",IF(BO36="CUMPLE",K36)))))</f>
        <v/>
      </c>
      <c r="BX36" s="23" t="str">
        <f>IF(AZ36="NO CUMPLE","",IF(BH36="NO CUMPLE","",IF(BP36="NO CUMPLE","",IF(BH36="NC","",IF(BP36="CUMPLE",L36)))))</f>
        <v/>
      </c>
      <c r="BY36" s="23" t="str">
        <f>IF(BA36="NO CUMPLE","",IF(BI36="NO CUMPLE","",IF(BQ36="NO CUMPLE","",IF(BI36="NC","",IF(BQ36="CUMPLE",M36)))))</f>
        <v/>
      </c>
      <c r="BZ36" s="23" t="str">
        <f>IF(BB36="NO CUMPLE","",IF(BJ36="NO CUMPLE","",IF(BR36="NO CUMPLE","",IF(BJ36="NC","",IF(BR36="CUMPLE",N36)))))</f>
        <v/>
      </c>
      <c r="CA36" s="23" t="str">
        <f>IF(BC36="NO CUMPLE","",IF(BK36="NO CUMPLE","",IF(BS36="NO CUMPLE","",IF(BK36="NC","",IF(BS36="CUMPLE",O36)))))</f>
        <v/>
      </c>
      <c r="CB36" s="23">
        <v>57340330</v>
      </c>
      <c r="CC36" s="23">
        <v>57340330</v>
      </c>
      <c r="CD36" s="25">
        <f>COUNT(BU36:CA36)</f>
        <v>0</v>
      </c>
      <c r="CE36" s="25">
        <f t="shared" si="0"/>
        <v>0</v>
      </c>
      <c r="CF36" s="26" t="str">
        <f>IFERROR(MEDIAN(BU36:CA36),"")</f>
        <v/>
      </c>
      <c r="CG36" s="68" t="str">
        <f>IF(COUNT(BU36:CA36)=0,"",MOD(COUNT(BU36:CA36),2))</f>
        <v/>
      </c>
      <c r="CH36" s="69" t="str">
        <f>IF(COUNT(BU36:CA36)&lt;2,"", IF(MOD(COUNT(BU36:CA36),2)=1,"", SMALL(BU36:CA36, COUNT(BU36:CA36)/2 ) ))</f>
        <v/>
      </c>
      <c r="CI36" s="69" t="str">
        <f t="shared" si="1"/>
        <v/>
      </c>
      <c r="CJ36" s="50">
        <v>28</v>
      </c>
      <c r="CK36" s="27" t="str">
        <f>IF(BU36="","", (1 - ABS((BU36 - $CI36)/$CI36)) * 40)</f>
        <v/>
      </c>
      <c r="CL36" s="27" t="str">
        <f>IF(BV36="","", (1 - ABS((BV36 - $CI36)/$CI36)) * 40)</f>
        <v/>
      </c>
      <c r="CM36" s="27" t="str">
        <f>IF(BW36="","", (1 - ABS((BW36 - $CI36)/$CI36)) * 40)</f>
        <v/>
      </c>
      <c r="CN36" s="27" t="str">
        <f>IF(BX36="","", (1 - ABS((BX36 - $CI36)/$CI36)) * 40)</f>
        <v/>
      </c>
      <c r="CO36" s="27" t="str">
        <f>IF(BY36="","", (1 - ABS((BY36 - $CI36)/$CI36)) * 40)</f>
        <v/>
      </c>
      <c r="CP36" s="27" t="str">
        <f>IF(BZ36="","", (1 - ABS((BZ36 - $CI36)/$CI36)) * 40)</f>
        <v/>
      </c>
      <c r="CQ36" s="27" t="str">
        <f>IF(CA36="","", (1 - ABS((CA36 - $CI36)/$CI36)) * 40)</f>
        <v/>
      </c>
      <c r="CR36" s="50">
        <v>28</v>
      </c>
      <c r="CS36" s="67" t="str">
        <f>IF(BU36="","",ABS((BU36 - $CI36)/$CI36))</f>
        <v/>
      </c>
      <c r="CT36" s="67" t="str">
        <f>IF(BV36="","",ABS((BV36 - $CI36)/$CI36))</f>
        <v/>
      </c>
      <c r="CU36" s="67" t="str">
        <f>IF(BW36="","",ABS((BW36 - $CI36)/$CI36))</f>
        <v/>
      </c>
      <c r="CV36" s="67" t="str">
        <f>IF(BX36="","",ABS((BX36 - $CI36)/$CI36))</f>
        <v/>
      </c>
      <c r="CW36" s="67" t="str">
        <f>IF(BY36="","",ABS((BY36 - $CI36)/$CI36))</f>
        <v/>
      </c>
      <c r="CX36" s="67" t="str">
        <f>IF(BZ36="","",ABS((BZ36 - $CI36)/$CI36))</f>
        <v/>
      </c>
      <c r="CY36" s="67" t="str">
        <f>IF(CA36="","",ABS((CA36 - $CI36)/$CI36))</f>
        <v/>
      </c>
      <c r="CZ36" s="50">
        <v>28</v>
      </c>
      <c r="DA36" s="28" t="str">
        <f>IF(CK36="","",ABS(BU36-$CF36))</f>
        <v/>
      </c>
      <c r="DB36" s="28" t="str">
        <f>IF(CL36="","",ABS(BV36-$CF36))</f>
        <v/>
      </c>
      <c r="DC36" s="28" t="str">
        <f>IF(CM36="","",ABS(BW36-$CF36))</f>
        <v/>
      </c>
      <c r="DD36" s="28" t="str">
        <f>IF(CN36="","",ABS(BX36-$CF36))</f>
        <v/>
      </c>
      <c r="DE36" s="28" t="str">
        <f>IF(CO36="","",ABS(BY36-$CF36))</f>
        <v/>
      </c>
      <c r="DF36" s="28" t="str">
        <f>IF(CP36="","",ABS(BZ36-$CF36))</f>
        <v/>
      </c>
      <c r="DG36" s="28" t="str">
        <f>IF(CQ36="","",ABS(CA36-$CF36))</f>
        <v/>
      </c>
      <c r="DH36" s="50">
        <v>28</v>
      </c>
      <c r="DI36" s="29" t="str">
        <f>IF(BU36="","",(BU36-$CI36)^2)</f>
        <v/>
      </c>
      <c r="DJ36" s="29" t="str">
        <f>IF(BV36="","",(BV36-$CI36)^2)</f>
        <v/>
      </c>
      <c r="DK36" s="29" t="str">
        <f>IF(BW36="","",(BW36-$CI36)^2)</f>
        <v/>
      </c>
      <c r="DL36" s="29" t="str">
        <f>IF(BX36="","",(BX36-$CI36)^2)</f>
        <v/>
      </c>
      <c r="DM36" s="29" t="str">
        <f>IF(BY36="","",(BY36-$CI36)^2)</f>
        <v/>
      </c>
      <c r="DN36" s="29" t="str">
        <f>IF(BZ36="","",(BZ36-$CI36)^2)</f>
        <v/>
      </c>
      <c r="DO36" s="29" t="str">
        <f>IF(CA36="","",(CA36-$CI36)^2)</f>
        <v/>
      </c>
      <c r="DP36" s="46">
        <f>MIN(DI36:DO36)</f>
        <v>0</v>
      </c>
      <c r="DQ36" s="50">
        <v>28</v>
      </c>
      <c r="DR36" s="30" t="str">
        <f>IF(BU36="","", (1 - ABS((BU36-$CI36)/$CI36))*40)</f>
        <v/>
      </c>
      <c r="DS36" s="30" t="str">
        <f>IF(BV36="","", (1 - ABS((BV36-$CI36)/$CI36))*40)</f>
        <v/>
      </c>
      <c r="DT36" s="30" t="str">
        <f>IF(BW36="","", (1 - ABS((BW36-$CI36)/$CI36))*40)</f>
        <v/>
      </c>
      <c r="DU36" s="30" t="str">
        <f>IF(BX36="","", (1 - ABS((BX36-$CI36)/$CI36))*40)</f>
        <v/>
      </c>
      <c r="DV36" s="30" t="str">
        <f>IF(BY36="","", (1 - ABS((BY36-$CI36)/$CI36))*40)</f>
        <v/>
      </c>
      <c r="DW36" s="30" t="str">
        <f>IF(BZ36="","", (1 - ABS((BZ36-$CI36)/$CI36))*40)</f>
        <v/>
      </c>
      <c r="DX36" s="30" t="str">
        <f>IF(CA36="","", (1 - ABS((CA36-$CI36)/$CI36))*40)</f>
        <v/>
      </c>
      <c r="DY36" s="50">
        <v>28</v>
      </c>
      <c r="DZ36" s="186"/>
      <c r="EA36" s="186"/>
      <c r="EB36" s="186"/>
      <c r="EC36" s="175"/>
      <c r="ED36" s="175"/>
      <c r="EE36" s="176">
        <f t="shared" ref="EE36:EE48" si="3">12*2</f>
        <v>24</v>
      </c>
      <c r="EF36" s="175"/>
      <c r="EG36" s="50">
        <v>28</v>
      </c>
      <c r="EH36" s="64">
        <f>IF(DZ36&lt;36,0,IF(DZ36&gt;=72,60,IF(DZ36&gt;=66,40,IF(DZ36&gt;=60,30,IF(DZ36&gt;=48,20,IF(DZ36&gt;=36,10,0))))))</f>
        <v>0</v>
      </c>
      <c r="EI36" s="64">
        <f>IF(EA36&lt;36,0,IF(EA36&gt;=72,60,IF(EA36&gt;=66,40,IF(EA36&gt;=60,30,IF(EA36&gt;=48,20,IF(EA36&gt;=36,10,0))))))</f>
        <v>0</v>
      </c>
      <c r="EJ36" s="64">
        <f>IF(EB36&lt;36,0,IF(EB36&gt;=72,60,IF(EB36&gt;=66,40,IF(EB36&gt;=60,30,IF(EB36&gt;=48,20,IF(EB36&gt;=36,10,0))))))</f>
        <v>0</v>
      </c>
      <c r="EK36" s="64">
        <f>IF(EC36&lt;36,0,IF(EC36&gt;=72,60,IF(EC36&gt;=66,40,IF(EC36&gt;=60,30,IF(EC36&gt;=48,20,IF(EC36&gt;=36,10,0))))))</f>
        <v>0</v>
      </c>
      <c r="EL36" s="64">
        <f>IF(ED36&lt;36,0,IF(ED36&gt;=72,60,IF(ED36&gt;=66,40,IF(ED36&gt;=60,30,IF(ED36&gt;=48,20,IF(ED36&gt;=36,10,0))))))</f>
        <v>0</v>
      </c>
      <c r="EM36" s="64">
        <f>IF(EE36&lt;36,0,IF(EE36&gt;=72,60,IF(EE36&gt;=66,40,IF(EE36&gt;=60,30,IF(EE36&gt;=48,20,IF(EE36&gt;=36,10,0))))))</f>
        <v>0</v>
      </c>
      <c r="EN36" s="64">
        <f>IF(EF36&lt;36,0,IF(EF36&gt;=72,60,IF(EF36&gt;=66,40,IF(EF36&gt;=60,30,IF(EF36&gt;=48,20,IF(EF36&gt;=36,10,0))))))</f>
        <v>0</v>
      </c>
      <c r="EO36" s="50">
        <v>28</v>
      </c>
      <c r="EP36" s="31" t="str">
        <f>IF(DR36="","",(EH36+DR36))</f>
        <v/>
      </c>
      <c r="EQ36" s="31" t="str">
        <f>IF(DS36="","",(EI36+DS36))</f>
        <v/>
      </c>
      <c r="ER36" s="31" t="str">
        <f>IF(DT36="","",(EJ36+DT36))</f>
        <v/>
      </c>
      <c r="ES36" s="31" t="str">
        <f>IF(DU36="","",(EK36+DU36))</f>
        <v/>
      </c>
      <c r="ET36" s="31" t="str">
        <f>IF(DV36="","",(EL36+DV36))</f>
        <v/>
      </c>
      <c r="EU36" s="31" t="str">
        <f>IF(DW36="","",(EM36+DW36))</f>
        <v/>
      </c>
      <c r="EV36" s="31" t="str">
        <f>IF(DX36="","",(EN36+DX36))</f>
        <v/>
      </c>
      <c r="EW36" s="70">
        <f>MAX(EP36:EV36)</f>
        <v>0</v>
      </c>
      <c r="EX36" s="32" t="str">
        <f>IF($EW36=EP36,EP$8,IF($EW36=EQ36,EQ$8,IF($EW36=ER36,ER$8,IF($EW36=ES36,ES$8,IF($EW36=ET36,ET$8,IF($EW36=EU36,EU$8,IF($EW36=EV36,EV$8,"")))))))</f>
        <v/>
      </c>
      <c r="EY36" s="32" t="e">
        <f>IF($EW36=#REF!,#REF!,IF($EW36=#REF!,#REF!,IF($EW36=#REF!,#REF!,IF($EW36=#REF!,#REF!,IF($EW36=#REF!,#REF!,IF($EW36=#REF!,#REF!,IF($EW36=#REF!,#REF!,"")))))))</f>
        <v>#REF!</v>
      </c>
      <c r="EZ36" s="32" t="e">
        <f>IF($EW36=#REF!,#REF!,IF($EW36=#REF!,#REF!,IF($EW36=#REF!,#REF!,IF($EW36=#REF!,#REF!,IF($EW36=#REF!,#REF!,IF($EW36=#REF!,#REF!,IF($EW36=#REF!,#REF!,"")))))))</f>
        <v>#REF!</v>
      </c>
      <c r="FA36" s="32" t="e">
        <f>IF($EW36=#REF!,#REF!,IF($EW36=#REF!,#REF!,IF($EW36=#REF!,#REF!,IF($EW36=#REF!,#REF!,IF($EW36=#REF!,#REF!,IF($EW36=#REF!,#REF!,IF($EW36=#REF!,#REF!,"")))))))</f>
        <v>#REF!</v>
      </c>
      <c r="FB36" s="74" t="str">
        <f>IFERROR(INDEX($EP$8:$EV$8,MATCH(EW36,EP36:EV36,0)), "DESIERTO")</f>
        <v>DESIERTO</v>
      </c>
      <c r="FC36" s="74" t="e">
        <f>IF($EW36=EP36,EP$8,IF($EW36=EQ36,EQ$8,IF($EW36=ER36,ER$8,IF($EW36=ES36,ES$8,IF($EW36=ET36,ET$8,IF($EW36=EU36,EU$8,IF($EW36=EV36,EV$8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IF($EW36=#REF!,#REF!,""))))))))))))))))))))))))))))</f>
        <v>#REF!</v>
      </c>
      <c r="FD36" s="33" t="e">
        <f>IF($FC36=$I$8,$I36,IF($FC36=$J$8,$J36,IF($FC36=$K$8,$K36,IF($FC36=$L$8,$L36,IF($FC36=$M$8,$M36,IF($FC36=$N$8,$N36,IF($FC36=$O$8,$O36,"")))))))</f>
        <v>#REF!</v>
      </c>
      <c r="FE36" s="33" t="e">
        <f>IF($FC36=#REF!,#REF!,IF($FC36=#REF!,#REF!,IF($FC36=#REF!,#REF!,IF($FC36=#REF!,#REF!,IF($FC36=#REF!,#REF!,IF($FC36=#REF!,#REF!,IF($FC36=#REF!,#REF!,"")))))))</f>
        <v>#REF!</v>
      </c>
      <c r="FF36" s="33" t="e">
        <f>IF($FC36=#REF!,#REF!,IF($FC36=#REF!,#REF!,IF($FC36=#REF!,#REF!,IF($FC36=#REF!,#REF!,IF($FC36=#REF!,#REF!,IF($FC36=#REF!,#REF!,IF($FC36=#REF!,#REF!,"")))))))</f>
        <v>#REF!</v>
      </c>
      <c r="FG36" s="33" t="e">
        <f>IF($FC36=#REF!,#REF!,IF($FC36=#REF!,#REF!,IF($FC36=#REF!,#REF!,IF($FC36=#REF!,#REF!,IF($FC36=#REF!,#REF!,IF($FC36=#REF!,#REF!,IF($FC36=#REF!,#REF!,"")))))))</f>
        <v>#REF!</v>
      </c>
      <c r="FH36" s="65" t="str">
        <f>IFERROR(INDEX(I36:O36,MATCH(FB36,$I$8:$O$8,0)),"DESIERTO")</f>
        <v>DESIERTO</v>
      </c>
      <c r="FI36" s="33" t="e">
        <f t="shared" si="2"/>
        <v>#REF!</v>
      </c>
      <c r="FJ36" s="50">
        <v>28</v>
      </c>
      <c r="FK36" s="65" t="str">
        <f>IFERROR(IF(FH36&gt;0,(G36-FH36),"F"),"D")</f>
        <v>D</v>
      </c>
      <c r="FL36" s="65">
        <f>IF(FB36="DESIERTO",G36,"ADJUDICADO")</f>
        <v>57340330</v>
      </c>
    </row>
    <row r="37" spans="1:168" ht="40.799999999999997" x14ac:dyDescent="0.2">
      <c r="A37" s="45"/>
      <c r="B37" s="139" t="s">
        <v>107</v>
      </c>
      <c r="C37" s="139" t="s">
        <v>108</v>
      </c>
      <c r="D37" s="139" t="s">
        <v>109</v>
      </c>
      <c r="E37" s="139" t="s">
        <v>112</v>
      </c>
      <c r="F37" s="124">
        <v>1</v>
      </c>
      <c r="G37" s="127">
        <v>117407383</v>
      </c>
      <c r="H37" s="50">
        <v>29</v>
      </c>
      <c r="I37" s="172"/>
      <c r="J37" s="164"/>
      <c r="K37" s="172"/>
      <c r="L37" s="161"/>
      <c r="M37" s="161"/>
      <c r="N37" s="162">
        <v>98175000</v>
      </c>
      <c r="O37" s="161"/>
      <c r="P37" s="53">
        <v>29</v>
      </c>
      <c r="Q37" s="23">
        <f>IF(I37="NC","NC",IF(I37&lt;=$G37,I37,""))</f>
        <v>0</v>
      </c>
      <c r="R37" s="23">
        <f>IF(J37="NC","NC",IF(J37&lt;=$G37,J37,""))</f>
        <v>0</v>
      </c>
      <c r="S37" s="23">
        <f>IF(K37="NC","NC",IF(K37&lt;=$G37,K37,""))</f>
        <v>0</v>
      </c>
      <c r="T37" s="23">
        <f>IF(L37="NC","NC",IF(L37&lt;=$G37,L37,""))</f>
        <v>0</v>
      </c>
      <c r="U37" s="23">
        <f>IF(M37="NC","NC",IF(M37&lt;=$G37,M37,""))</f>
        <v>0</v>
      </c>
      <c r="V37" s="23">
        <f>IF(N37="NC","NC",IF(N37&lt;=$G37,N37,""))</f>
        <v>98175000</v>
      </c>
      <c r="W37" s="23">
        <f>IF(O37="NC","NC",IF(O37&lt;=$G37,O37,""))</f>
        <v>0</v>
      </c>
      <c r="X37" s="49">
        <v>29</v>
      </c>
      <c r="Y37" s="186" t="s">
        <v>34</v>
      </c>
      <c r="Z37" s="178" t="s">
        <v>34</v>
      </c>
      <c r="AA37" s="186" t="s">
        <v>34</v>
      </c>
      <c r="AB37" s="175" t="s">
        <v>34</v>
      </c>
      <c r="AC37" s="175" t="s">
        <v>34</v>
      </c>
      <c r="AD37" s="176" t="s">
        <v>34</v>
      </c>
      <c r="AE37" s="175" t="s">
        <v>34</v>
      </c>
      <c r="AF37" s="50">
        <v>29</v>
      </c>
      <c r="AG37" s="186" t="s">
        <v>35</v>
      </c>
      <c r="AH37" s="178" t="s">
        <v>35</v>
      </c>
      <c r="AI37" s="186" t="s">
        <v>35</v>
      </c>
      <c r="AJ37" s="175" t="s">
        <v>35</v>
      </c>
      <c r="AK37" s="175" t="s">
        <v>35</v>
      </c>
      <c r="AL37" s="176" t="s">
        <v>35</v>
      </c>
      <c r="AM37" s="175" t="s">
        <v>35</v>
      </c>
      <c r="AN37" s="49">
        <v>29</v>
      </c>
      <c r="AO37" s="186" t="s">
        <v>35</v>
      </c>
      <c r="AP37" s="178" t="s">
        <v>35</v>
      </c>
      <c r="AQ37" s="186" t="s">
        <v>35</v>
      </c>
      <c r="AR37" s="175" t="s">
        <v>35</v>
      </c>
      <c r="AS37" s="175" t="s">
        <v>35</v>
      </c>
      <c r="AT37" s="176" t="s">
        <v>35</v>
      </c>
      <c r="AU37" s="175" t="s">
        <v>35</v>
      </c>
      <c r="AV37" s="49">
        <v>29</v>
      </c>
      <c r="AW37" s="24" t="str">
        <f>IF(Y37="NO CUMPLE","NO CUMPLE",IF(AG37="NO CUMPLE","NO CUMPLE",IF(AO37="NO CUMPLE","NO CUMPLE",IF(AO37="CUMPLE","CUMPLE"))))</f>
        <v>NO CUMPLE</v>
      </c>
      <c r="AX37" s="24" t="str">
        <f>IF(Z37="NO CUMPLE","NO CUMPLE",IF(AH37="NO CUMPLE","NO CUMPLE",IF(AP37="NO CUMPLE","NO CUMPLE",IF(AP37="CUMPLE","CUMPLE"))))</f>
        <v>NO CUMPLE</v>
      </c>
      <c r="AY37" s="24" t="str">
        <f>IF(AA37="NO CUMPLE","NO CUMPLE",IF(AI37="NO CUMPLE","NO CUMPLE",IF(AQ37="NO CUMPLE","NO CUMPLE",IF(AQ37="CUMPLE","CUMPLE"))))</f>
        <v>NO CUMPLE</v>
      </c>
      <c r="AZ37" s="24" t="str">
        <f>IF(AB37="NO CUMPLE","NO CUMPLE",IF(AJ37="NO CUMPLE","NO CUMPLE",IF(AR37="NO CUMPLE","NO CUMPLE",IF(AR37="CUMPLE","CUMPLE"))))</f>
        <v>NO CUMPLE</v>
      </c>
      <c r="BA37" s="24" t="str">
        <f>IF(AC37="NO CUMPLE","NO CUMPLE",IF(AK37="NO CUMPLE","NO CUMPLE",IF(AS37="NO CUMPLE","NO CUMPLE",IF(AS37="CUMPLE","CUMPLE"))))</f>
        <v>NO CUMPLE</v>
      </c>
      <c r="BB37" s="24" t="str">
        <f>IF(AD37="NO CUMPLE","NO CUMPLE",IF(AL37="NO CUMPLE","NO CUMPLE",IF(AT37="NO CUMPLE","NO CUMPLE",IF(AT37="CUMPLE","CUMPLE"))))</f>
        <v>NO CUMPLE</v>
      </c>
      <c r="BC37" s="24" t="str">
        <f>IF(AE37="NO CUMPLE","NO CUMPLE",IF(AM37="NO CUMPLE","NO CUMPLE",IF(AU37="NO CUMPLE","NO CUMPLE",IF(AU37="CUMPLE","CUMPLE"))))</f>
        <v>NO CUMPLE</v>
      </c>
      <c r="BD37" s="49">
        <v>29</v>
      </c>
      <c r="BE37" s="177" t="s">
        <v>33</v>
      </c>
      <c r="BF37" s="177" t="s">
        <v>33</v>
      </c>
      <c r="BG37" s="177" t="s">
        <v>33</v>
      </c>
      <c r="BH37" s="177" t="s">
        <v>33</v>
      </c>
      <c r="BI37" s="177" t="s">
        <v>33</v>
      </c>
      <c r="BJ37" s="176" t="s">
        <v>35</v>
      </c>
      <c r="BK37" s="177" t="s">
        <v>33</v>
      </c>
      <c r="BL37" s="50">
        <v>29</v>
      </c>
      <c r="BM37" s="177" t="s">
        <v>33</v>
      </c>
      <c r="BN37" s="177" t="s">
        <v>33</v>
      </c>
      <c r="BO37" s="177" t="s">
        <v>33</v>
      </c>
      <c r="BP37" s="177" t="s">
        <v>33</v>
      </c>
      <c r="BQ37" s="177" t="s">
        <v>33</v>
      </c>
      <c r="BR37" s="176" t="s">
        <v>35</v>
      </c>
      <c r="BS37" s="177" t="s">
        <v>33</v>
      </c>
      <c r="BT37" s="49">
        <v>29</v>
      </c>
      <c r="BU37" s="23" t="str">
        <f>IF(AW37="NO CUMPLE","",IF(BE37="NO CUMPLE","",IF(BM37="NO CUMPLE","",IF(BE37="NC","",IF(BM37="CUMPLE",I37)))))</f>
        <v/>
      </c>
      <c r="BV37" s="23" t="str">
        <f>IF(AX37="NO CUMPLE","",IF(BF37="NO CUMPLE","",IF(BN37="NO CUMPLE","",IF(BF37="NC","",IF(BN37="CUMPLE",J37)))))</f>
        <v/>
      </c>
      <c r="BW37" s="23" t="str">
        <f>IF(AY37="NO CUMPLE","",IF(BG37="NO CUMPLE","",IF(BO37="NO CUMPLE","",IF(BG37="NC","",IF(BO37="CUMPLE",K37)))))</f>
        <v/>
      </c>
      <c r="BX37" s="23" t="str">
        <f>IF(AZ37="NO CUMPLE","",IF(BH37="NO CUMPLE","",IF(BP37="NO CUMPLE","",IF(BH37="NC","",IF(BP37="CUMPLE",L37)))))</f>
        <v/>
      </c>
      <c r="BY37" s="23" t="str">
        <f>IF(BA37="NO CUMPLE","",IF(BI37="NO CUMPLE","",IF(BQ37="NO CUMPLE","",IF(BI37="NC","",IF(BQ37="CUMPLE",M37)))))</f>
        <v/>
      </c>
      <c r="BZ37" s="23" t="str">
        <f>IF(BB37="NO CUMPLE","",IF(BJ37="NO CUMPLE","",IF(BR37="NO CUMPLE","",IF(BJ37="NC","",IF(BR37="CUMPLE",N37)))))</f>
        <v/>
      </c>
      <c r="CA37" s="23" t="str">
        <f>IF(BC37="NO CUMPLE","",IF(BK37="NO CUMPLE","",IF(BS37="NO CUMPLE","",IF(BK37="NC","",IF(BS37="CUMPLE",O37)))))</f>
        <v/>
      </c>
      <c r="CB37" s="23">
        <v>117407383</v>
      </c>
      <c r="CC37" s="23">
        <v>117407383</v>
      </c>
      <c r="CD37" s="25">
        <f>COUNT(BU37:CA37)</f>
        <v>0</v>
      </c>
      <c r="CE37" s="25">
        <f t="shared" si="0"/>
        <v>0</v>
      </c>
      <c r="CF37" s="26" t="str">
        <f>IFERROR(MEDIAN(BU37:CA37),"")</f>
        <v/>
      </c>
      <c r="CG37" s="68" t="str">
        <f>IF(COUNT(BU37:CA37)=0,"",MOD(COUNT(BU37:CA37),2))</f>
        <v/>
      </c>
      <c r="CH37" s="69" t="str">
        <f>IF(COUNT(BU37:CA37)&lt;2,"", IF(MOD(COUNT(BU37:CA37),2)=1,"", SMALL(BU37:CA37, COUNT(BU37:CA37)/2 ) ))</f>
        <v/>
      </c>
      <c r="CI37" s="69" t="str">
        <f t="shared" si="1"/>
        <v/>
      </c>
      <c r="CJ37" s="49">
        <v>29</v>
      </c>
      <c r="CK37" s="27" t="str">
        <f>IF(BU37="","", (1 - ABS((BU37 - $CI37)/$CI37)) * 40)</f>
        <v/>
      </c>
      <c r="CL37" s="27" t="str">
        <f>IF(BV37="","", (1 - ABS((BV37 - $CI37)/$CI37)) * 40)</f>
        <v/>
      </c>
      <c r="CM37" s="27" t="str">
        <f>IF(BW37="","", (1 - ABS((BW37 - $CI37)/$CI37)) * 40)</f>
        <v/>
      </c>
      <c r="CN37" s="27" t="str">
        <f>IF(BX37="","", (1 - ABS((BX37 - $CI37)/$CI37)) * 40)</f>
        <v/>
      </c>
      <c r="CO37" s="27" t="str">
        <f>IF(BY37="","", (1 - ABS((BY37 - $CI37)/$CI37)) * 40)</f>
        <v/>
      </c>
      <c r="CP37" s="27" t="str">
        <f>IF(BZ37="","", (1 - ABS((BZ37 - $CI37)/$CI37)) * 40)</f>
        <v/>
      </c>
      <c r="CQ37" s="27" t="str">
        <f>IF(CA37="","", (1 - ABS((CA37 - $CI37)/$CI37)) * 40)</f>
        <v/>
      </c>
      <c r="CR37" s="49">
        <v>29</v>
      </c>
      <c r="CS37" s="67" t="str">
        <f>IF(BU37="","",ABS((BU37 - $CI37)/$CI37))</f>
        <v/>
      </c>
      <c r="CT37" s="67" t="str">
        <f>IF(BV37="","",ABS((BV37 - $CI37)/$CI37))</f>
        <v/>
      </c>
      <c r="CU37" s="67" t="str">
        <f>IF(BW37="","",ABS((BW37 - $CI37)/$CI37))</f>
        <v/>
      </c>
      <c r="CV37" s="67" t="str">
        <f>IF(BX37="","",ABS((BX37 - $CI37)/$CI37))</f>
        <v/>
      </c>
      <c r="CW37" s="67" t="str">
        <f>IF(BY37="","",ABS((BY37 - $CI37)/$CI37))</f>
        <v/>
      </c>
      <c r="CX37" s="67" t="str">
        <f>IF(BZ37="","",ABS((BZ37 - $CI37)/$CI37))</f>
        <v/>
      </c>
      <c r="CY37" s="67" t="str">
        <f>IF(CA37="","",ABS((CA37 - $CI37)/$CI37))</f>
        <v/>
      </c>
      <c r="CZ37" s="49">
        <v>29</v>
      </c>
      <c r="DA37" s="28" t="str">
        <f>IF(CK37="","",ABS(BU37-$CF37))</f>
        <v/>
      </c>
      <c r="DB37" s="28" t="str">
        <f>IF(CL37="","",ABS(BV37-$CF37))</f>
        <v/>
      </c>
      <c r="DC37" s="28" t="str">
        <f>IF(CM37="","",ABS(BW37-$CF37))</f>
        <v/>
      </c>
      <c r="DD37" s="28" t="str">
        <f>IF(CN37="","",ABS(BX37-$CF37))</f>
        <v/>
      </c>
      <c r="DE37" s="28" t="str">
        <f>IF(CO37="","",ABS(BY37-$CF37))</f>
        <v/>
      </c>
      <c r="DF37" s="28" t="str">
        <f>IF(CP37="","",ABS(BZ37-$CF37))</f>
        <v/>
      </c>
      <c r="DG37" s="28" t="str">
        <f>IF(CQ37="","",ABS(CA37-$CF37))</f>
        <v/>
      </c>
      <c r="DH37" s="49">
        <v>29</v>
      </c>
      <c r="DI37" s="29" t="str">
        <f>IF(BU37="","",(BU37-$CI37)^2)</f>
        <v/>
      </c>
      <c r="DJ37" s="29" t="str">
        <f>IF(BV37="","",(BV37-$CI37)^2)</f>
        <v/>
      </c>
      <c r="DK37" s="29" t="str">
        <f>IF(BW37="","",(BW37-$CI37)^2)</f>
        <v/>
      </c>
      <c r="DL37" s="29" t="str">
        <f>IF(BX37="","",(BX37-$CI37)^2)</f>
        <v/>
      </c>
      <c r="DM37" s="29" t="str">
        <f>IF(BY37="","",(BY37-$CI37)^2)</f>
        <v/>
      </c>
      <c r="DN37" s="29" t="str">
        <f>IF(BZ37="","",(BZ37-$CI37)^2)</f>
        <v/>
      </c>
      <c r="DO37" s="29" t="str">
        <f>IF(CA37="","",(CA37-$CI37)^2)</f>
        <v/>
      </c>
      <c r="DP37" s="46">
        <f>MIN(DI37:DO37)</f>
        <v>0</v>
      </c>
      <c r="DQ37" s="49">
        <v>29</v>
      </c>
      <c r="DR37" s="30" t="str">
        <f>IF(BU37="","", (1 - ABS((BU37-$CI37)/$CI37))*40)</f>
        <v/>
      </c>
      <c r="DS37" s="30" t="str">
        <f>IF(BV37="","", (1 - ABS((BV37-$CI37)/$CI37))*40)</f>
        <v/>
      </c>
      <c r="DT37" s="30" t="str">
        <f>IF(BW37="","", (1 - ABS((BW37-$CI37)/$CI37))*40)</f>
        <v/>
      </c>
      <c r="DU37" s="30" t="str">
        <f>IF(BX37="","", (1 - ABS((BX37-$CI37)/$CI37))*40)</f>
        <v/>
      </c>
      <c r="DV37" s="30" t="str">
        <f>IF(BY37="","", (1 - ABS((BY37-$CI37)/$CI37))*40)</f>
        <v/>
      </c>
      <c r="DW37" s="30" t="str">
        <f>IF(BZ37="","", (1 - ABS((BZ37-$CI37)/$CI37))*40)</f>
        <v/>
      </c>
      <c r="DX37" s="30" t="str">
        <f>IF(CA37="","", (1 - ABS((CA37-$CI37)/$CI37))*40)</f>
        <v/>
      </c>
      <c r="DY37" s="49">
        <v>29</v>
      </c>
      <c r="DZ37" s="186"/>
      <c r="EA37" s="178"/>
      <c r="EB37" s="186"/>
      <c r="EC37" s="175"/>
      <c r="ED37" s="175"/>
      <c r="EE37" s="176">
        <f t="shared" si="3"/>
        <v>24</v>
      </c>
      <c r="EF37" s="175"/>
      <c r="EG37" s="49">
        <v>29</v>
      </c>
      <c r="EH37" s="64">
        <f>IF(DZ37&lt;36,0,IF(DZ37&gt;=72,60,IF(DZ37&gt;=66,40,IF(DZ37&gt;=60,30,IF(DZ37&gt;=48,20,IF(DZ37&gt;=36,10,0))))))</f>
        <v>0</v>
      </c>
      <c r="EI37" s="64">
        <f>IF(EA37&lt;36,0,IF(EA37&gt;=72,60,IF(EA37&gt;=66,40,IF(EA37&gt;=60,30,IF(EA37&gt;=48,20,IF(EA37&gt;=36,10,0))))))</f>
        <v>0</v>
      </c>
      <c r="EJ37" s="64">
        <f>IF(EB37&lt;36,0,IF(EB37&gt;=72,60,IF(EB37&gt;=66,40,IF(EB37&gt;=60,30,IF(EB37&gt;=48,20,IF(EB37&gt;=36,10,0))))))</f>
        <v>0</v>
      </c>
      <c r="EK37" s="64">
        <f>IF(EC37&lt;36,0,IF(EC37&gt;=72,60,IF(EC37&gt;=66,40,IF(EC37&gt;=60,30,IF(EC37&gt;=48,20,IF(EC37&gt;=36,10,0))))))</f>
        <v>0</v>
      </c>
      <c r="EL37" s="64">
        <f>IF(ED37&lt;36,0,IF(ED37&gt;=72,60,IF(ED37&gt;=66,40,IF(ED37&gt;=60,30,IF(ED37&gt;=48,20,IF(ED37&gt;=36,10,0))))))</f>
        <v>0</v>
      </c>
      <c r="EM37" s="64">
        <f>IF(EE37&lt;36,0,IF(EE37&gt;=72,60,IF(EE37&gt;=66,40,IF(EE37&gt;=60,30,IF(EE37&gt;=48,20,IF(EE37&gt;=36,10,0))))))</f>
        <v>0</v>
      </c>
      <c r="EN37" s="64">
        <f>IF(EF37&lt;36,0,IF(EF37&gt;=72,60,IF(EF37&gt;=66,40,IF(EF37&gt;=60,30,IF(EF37&gt;=48,20,IF(EF37&gt;=36,10,0))))))</f>
        <v>0</v>
      </c>
      <c r="EO37" s="49">
        <v>29</v>
      </c>
      <c r="EP37" s="31" t="str">
        <f>IF(DR37="","",(EH37+DR37))</f>
        <v/>
      </c>
      <c r="EQ37" s="31" t="str">
        <f>IF(DS37="","",(EI37+DS37))</f>
        <v/>
      </c>
      <c r="ER37" s="31" t="str">
        <f>IF(DT37="","",(EJ37+DT37))</f>
        <v/>
      </c>
      <c r="ES37" s="31" t="str">
        <f>IF(DU37="","",(EK37+DU37))</f>
        <v/>
      </c>
      <c r="ET37" s="31" t="str">
        <f>IF(DV37="","",(EL37+DV37))</f>
        <v/>
      </c>
      <c r="EU37" s="31" t="str">
        <f>IF(DW37="","",(EM37+DW37))</f>
        <v/>
      </c>
      <c r="EV37" s="31" t="str">
        <f>IF(DX37="","",(EN37+DX37))</f>
        <v/>
      </c>
      <c r="EW37" s="70">
        <f>MAX(EP37:EV37)</f>
        <v>0</v>
      </c>
      <c r="EX37" s="32" t="str">
        <f>IF($EW37=EP37,EP$8,IF($EW37=EQ37,EQ$8,IF($EW37=ER37,ER$8,IF($EW37=ES37,ES$8,IF($EW37=ET37,ET$8,IF($EW37=EU37,EU$8,IF($EW37=EV37,EV$8,"")))))))</f>
        <v/>
      </c>
      <c r="EY37" s="32" t="e">
        <f>IF($EW37=#REF!,#REF!,IF($EW37=#REF!,#REF!,IF($EW37=#REF!,#REF!,IF($EW37=#REF!,#REF!,IF($EW37=#REF!,#REF!,IF($EW37=#REF!,#REF!,IF($EW37=#REF!,#REF!,"")))))))</f>
        <v>#REF!</v>
      </c>
      <c r="EZ37" s="32" t="e">
        <f>IF($EW37=#REF!,#REF!,IF($EW37=#REF!,#REF!,IF($EW37=#REF!,#REF!,IF($EW37=#REF!,#REF!,IF($EW37=#REF!,#REF!,IF($EW37=#REF!,#REF!,IF($EW37=#REF!,#REF!,"")))))))</f>
        <v>#REF!</v>
      </c>
      <c r="FA37" s="32" t="e">
        <f>IF($EW37=#REF!,#REF!,IF($EW37=#REF!,#REF!,IF($EW37=#REF!,#REF!,IF($EW37=#REF!,#REF!,IF($EW37=#REF!,#REF!,IF($EW37=#REF!,#REF!,IF($EW37=#REF!,#REF!,"")))))))</f>
        <v>#REF!</v>
      </c>
      <c r="FB37" s="74" t="str">
        <f>IFERROR(INDEX($EP$8:$EV$8,MATCH(EW37,EP37:EV37,0)), "DESIERTO")</f>
        <v>DESIERTO</v>
      </c>
      <c r="FC37" s="74" t="e">
        <f>IF($EW37=EP37,EP$8,IF($EW37=EQ37,EQ$8,IF($EW37=ER37,ER$8,IF($EW37=ES37,ES$8,IF($EW37=ET37,ET$8,IF($EW37=EU37,EU$8,IF($EW37=EV37,EV$8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IF($EW37=#REF!,#REF!,""))))))))))))))))))))))))))))</f>
        <v>#REF!</v>
      </c>
      <c r="FD37" s="33" t="e">
        <f>IF($FC37=$I$8,$I37,IF($FC37=$J$8,$J37,IF($FC37=$K$8,$K37,IF($FC37=$L$8,$L37,IF($FC37=$M$8,$M37,IF($FC37=$N$8,$N37,IF($FC37=$O$8,$O37,"")))))))</f>
        <v>#REF!</v>
      </c>
      <c r="FE37" s="33" t="e">
        <f>IF($FC37=#REF!,#REF!,IF($FC37=#REF!,#REF!,IF($FC37=#REF!,#REF!,IF($FC37=#REF!,#REF!,IF($FC37=#REF!,#REF!,IF($FC37=#REF!,#REF!,IF($FC37=#REF!,#REF!,"")))))))</f>
        <v>#REF!</v>
      </c>
      <c r="FF37" s="33" t="e">
        <f>IF($FC37=#REF!,#REF!,IF($FC37=#REF!,#REF!,IF($FC37=#REF!,#REF!,IF($FC37=#REF!,#REF!,IF($FC37=#REF!,#REF!,IF($FC37=#REF!,#REF!,IF($FC37=#REF!,#REF!,"")))))))</f>
        <v>#REF!</v>
      </c>
      <c r="FG37" s="33" t="e">
        <f>IF($FC37=#REF!,#REF!,IF($FC37=#REF!,#REF!,IF($FC37=#REF!,#REF!,IF($FC37=#REF!,#REF!,IF($FC37=#REF!,#REF!,IF($FC37=#REF!,#REF!,IF($FC37=#REF!,#REF!,"")))))))</f>
        <v>#REF!</v>
      </c>
      <c r="FH37" s="65" t="str">
        <f>IFERROR(INDEX(I37:O37,MATCH(FB37,$I$8:$O$8,0)),"DESIERTO")</f>
        <v>DESIERTO</v>
      </c>
      <c r="FI37" s="33" t="e">
        <f t="shared" si="2"/>
        <v>#REF!</v>
      </c>
      <c r="FJ37" s="49">
        <v>29</v>
      </c>
      <c r="FK37" s="65" t="str">
        <f>IFERROR(IF(FH37&gt;0,(G37-FH37),"F"),"D")</f>
        <v>D</v>
      </c>
      <c r="FL37" s="65">
        <f>IF(FB37="DESIERTO",G37,"ADJUDICADO")</f>
        <v>117407383</v>
      </c>
    </row>
    <row r="38" spans="1:168" ht="40.799999999999997" x14ac:dyDescent="0.2">
      <c r="A38" s="45"/>
      <c r="B38" s="139" t="s">
        <v>107</v>
      </c>
      <c r="C38" s="139" t="s">
        <v>108</v>
      </c>
      <c r="D38" s="139" t="s">
        <v>109</v>
      </c>
      <c r="E38" s="139" t="s">
        <v>113</v>
      </c>
      <c r="F38" s="124">
        <v>1</v>
      </c>
      <c r="G38" s="127">
        <v>3978567</v>
      </c>
      <c r="H38" s="50">
        <v>30</v>
      </c>
      <c r="I38" s="172"/>
      <c r="J38" s="172"/>
      <c r="K38" s="172"/>
      <c r="L38" s="161"/>
      <c r="M38" s="161"/>
      <c r="N38" s="166">
        <v>3819900</v>
      </c>
      <c r="O38" s="161"/>
      <c r="P38" s="53">
        <v>30</v>
      </c>
      <c r="Q38" s="23">
        <f>IF(I38="NC","NC",IF(I38&lt;=$G38,I38,""))</f>
        <v>0</v>
      </c>
      <c r="R38" s="23">
        <f>IF(J38="NC","NC",IF(J38&lt;=$G38,J38,""))</f>
        <v>0</v>
      </c>
      <c r="S38" s="23">
        <f>IF(K38="NC","NC",IF(K38&lt;=$G38,K38,""))</f>
        <v>0</v>
      </c>
      <c r="T38" s="23">
        <f>IF(L38="NC","NC",IF(L38&lt;=$G38,L38,""))</f>
        <v>0</v>
      </c>
      <c r="U38" s="23">
        <f>IF(M38="NC","NC",IF(M38&lt;=$G38,M38,""))</f>
        <v>0</v>
      </c>
      <c r="V38" s="23">
        <f>IF(N38="NC","NC",IF(N38&lt;=$G38,N38,""))</f>
        <v>3819900</v>
      </c>
      <c r="W38" s="23">
        <f>IF(O38="NC","NC",IF(O38&lt;=$G38,O38,""))</f>
        <v>0</v>
      </c>
      <c r="X38" s="49">
        <v>30</v>
      </c>
      <c r="Y38" s="186" t="s">
        <v>34</v>
      </c>
      <c r="Z38" s="186" t="s">
        <v>34</v>
      </c>
      <c r="AA38" s="186" t="s">
        <v>34</v>
      </c>
      <c r="AB38" s="175" t="s">
        <v>34</v>
      </c>
      <c r="AC38" s="175" t="s">
        <v>34</v>
      </c>
      <c r="AD38" s="180" t="s">
        <v>34</v>
      </c>
      <c r="AE38" s="175" t="s">
        <v>34</v>
      </c>
      <c r="AF38" s="50">
        <v>30</v>
      </c>
      <c r="AG38" s="186" t="s">
        <v>35</v>
      </c>
      <c r="AH38" s="186" t="s">
        <v>35</v>
      </c>
      <c r="AI38" s="186" t="s">
        <v>35</v>
      </c>
      <c r="AJ38" s="175" t="s">
        <v>35</v>
      </c>
      <c r="AK38" s="175" t="s">
        <v>35</v>
      </c>
      <c r="AL38" s="180" t="s">
        <v>35</v>
      </c>
      <c r="AM38" s="175" t="s">
        <v>35</v>
      </c>
      <c r="AN38" s="49">
        <v>30</v>
      </c>
      <c r="AO38" s="186" t="s">
        <v>35</v>
      </c>
      <c r="AP38" s="186" t="s">
        <v>35</v>
      </c>
      <c r="AQ38" s="186" t="s">
        <v>35</v>
      </c>
      <c r="AR38" s="175" t="s">
        <v>35</v>
      </c>
      <c r="AS38" s="175" t="s">
        <v>35</v>
      </c>
      <c r="AT38" s="180" t="s">
        <v>35</v>
      </c>
      <c r="AU38" s="175" t="s">
        <v>35</v>
      </c>
      <c r="AV38" s="49">
        <v>30</v>
      </c>
      <c r="AW38" s="24" t="str">
        <f>IF(Y38="NO CUMPLE","NO CUMPLE",IF(AG38="NO CUMPLE","NO CUMPLE",IF(AO38="NO CUMPLE","NO CUMPLE",IF(AO38="CUMPLE","CUMPLE"))))</f>
        <v>NO CUMPLE</v>
      </c>
      <c r="AX38" s="24" t="str">
        <f>IF(Z38="NO CUMPLE","NO CUMPLE",IF(AH38="NO CUMPLE","NO CUMPLE",IF(AP38="NO CUMPLE","NO CUMPLE",IF(AP38="CUMPLE","CUMPLE"))))</f>
        <v>NO CUMPLE</v>
      </c>
      <c r="AY38" s="24" t="str">
        <f>IF(AA38="NO CUMPLE","NO CUMPLE",IF(AI38="NO CUMPLE","NO CUMPLE",IF(AQ38="NO CUMPLE","NO CUMPLE",IF(AQ38="CUMPLE","CUMPLE"))))</f>
        <v>NO CUMPLE</v>
      </c>
      <c r="AZ38" s="24" t="str">
        <f>IF(AB38="NO CUMPLE","NO CUMPLE",IF(AJ38="NO CUMPLE","NO CUMPLE",IF(AR38="NO CUMPLE","NO CUMPLE",IF(AR38="CUMPLE","CUMPLE"))))</f>
        <v>NO CUMPLE</v>
      </c>
      <c r="BA38" s="24" t="str">
        <f>IF(AC38="NO CUMPLE","NO CUMPLE",IF(AK38="NO CUMPLE","NO CUMPLE",IF(AS38="NO CUMPLE","NO CUMPLE",IF(AS38="CUMPLE","CUMPLE"))))</f>
        <v>NO CUMPLE</v>
      </c>
      <c r="BB38" s="24" t="str">
        <f>IF(AD38="NO CUMPLE","NO CUMPLE",IF(AL38="NO CUMPLE","NO CUMPLE",IF(AT38="NO CUMPLE","NO CUMPLE",IF(AT38="CUMPLE","CUMPLE"))))</f>
        <v>NO CUMPLE</v>
      </c>
      <c r="BC38" s="24" t="str">
        <f>IF(AE38="NO CUMPLE","NO CUMPLE",IF(AM38="NO CUMPLE","NO CUMPLE",IF(AU38="NO CUMPLE","NO CUMPLE",IF(AU38="CUMPLE","CUMPLE"))))</f>
        <v>NO CUMPLE</v>
      </c>
      <c r="BD38" s="49">
        <v>30</v>
      </c>
      <c r="BE38" s="177" t="s">
        <v>33</v>
      </c>
      <c r="BF38" s="177" t="s">
        <v>33</v>
      </c>
      <c r="BG38" s="177" t="s">
        <v>33</v>
      </c>
      <c r="BH38" s="177" t="s">
        <v>33</v>
      </c>
      <c r="BI38" s="177" t="s">
        <v>33</v>
      </c>
      <c r="BJ38" s="176" t="s">
        <v>35</v>
      </c>
      <c r="BK38" s="177" t="s">
        <v>33</v>
      </c>
      <c r="BL38" s="50">
        <v>30</v>
      </c>
      <c r="BM38" s="177" t="s">
        <v>33</v>
      </c>
      <c r="BN38" s="177" t="s">
        <v>33</v>
      </c>
      <c r="BO38" s="177" t="s">
        <v>33</v>
      </c>
      <c r="BP38" s="177" t="s">
        <v>33</v>
      </c>
      <c r="BQ38" s="177" t="s">
        <v>33</v>
      </c>
      <c r="BR38" s="176" t="s">
        <v>35</v>
      </c>
      <c r="BS38" s="177" t="s">
        <v>33</v>
      </c>
      <c r="BT38" s="49">
        <v>30</v>
      </c>
      <c r="BU38" s="23" t="str">
        <f>IF(AW38="NO CUMPLE","",IF(BE38="NO CUMPLE","",IF(BM38="NO CUMPLE","",IF(BE38="NC","",IF(BM38="CUMPLE",I38)))))</f>
        <v/>
      </c>
      <c r="BV38" s="23" t="str">
        <f>IF(AX38="NO CUMPLE","",IF(BF38="NO CUMPLE","",IF(BN38="NO CUMPLE","",IF(BF38="NC","",IF(BN38="CUMPLE",J38)))))</f>
        <v/>
      </c>
      <c r="BW38" s="23" t="str">
        <f>IF(AY38="NO CUMPLE","",IF(BG38="NO CUMPLE","",IF(BO38="NO CUMPLE","",IF(BG38="NC","",IF(BO38="CUMPLE",K38)))))</f>
        <v/>
      </c>
      <c r="BX38" s="23" t="str">
        <f>IF(AZ38="NO CUMPLE","",IF(BH38="NO CUMPLE","",IF(BP38="NO CUMPLE","",IF(BH38="NC","",IF(BP38="CUMPLE",L38)))))</f>
        <v/>
      </c>
      <c r="BY38" s="23" t="str">
        <f>IF(BA38="NO CUMPLE","",IF(BI38="NO CUMPLE","",IF(BQ38="NO CUMPLE","",IF(BI38="NC","",IF(BQ38="CUMPLE",M38)))))</f>
        <v/>
      </c>
      <c r="BZ38" s="23" t="str">
        <f>IF(BB38="NO CUMPLE","",IF(BJ38="NO CUMPLE","",IF(BR38="NO CUMPLE","",IF(BJ38="NC","",IF(BR38="CUMPLE",N38)))))</f>
        <v/>
      </c>
      <c r="CA38" s="23" t="str">
        <f>IF(BC38="NO CUMPLE","",IF(BK38="NO CUMPLE","",IF(BS38="NO CUMPLE","",IF(BK38="NC","",IF(BS38="CUMPLE",O38)))))</f>
        <v/>
      </c>
      <c r="CB38" s="23">
        <v>3978567</v>
      </c>
      <c r="CC38" s="23">
        <v>3978567</v>
      </c>
      <c r="CD38" s="25">
        <f>COUNT(BU38:CA38)</f>
        <v>0</v>
      </c>
      <c r="CE38" s="25">
        <f t="shared" si="0"/>
        <v>0</v>
      </c>
      <c r="CF38" s="26" t="str">
        <f>IFERROR(MEDIAN(BU38:CA38),"")</f>
        <v/>
      </c>
      <c r="CG38" s="68" t="str">
        <f>IF(COUNT(BU38:CA38)=0,"",MOD(COUNT(BU38:CA38),2))</f>
        <v/>
      </c>
      <c r="CH38" s="69" t="str">
        <f>IF(COUNT(BU38:CA38)&lt;2,"", IF(MOD(COUNT(BU38:CA38),2)=1,"", SMALL(BU38:CA38, COUNT(BU38:CA38)/2 ) ))</f>
        <v/>
      </c>
      <c r="CI38" s="69" t="str">
        <f t="shared" si="1"/>
        <v/>
      </c>
      <c r="CJ38" s="49">
        <v>30</v>
      </c>
      <c r="CK38" s="27" t="str">
        <f>IF(BU38="","", (1 - ABS((BU38 - $CI38)/$CI38)) * 40)</f>
        <v/>
      </c>
      <c r="CL38" s="27" t="str">
        <f>IF(BV38="","", (1 - ABS((BV38 - $CI38)/$CI38)) * 40)</f>
        <v/>
      </c>
      <c r="CM38" s="27" t="str">
        <f>IF(BW38="","", (1 - ABS((BW38 - $CI38)/$CI38)) * 40)</f>
        <v/>
      </c>
      <c r="CN38" s="27" t="str">
        <f>IF(BX38="","", (1 - ABS((BX38 - $CI38)/$CI38)) * 40)</f>
        <v/>
      </c>
      <c r="CO38" s="27" t="str">
        <f>IF(BY38="","", (1 - ABS((BY38 - $CI38)/$CI38)) * 40)</f>
        <v/>
      </c>
      <c r="CP38" s="27" t="str">
        <f>IF(BZ38="","", (1 - ABS((BZ38 - $CI38)/$CI38)) * 40)</f>
        <v/>
      </c>
      <c r="CQ38" s="27" t="str">
        <f>IF(CA38="","", (1 - ABS((CA38 - $CI38)/$CI38)) * 40)</f>
        <v/>
      </c>
      <c r="CR38" s="49">
        <v>30</v>
      </c>
      <c r="CS38" s="67" t="str">
        <f>IF(BU38="","",ABS((BU38 - $CI38)/$CI38))</f>
        <v/>
      </c>
      <c r="CT38" s="67" t="str">
        <f>IF(BV38="","",ABS((BV38 - $CI38)/$CI38))</f>
        <v/>
      </c>
      <c r="CU38" s="67" t="str">
        <f>IF(BW38="","",ABS((BW38 - $CI38)/$CI38))</f>
        <v/>
      </c>
      <c r="CV38" s="67" t="str">
        <f>IF(BX38="","",ABS((BX38 - $CI38)/$CI38))</f>
        <v/>
      </c>
      <c r="CW38" s="67" t="str">
        <f>IF(BY38="","",ABS((BY38 - $CI38)/$CI38))</f>
        <v/>
      </c>
      <c r="CX38" s="67" t="str">
        <f>IF(BZ38="","",ABS((BZ38 - $CI38)/$CI38))</f>
        <v/>
      </c>
      <c r="CY38" s="67" t="str">
        <f>IF(CA38="","",ABS((CA38 - $CI38)/$CI38))</f>
        <v/>
      </c>
      <c r="CZ38" s="49">
        <v>30</v>
      </c>
      <c r="DA38" s="28" t="str">
        <f>IF(CK38="","",ABS(BU38-$CF38))</f>
        <v/>
      </c>
      <c r="DB38" s="28" t="str">
        <f>IF(CL38="","",ABS(BV38-$CF38))</f>
        <v/>
      </c>
      <c r="DC38" s="28" t="str">
        <f>IF(CM38="","",ABS(BW38-$CF38))</f>
        <v/>
      </c>
      <c r="DD38" s="28" t="str">
        <f>IF(CN38="","",ABS(BX38-$CF38))</f>
        <v/>
      </c>
      <c r="DE38" s="28" t="str">
        <f>IF(CO38="","",ABS(BY38-$CF38))</f>
        <v/>
      </c>
      <c r="DF38" s="28" t="str">
        <f>IF(CP38="","",ABS(BZ38-$CF38))</f>
        <v/>
      </c>
      <c r="DG38" s="28" t="str">
        <f>IF(CQ38="","",ABS(CA38-$CF38))</f>
        <v/>
      </c>
      <c r="DH38" s="49">
        <v>30</v>
      </c>
      <c r="DI38" s="29" t="str">
        <f>IF(BU38="","",(BU38-$CI38)^2)</f>
        <v/>
      </c>
      <c r="DJ38" s="29" t="str">
        <f>IF(BV38="","",(BV38-$CI38)^2)</f>
        <v/>
      </c>
      <c r="DK38" s="29" t="str">
        <f>IF(BW38="","",(BW38-$CI38)^2)</f>
        <v/>
      </c>
      <c r="DL38" s="29" t="str">
        <f>IF(BX38="","",(BX38-$CI38)^2)</f>
        <v/>
      </c>
      <c r="DM38" s="29" t="str">
        <f>IF(BY38="","",(BY38-$CI38)^2)</f>
        <v/>
      </c>
      <c r="DN38" s="29" t="str">
        <f>IF(BZ38="","",(BZ38-$CI38)^2)</f>
        <v/>
      </c>
      <c r="DO38" s="29" t="str">
        <f>IF(CA38="","",(CA38-$CI38)^2)</f>
        <v/>
      </c>
      <c r="DP38" s="46">
        <f>MIN(DI38:DO38)</f>
        <v>0</v>
      </c>
      <c r="DQ38" s="49">
        <v>30</v>
      </c>
      <c r="DR38" s="30" t="str">
        <f>IF(BU38="","", (1 - ABS((BU38-$CI38)/$CI38))*40)</f>
        <v/>
      </c>
      <c r="DS38" s="30" t="str">
        <f>IF(BV38="","", (1 - ABS((BV38-$CI38)/$CI38))*40)</f>
        <v/>
      </c>
      <c r="DT38" s="30" t="str">
        <f>IF(BW38="","", (1 - ABS((BW38-$CI38)/$CI38))*40)</f>
        <v/>
      </c>
      <c r="DU38" s="30" t="str">
        <f>IF(BX38="","", (1 - ABS((BX38-$CI38)/$CI38))*40)</f>
        <v/>
      </c>
      <c r="DV38" s="30" t="str">
        <f>IF(BY38="","", (1 - ABS((BY38-$CI38)/$CI38))*40)</f>
        <v/>
      </c>
      <c r="DW38" s="30" t="str">
        <f>IF(BZ38="","", (1 - ABS((BZ38-$CI38)/$CI38))*40)</f>
        <v/>
      </c>
      <c r="DX38" s="30" t="str">
        <f>IF(CA38="","", (1 - ABS((CA38-$CI38)/$CI38))*40)</f>
        <v/>
      </c>
      <c r="DY38" s="49">
        <v>30</v>
      </c>
      <c r="DZ38" s="186"/>
      <c r="EA38" s="186"/>
      <c r="EB38" s="186"/>
      <c r="EC38" s="175"/>
      <c r="ED38" s="175"/>
      <c r="EE38" s="176">
        <f t="shared" si="3"/>
        <v>24</v>
      </c>
      <c r="EF38" s="175"/>
      <c r="EG38" s="49">
        <v>30</v>
      </c>
      <c r="EH38" s="64">
        <f>IF(DZ38&lt;36,0,IF(DZ38&gt;=72,60,IF(DZ38&gt;=66,40,IF(DZ38&gt;=60,30,IF(DZ38&gt;=48,20,IF(DZ38&gt;=36,10,0))))))</f>
        <v>0</v>
      </c>
      <c r="EI38" s="64">
        <f>IF(EA38&lt;36,0,IF(EA38&gt;=72,60,IF(EA38&gt;=66,40,IF(EA38&gt;=60,30,IF(EA38&gt;=48,20,IF(EA38&gt;=36,10,0))))))</f>
        <v>0</v>
      </c>
      <c r="EJ38" s="64">
        <f>IF(EB38&lt;36,0,IF(EB38&gt;=72,60,IF(EB38&gt;=66,40,IF(EB38&gt;=60,30,IF(EB38&gt;=48,20,IF(EB38&gt;=36,10,0))))))</f>
        <v>0</v>
      </c>
      <c r="EK38" s="64">
        <f>IF(EC38&lt;36,0,IF(EC38&gt;=72,60,IF(EC38&gt;=66,40,IF(EC38&gt;=60,30,IF(EC38&gt;=48,20,IF(EC38&gt;=36,10,0))))))</f>
        <v>0</v>
      </c>
      <c r="EL38" s="64">
        <f>IF(ED38&lt;36,0,IF(ED38&gt;=72,60,IF(ED38&gt;=66,40,IF(ED38&gt;=60,30,IF(ED38&gt;=48,20,IF(ED38&gt;=36,10,0))))))</f>
        <v>0</v>
      </c>
      <c r="EM38" s="64">
        <f>IF(EE38&lt;36,0,IF(EE38&gt;=72,60,IF(EE38&gt;=66,40,IF(EE38&gt;=60,30,IF(EE38&gt;=48,20,IF(EE38&gt;=36,10,0))))))</f>
        <v>0</v>
      </c>
      <c r="EN38" s="64">
        <f>IF(EF38&lt;36,0,IF(EF38&gt;=72,60,IF(EF38&gt;=66,40,IF(EF38&gt;=60,30,IF(EF38&gt;=48,20,IF(EF38&gt;=36,10,0))))))</f>
        <v>0</v>
      </c>
      <c r="EO38" s="49">
        <v>30</v>
      </c>
      <c r="EP38" s="31" t="str">
        <f>IF(DR38="","",(EH38+DR38))</f>
        <v/>
      </c>
      <c r="EQ38" s="31" t="str">
        <f>IF(DS38="","",(EI38+DS38))</f>
        <v/>
      </c>
      <c r="ER38" s="31" t="str">
        <f>IF(DT38="","",(EJ38+DT38))</f>
        <v/>
      </c>
      <c r="ES38" s="31" t="str">
        <f>IF(DU38="","",(EK38+DU38))</f>
        <v/>
      </c>
      <c r="ET38" s="31" t="str">
        <f>IF(DV38="","",(EL38+DV38))</f>
        <v/>
      </c>
      <c r="EU38" s="31" t="str">
        <f>IF(DW38="","",(EM38+DW38))</f>
        <v/>
      </c>
      <c r="EV38" s="31" t="str">
        <f>IF(DX38="","",(EN38+DX38))</f>
        <v/>
      </c>
      <c r="EW38" s="70">
        <f>MAX(EP38:EV38)</f>
        <v>0</v>
      </c>
      <c r="EX38" s="32" t="str">
        <f>IF($EW38=EP38,EP$8,IF($EW38=EQ38,EQ$8,IF($EW38=ER38,ER$8,IF($EW38=ES38,ES$8,IF($EW38=ET38,ET$8,IF($EW38=EU38,EU$8,IF($EW38=EV38,EV$8,"")))))))</f>
        <v/>
      </c>
      <c r="EY38" s="32" t="e">
        <f>IF($EW38=#REF!,#REF!,IF($EW38=#REF!,#REF!,IF($EW38=#REF!,#REF!,IF($EW38=#REF!,#REF!,IF($EW38=#REF!,#REF!,IF($EW38=#REF!,#REF!,IF($EW38=#REF!,#REF!,"")))))))</f>
        <v>#REF!</v>
      </c>
      <c r="EZ38" s="32" t="e">
        <f>IF($EW38=#REF!,#REF!,IF($EW38=#REF!,#REF!,IF($EW38=#REF!,#REF!,IF($EW38=#REF!,#REF!,IF($EW38=#REF!,#REF!,IF($EW38=#REF!,#REF!,IF($EW38=#REF!,#REF!,"")))))))</f>
        <v>#REF!</v>
      </c>
      <c r="FA38" s="32" t="e">
        <f>IF($EW38=#REF!,#REF!,IF($EW38=#REF!,#REF!,IF($EW38=#REF!,#REF!,IF($EW38=#REF!,#REF!,IF($EW38=#REF!,#REF!,IF($EW38=#REF!,#REF!,IF($EW38=#REF!,#REF!,"")))))))</f>
        <v>#REF!</v>
      </c>
      <c r="FB38" s="74" t="str">
        <f>IFERROR(INDEX($EP$8:$EV$8,MATCH(EW38,EP38:EV38,0)), "DESIERTO")</f>
        <v>DESIERTO</v>
      </c>
      <c r="FC38" s="74" t="e">
        <f>IF($EW38=EP38,EP$8,IF($EW38=EQ38,EQ$8,IF($EW38=ER38,ER$8,IF($EW38=ES38,ES$8,IF($EW38=ET38,ET$8,IF($EW38=EU38,EU$8,IF($EW38=EV38,EV$8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IF($EW38=#REF!,#REF!,""))))))))))))))))))))))))))))</f>
        <v>#REF!</v>
      </c>
      <c r="FD38" s="33" t="e">
        <f>IF($FC38=$I$8,$I38,IF($FC38=$J$8,$J38,IF($FC38=$K$8,$K38,IF($FC38=$L$8,$L38,IF($FC38=$M$8,$M38,IF($FC38=$N$8,$N38,IF($FC38=$O$8,$O38,"")))))))</f>
        <v>#REF!</v>
      </c>
      <c r="FE38" s="33" t="e">
        <f>IF($FC38=#REF!,#REF!,IF($FC38=#REF!,#REF!,IF($FC38=#REF!,#REF!,IF($FC38=#REF!,#REF!,IF($FC38=#REF!,#REF!,IF($FC38=#REF!,#REF!,IF($FC38=#REF!,#REF!,"")))))))</f>
        <v>#REF!</v>
      </c>
      <c r="FF38" s="33" t="e">
        <f>IF($FC38=#REF!,#REF!,IF($FC38=#REF!,#REF!,IF($FC38=#REF!,#REF!,IF($FC38=#REF!,#REF!,IF($FC38=#REF!,#REF!,IF($FC38=#REF!,#REF!,IF($FC38=#REF!,#REF!,"")))))))</f>
        <v>#REF!</v>
      </c>
      <c r="FG38" s="33" t="e">
        <f>IF($FC38=#REF!,#REF!,IF($FC38=#REF!,#REF!,IF($FC38=#REF!,#REF!,IF($FC38=#REF!,#REF!,IF($FC38=#REF!,#REF!,IF($FC38=#REF!,#REF!,IF($FC38=#REF!,#REF!,"")))))))</f>
        <v>#REF!</v>
      </c>
      <c r="FH38" s="65" t="str">
        <f>IFERROR(INDEX(I38:O38,MATCH(FB38,$I$8:$O$8,0)),"DESIERTO")</f>
        <v>DESIERTO</v>
      </c>
      <c r="FI38" s="33" t="e">
        <f t="shared" si="2"/>
        <v>#REF!</v>
      </c>
      <c r="FJ38" s="49">
        <v>30</v>
      </c>
      <c r="FK38" s="65" t="str">
        <f>IFERROR(IF(FH38&gt;0,(G38-FH38),"F"),"D")</f>
        <v>D</v>
      </c>
      <c r="FL38" s="65">
        <f>IF(FB38="DESIERTO",G38,"ADJUDICADO")</f>
        <v>3978567</v>
      </c>
    </row>
    <row r="39" spans="1:168" ht="40.799999999999997" x14ac:dyDescent="0.2">
      <c r="A39" s="45"/>
      <c r="B39" s="139" t="s">
        <v>107</v>
      </c>
      <c r="C39" s="139" t="s">
        <v>108</v>
      </c>
      <c r="D39" s="139" t="s">
        <v>109</v>
      </c>
      <c r="E39" s="139" t="s">
        <v>114</v>
      </c>
      <c r="F39" s="124">
        <v>3</v>
      </c>
      <c r="G39" s="127">
        <v>16014351</v>
      </c>
      <c r="H39" s="49">
        <v>31</v>
      </c>
      <c r="I39" s="172"/>
      <c r="J39" s="172"/>
      <c r="K39" s="172"/>
      <c r="L39" s="161"/>
      <c r="M39" s="161"/>
      <c r="N39" s="160">
        <v>14994000</v>
      </c>
      <c r="O39" s="161"/>
      <c r="P39" s="53">
        <v>31</v>
      </c>
      <c r="Q39" s="23">
        <f>IF(I39="NC","NC",IF(I39&lt;=$G39,I39,""))</f>
        <v>0</v>
      </c>
      <c r="R39" s="23">
        <f>IF(J39="NC","NC",IF(J39&lt;=$G39,J39,""))</f>
        <v>0</v>
      </c>
      <c r="S39" s="23">
        <f>IF(K39="NC","NC",IF(K39&lt;=$G39,K39,""))</f>
        <v>0</v>
      </c>
      <c r="T39" s="23">
        <f>IF(L39="NC","NC",IF(L39&lt;=$G39,L39,""))</f>
        <v>0</v>
      </c>
      <c r="U39" s="23">
        <f>IF(M39="NC","NC",IF(M39&lt;=$G39,M39,""))</f>
        <v>0</v>
      </c>
      <c r="V39" s="23">
        <f>IF(N39="NC","NC",IF(N39&lt;=$G39,N39,""))</f>
        <v>14994000</v>
      </c>
      <c r="W39" s="23">
        <f>IF(O39="NC","NC",IF(O39&lt;=$G39,O39,""))</f>
        <v>0</v>
      </c>
      <c r="X39" s="49">
        <v>31</v>
      </c>
      <c r="Y39" s="186" t="s">
        <v>34</v>
      </c>
      <c r="Z39" s="186" t="s">
        <v>34</v>
      </c>
      <c r="AA39" s="186" t="s">
        <v>34</v>
      </c>
      <c r="AB39" s="175" t="s">
        <v>34</v>
      </c>
      <c r="AC39" s="175" t="s">
        <v>34</v>
      </c>
      <c r="AD39" s="174" t="s">
        <v>34</v>
      </c>
      <c r="AE39" s="175" t="s">
        <v>34</v>
      </c>
      <c r="AF39" s="49">
        <v>31</v>
      </c>
      <c r="AG39" s="186" t="s">
        <v>35</v>
      </c>
      <c r="AH39" s="186" t="s">
        <v>35</v>
      </c>
      <c r="AI39" s="186" t="s">
        <v>35</v>
      </c>
      <c r="AJ39" s="175" t="s">
        <v>35</v>
      </c>
      <c r="AK39" s="175" t="s">
        <v>35</v>
      </c>
      <c r="AL39" s="174" t="s">
        <v>35</v>
      </c>
      <c r="AM39" s="175" t="s">
        <v>35</v>
      </c>
      <c r="AN39" s="49">
        <v>31</v>
      </c>
      <c r="AO39" s="186" t="s">
        <v>35</v>
      </c>
      <c r="AP39" s="186" t="s">
        <v>35</v>
      </c>
      <c r="AQ39" s="186" t="s">
        <v>35</v>
      </c>
      <c r="AR39" s="175" t="s">
        <v>35</v>
      </c>
      <c r="AS39" s="175" t="s">
        <v>35</v>
      </c>
      <c r="AT39" s="174" t="s">
        <v>35</v>
      </c>
      <c r="AU39" s="175" t="s">
        <v>35</v>
      </c>
      <c r="AV39" s="49">
        <v>31</v>
      </c>
      <c r="AW39" s="24" t="str">
        <f>IF(Y39="NO CUMPLE","NO CUMPLE",IF(AG39="NO CUMPLE","NO CUMPLE",IF(AO39="NO CUMPLE","NO CUMPLE",IF(AO39="CUMPLE","CUMPLE"))))</f>
        <v>NO CUMPLE</v>
      </c>
      <c r="AX39" s="24" t="str">
        <f>IF(Z39="NO CUMPLE","NO CUMPLE",IF(AH39="NO CUMPLE","NO CUMPLE",IF(AP39="NO CUMPLE","NO CUMPLE",IF(AP39="CUMPLE","CUMPLE"))))</f>
        <v>NO CUMPLE</v>
      </c>
      <c r="AY39" s="24" t="str">
        <f>IF(AA39="NO CUMPLE","NO CUMPLE",IF(AI39="NO CUMPLE","NO CUMPLE",IF(AQ39="NO CUMPLE","NO CUMPLE",IF(AQ39="CUMPLE","CUMPLE"))))</f>
        <v>NO CUMPLE</v>
      </c>
      <c r="AZ39" s="24" t="str">
        <f>IF(AB39="NO CUMPLE","NO CUMPLE",IF(AJ39="NO CUMPLE","NO CUMPLE",IF(AR39="NO CUMPLE","NO CUMPLE",IF(AR39="CUMPLE","CUMPLE"))))</f>
        <v>NO CUMPLE</v>
      </c>
      <c r="BA39" s="24" t="str">
        <f>IF(AC39="NO CUMPLE","NO CUMPLE",IF(AK39="NO CUMPLE","NO CUMPLE",IF(AS39="NO CUMPLE","NO CUMPLE",IF(AS39="CUMPLE","CUMPLE"))))</f>
        <v>NO CUMPLE</v>
      </c>
      <c r="BB39" s="24" t="str">
        <f>IF(AD39="NO CUMPLE","NO CUMPLE",IF(AL39="NO CUMPLE","NO CUMPLE",IF(AT39="NO CUMPLE","NO CUMPLE",IF(AT39="CUMPLE","CUMPLE"))))</f>
        <v>NO CUMPLE</v>
      </c>
      <c r="BC39" s="24" t="str">
        <f>IF(AE39="NO CUMPLE","NO CUMPLE",IF(AM39="NO CUMPLE","NO CUMPLE",IF(AU39="NO CUMPLE","NO CUMPLE",IF(AU39="CUMPLE","CUMPLE"))))</f>
        <v>NO CUMPLE</v>
      </c>
      <c r="BD39" s="49">
        <v>31</v>
      </c>
      <c r="BE39" s="177" t="s">
        <v>33</v>
      </c>
      <c r="BF39" s="177" t="s">
        <v>33</v>
      </c>
      <c r="BG39" s="177" t="s">
        <v>33</v>
      </c>
      <c r="BH39" s="177" t="s">
        <v>33</v>
      </c>
      <c r="BI39" s="177" t="s">
        <v>33</v>
      </c>
      <c r="BJ39" s="174" t="s">
        <v>34</v>
      </c>
      <c r="BK39" s="177" t="s">
        <v>33</v>
      </c>
      <c r="BL39" s="49">
        <v>31</v>
      </c>
      <c r="BM39" s="177" t="s">
        <v>33</v>
      </c>
      <c r="BN39" s="177" t="s">
        <v>33</v>
      </c>
      <c r="BO39" s="177" t="s">
        <v>33</v>
      </c>
      <c r="BP39" s="177" t="s">
        <v>33</v>
      </c>
      <c r="BQ39" s="177" t="s">
        <v>33</v>
      </c>
      <c r="BR39" s="176" t="s">
        <v>35</v>
      </c>
      <c r="BS39" s="177" t="s">
        <v>33</v>
      </c>
      <c r="BT39" s="49">
        <v>31</v>
      </c>
      <c r="BU39" s="23" t="str">
        <f>IF(AW39="NO CUMPLE","",IF(BE39="NO CUMPLE","",IF(BM39="NO CUMPLE","",IF(BE39="NC","",IF(BM39="CUMPLE",I39)))))</f>
        <v/>
      </c>
      <c r="BV39" s="23" t="str">
        <f>IF(AX39="NO CUMPLE","",IF(BF39="NO CUMPLE","",IF(BN39="NO CUMPLE","",IF(BF39="NC","",IF(BN39="CUMPLE",J39)))))</f>
        <v/>
      </c>
      <c r="BW39" s="23" t="str">
        <f>IF(AY39="NO CUMPLE","",IF(BG39="NO CUMPLE","",IF(BO39="NO CUMPLE","",IF(BG39="NC","",IF(BO39="CUMPLE",K39)))))</f>
        <v/>
      </c>
      <c r="BX39" s="23" t="str">
        <f>IF(AZ39="NO CUMPLE","",IF(BH39="NO CUMPLE","",IF(BP39="NO CUMPLE","",IF(BH39="NC","",IF(BP39="CUMPLE",L39)))))</f>
        <v/>
      </c>
      <c r="BY39" s="23" t="str">
        <f>IF(BA39="NO CUMPLE","",IF(BI39="NO CUMPLE","",IF(BQ39="NO CUMPLE","",IF(BI39="NC","",IF(BQ39="CUMPLE",M39)))))</f>
        <v/>
      </c>
      <c r="BZ39" s="23" t="str">
        <f>IF(BB39="NO CUMPLE","",IF(BJ39="NO CUMPLE","",IF(BR39="NO CUMPLE","",IF(BJ39="NC","",IF(BR39="CUMPLE",N39)))))</f>
        <v/>
      </c>
      <c r="CA39" s="23" t="str">
        <f>IF(BC39="NO CUMPLE","",IF(BK39="NO CUMPLE","",IF(BS39="NO CUMPLE","",IF(BK39="NC","",IF(BS39="CUMPLE",O39)))))</f>
        <v/>
      </c>
      <c r="CB39" s="23">
        <v>16014351</v>
      </c>
      <c r="CC39" s="23">
        <v>16014351</v>
      </c>
      <c r="CD39" s="25">
        <f>COUNT(BU39:CA39)</f>
        <v>0</v>
      </c>
      <c r="CE39" s="25">
        <f t="shared" si="0"/>
        <v>0</v>
      </c>
      <c r="CF39" s="26" t="str">
        <f>IFERROR(MEDIAN(BU39:CA39),"")</f>
        <v/>
      </c>
      <c r="CG39" s="68" t="str">
        <f>IF(COUNT(BU39:CA39)=0,"",MOD(COUNT(BU39:CA39),2))</f>
        <v/>
      </c>
      <c r="CH39" s="69" t="str">
        <f>IF(COUNT(BU39:CA39)&lt;2,"", IF(MOD(COUNT(BU39:CA39),2)=1,"", SMALL(BU39:CA39, COUNT(BU39:CA39)/2 ) ))</f>
        <v/>
      </c>
      <c r="CI39" s="69" t="str">
        <f t="shared" si="1"/>
        <v/>
      </c>
      <c r="CJ39" s="49">
        <v>31</v>
      </c>
      <c r="CK39" s="27" t="str">
        <f>IF(BU39="","", (1 - ABS((BU39 - $CI39)/$CI39)) * 40)</f>
        <v/>
      </c>
      <c r="CL39" s="27" t="str">
        <f>IF(BV39="","", (1 - ABS((BV39 - $CI39)/$CI39)) * 40)</f>
        <v/>
      </c>
      <c r="CM39" s="27" t="str">
        <f>IF(BW39="","", (1 - ABS((BW39 - $CI39)/$CI39)) * 40)</f>
        <v/>
      </c>
      <c r="CN39" s="27" t="str">
        <f>IF(BX39="","", (1 - ABS((BX39 - $CI39)/$CI39)) * 40)</f>
        <v/>
      </c>
      <c r="CO39" s="27" t="str">
        <f>IF(BY39="","", (1 - ABS((BY39 - $CI39)/$CI39)) * 40)</f>
        <v/>
      </c>
      <c r="CP39" s="27" t="str">
        <f>IF(BZ39="","", (1 - ABS((BZ39 - $CI39)/$CI39)) * 40)</f>
        <v/>
      </c>
      <c r="CQ39" s="27" t="str">
        <f>IF(CA39="","", (1 - ABS((CA39 - $CI39)/$CI39)) * 40)</f>
        <v/>
      </c>
      <c r="CR39" s="49">
        <v>31</v>
      </c>
      <c r="CS39" s="67" t="str">
        <f>IF(BU39="","",ABS((BU39 - $CI39)/$CI39))</f>
        <v/>
      </c>
      <c r="CT39" s="67" t="str">
        <f>IF(BV39="","",ABS((BV39 - $CI39)/$CI39))</f>
        <v/>
      </c>
      <c r="CU39" s="67" t="str">
        <f>IF(BW39="","",ABS((BW39 - $CI39)/$CI39))</f>
        <v/>
      </c>
      <c r="CV39" s="67" t="str">
        <f>IF(BX39="","",ABS((BX39 - $CI39)/$CI39))</f>
        <v/>
      </c>
      <c r="CW39" s="67" t="str">
        <f>IF(BY39="","",ABS((BY39 - $CI39)/$CI39))</f>
        <v/>
      </c>
      <c r="CX39" s="67" t="str">
        <f>IF(BZ39="","",ABS((BZ39 - $CI39)/$CI39))</f>
        <v/>
      </c>
      <c r="CY39" s="67" t="str">
        <f>IF(CA39="","",ABS((CA39 - $CI39)/$CI39))</f>
        <v/>
      </c>
      <c r="CZ39" s="49">
        <v>31</v>
      </c>
      <c r="DA39" s="28" t="str">
        <f>IF(CK39="","",ABS(BU39-$CF39))</f>
        <v/>
      </c>
      <c r="DB39" s="28" t="str">
        <f>IF(CL39="","",ABS(BV39-$CF39))</f>
        <v/>
      </c>
      <c r="DC39" s="28" t="str">
        <f>IF(CM39="","",ABS(BW39-$CF39))</f>
        <v/>
      </c>
      <c r="DD39" s="28" t="str">
        <f>IF(CN39="","",ABS(BX39-$CF39))</f>
        <v/>
      </c>
      <c r="DE39" s="28" t="str">
        <f>IF(CO39="","",ABS(BY39-$CF39))</f>
        <v/>
      </c>
      <c r="DF39" s="28" t="str">
        <f>IF(CP39="","",ABS(BZ39-$CF39))</f>
        <v/>
      </c>
      <c r="DG39" s="28" t="str">
        <f>IF(CQ39="","",ABS(CA39-$CF39))</f>
        <v/>
      </c>
      <c r="DH39" s="49">
        <v>31</v>
      </c>
      <c r="DI39" s="29" t="str">
        <f>IF(BU39="","",(BU39-$CI39)^2)</f>
        <v/>
      </c>
      <c r="DJ39" s="29" t="str">
        <f>IF(BV39="","",(BV39-$CI39)^2)</f>
        <v/>
      </c>
      <c r="DK39" s="29" t="str">
        <f>IF(BW39="","",(BW39-$CI39)^2)</f>
        <v/>
      </c>
      <c r="DL39" s="29" t="str">
        <f>IF(BX39="","",(BX39-$CI39)^2)</f>
        <v/>
      </c>
      <c r="DM39" s="29" t="str">
        <f>IF(BY39="","",(BY39-$CI39)^2)</f>
        <v/>
      </c>
      <c r="DN39" s="29" t="str">
        <f>IF(BZ39="","",(BZ39-$CI39)^2)</f>
        <v/>
      </c>
      <c r="DO39" s="29" t="str">
        <f>IF(CA39="","",(CA39-$CI39)^2)</f>
        <v/>
      </c>
      <c r="DP39" s="46">
        <f>MIN(DI39:DO39)</f>
        <v>0</v>
      </c>
      <c r="DQ39" s="49">
        <v>31</v>
      </c>
      <c r="DR39" s="30" t="str">
        <f>IF(BU39="","", (1 - ABS((BU39-$CI39)/$CI39))*40)</f>
        <v/>
      </c>
      <c r="DS39" s="30" t="str">
        <f>IF(BV39="","", (1 - ABS((BV39-$CI39)/$CI39))*40)</f>
        <v/>
      </c>
      <c r="DT39" s="30" t="str">
        <f>IF(BW39="","", (1 - ABS((BW39-$CI39)/$CI39))*40)</f>
        <v/>
      </c>
      <c r="DU39" s="30" t="str">
        <f>IF(BX39="","", (1 - ABS((BX39-$CI39)/$CI39))*40)</f>
        <v/>
      </c>
      <c r="DV39" s="30" t="str">
        <f>IF(BY39="","", (1 - ABS((BY39-$CI39)/$CI39))*40)</f>
        <v/>
      </c>
      <c r="DW39" s="30" t="str">
        <f>IF(BZ39="","", (1 - ABS((BZ39-$CI39)/$CI39))*40)</f>
        <v/>
      </c>
      <c r="DX39" s="30" t="str">
        <f>IF(CA39="","", (1 - ABS((CA39-$CI39)/$CI39))*40)</f>
        <v/>
      </c>
      <c r="DY39" s="49">
        <v>31</v>
      </c>
      <c r="DZ39" s="186"/>
      <c r="EA39" s="186"/>
      <c r="EB39" s="186"/>
      <c r="EC39" s="175"/>
      <c r="ED39" s="175"/>
      <c r="EE39" s="176">
        <f t="shared" si="3"/>
        <v>24</v>
      </c>
      <c r="EF39" s="175"/>
      <c r="EG39" s="49">
        <v>31</v>
      </c>
      <c r="EH39" s="64">
        <f>IF(DZ39&lt;36,0,IF(DZ39&gt;=72,60,IF(DZ39&gt;=66,40,IF(DZ39&gt;=60,30,IF(DZ39&gt;=48,20,IF(DZ39&gt;=36,10,0))))))</f>
        <v>0</v>
      </c>
      <c r="EI39" s="64">
        <f>IF(EA39&lt;36,0,IF(EA39&gt;=72,60,IF(EA39&gt;=66,40,IF(EA39&gt;=60,30,IF(EA39&gt;=48,20,IF(EA39&gt;=36,10,0))))))</f>
        <v>0</v>
      </c>
      <c r="EJ39" s="64">
        <f>IF(EB39&lt;36,0,IF(EB39&gt;=72,60,IF(EB39&gt;=66,40,IF(EB39&gt;=60,30,IF(EB39&gt;=48,20,IF(EB39&gt;=36,10,0))))))</f>
        <v>0</v>
      </c>
      <c r="EK39" s="64">
        <f>IF(EC39&lt;36,0,IF(EC39&gt;=72,60,IF(EC39&gt;=66,40,IF(EC39&gt;=60,30,IF(EC39&gt;=48,20,IF(EC39&gt;=36,10,0))))))</f>
        <v>0</v>
      </c>
      <c r="EL39" s="64">
        <f>IF(ED39&lt;36,0,IF(ED39&gt;=72,60,IF(ED39&gt;=66,40,IF(ED39&gt;=60,30,IF(ED39&gt;=48,20,IF(ED39&gt;=36,10,0))))))</f>
        <v>0</v>
      </c>
      <c r="EM39" s="64">
        <f>IF(EE39&lt;36,0,IF(EE39&gt;=72,60,IF(EE39&gt;=66,40,IF(EE39&gt;=60,30,IF(EE39&gt;=48,20,IF(EE39&gt;=36,10,0))))))</f>
        <v>0</v>
      </c>
      <c r="EN39" s="64">
        <f>IF(EF39&lt;36,0,IF(EF39&gt;=72,60,IF(EF39&gt;=66,40,IF(EF39&gt;=60,30,IF(EF39&gt;=48,20,IF(EF39&gt;=36,10,0))))))</f>
        <v>0</v>
      </c>
      <c r="EO39" s="49">
        <v>31</v>
      </c>
      <c r="EP39" s="31" t="str">
        <f>IF(DR39="","",(EH39+DR39))</f>
        <v/>
      </c>
      <c r="EQ39" s="31" t="str">
        <f>IF(DS39="","",(EI39+DS39))</f>
        <v/>
      </c>
      <c r="ER39" s="31" t="str">
        <f>IF(DT39="","",(EJ39+DT39))</f>
        <v/>
      </c>
      <c r="ES39" s="31" t="str">
        <f>IF(DU39="","",(EK39+DU39))</f>
        <v/>
      </c>
      <c r="ET39" s="31" t="str">
        <f>IF(DV39="","",(EL39+DV39))</f>
        <v/>
      </c>
      <c r="EU39" s="31" t="str">
        <f>IF(DW39="","",(EM39+DW39))</f>
        <v/>
      </c>
      <c r="EV39" s="31" t="str">
        <f>IF(DX39="","",(EN39+DX39))</f>
        <v/>
      </c>
      <c r="EW39" s="70">
        <f>MAX(EP39:EV39)</f>
        <v>0</v>
      </c>
      <c r="EX39" s="32" t="str">
        <f>IF($EW39=EP39,EP$8,IF($EW39=EQ39,EQ$8,IF($EW39=ER39,ER$8,IF($EW39=ES39,ES$8,IF($EW39=ET39,ET$8,IF($EW39=EU39,EU$8,IF($EW39=EV39,EV$8,"")))))))</f>
        <v/>
      </c>
      <c r="EY39" s="32" t="e">
        <f>IF($EW39=#REF!,#REF!,IF($EW39=#REF!,#REF!,IF($EW39=#REF!,#REF!,IF($EW39=#REF!,#REF!,IF($EW39=#REF!,#REF!,IF($EW39=#REF!,#REF!,IF($EW39=#REF!,#REF!,"")))))))</f>
        <v>#REF!</v>
      </c>
      <c r="EZ39" s="32" t="e">
        <f>IF($EW39=#REF!,#REF!,IF($EW39=#REF!,#REF!,IF($EW39=#REF!,#REF!,IF($EW39=#REF!,#REF!,IF($EW39=#REF!,#REF!,IF($EW39=#REF!,#REF!,IF($EW39=#REF!,#REF!,"")))))))</f>
        <v>#REF!</v>
      </c>
      <c r="FA39" s="32" t="e">
        <f>IF($EW39=#REF!,#REF!,IF($EW39=#REF!,#REF!,IF($EW39=#REF!,#REF!,IF($EW39=#REF!,#REF!,IF($EW39=#REF!,#REF!,IF($EW39=#REF!,#REF!,IF($EW39=#REF!,#REF!,"")))))))</f>
        <v>#REF!</v>
      </c>
      <c r="FB39" s="74" t="str">
        <f>IFERROR(INDEX($EP$8:$EV$8,MATCH(EW39,EP39:EV39,0)), "DESIERTO")</f>
        <v>DESIERTO</v>
      </c>
      <c r="FC39" s="74" t="e">
        <f>IF($EW39=EP39,EP$8,IF($EW39=EQ39,EQ$8,IF($EW39=ER39,ER$8,IF($EW39=ES39,ES$8,IF($EW39=ET39,ET$8,IF($EW39=EU39,EU$8,IF($EW39=EV39,EV$8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IF($EW39=#REF!,#REF!,""))))))))))))))))))))))))))))</f>
        <v>#REF!</v>
      </c>
      <c r="FD39" s="33" t="e">
        <f>IF($FC39=$I$8,$I39,IF($FC39=$J$8,$J39,IF($FC39=$K$8,$K39,IF($FC39=$L$8,$L39,IF($FC39=$M$8,$M39,IF($FC39=$N$8,$N39,IF($FC39=$O$8,$O39,"")))))))</f>
        <v>#REF!</v>
      </c>
      <c r="FE39" s="33" t="e">
        <f>IF($FC39=#REF!,#REF!,IF($FC39=#REF!,#REF!,IF($FC39=#REF!,#REF!,IF($FC39=#REF!,#REF!,IF($FC39=#REF!,#REF!,IF($FC39=#REF!,#REF!,IF($FC39=#REF!,#REF!,"")))))))</f>
        <v>#REF!</v>
      </c>
      <c r="FF39" s="33" t="e">
        <f>IF($FC39=#REF!,#REF!,IF($FC39=#REF!,#REF!,IF($FC39=#REF!,#REF!,IF($FC39=#REF!,#REF!,IF($FC39=#REF!,#REF!,IF($FC39=#REF!,#REF!,IF($FC39=#REF!,#REF!,"")))))))</f>
        <v>#REF!</v>
      </c>
      <c r="FG39" s="33" t="e">
        <f>IF($FC39=#REF!,#REF!,IF($FC39=#REF!,#REF!,IF($FC39=#REF!,#REF!,IF($FC39=#REF!,#REF!,IF($FC39=#REF!,#REF!,IF($FC39=#REF!,#REF!,IF($FC39=#REF!,#REF!,"")))))))</f>
        <v>#REF!</v>
      </c>
      <c r="FH39" s="65" t="str">
        <f>IFERROR(INDEX(I39:O39,MATCH(FB39,$I$8:$O$8,0)),"DESIERTO")</f>
        <v>DESIERTO</v>
      </c>
      <c r="FI39" s="33" t="e">
        <f t="shared" si="2"/>
        <v>#REF!</v>
      </c>
      <c r="FJ39" s="49">
        <v>31</v>
      </c>
      <c r="FK39" s="65" t="str">
        <f>IFERROR(IF(FH39&gt;0,(G39-FH39),"F"),"D")</f>
        <v>D</v>
      </c>
      <c r="FL39" s="65">
        <f>IF(FB39="DESIERTO",G39,"ADJUDICADO")</f>
        <v>16014351</v>
      </c>
    </row>
    <row r="40" spans="1:168" ht="40.799999999999997" x14ac:dyDescent="0.2">
      <c r="A40" s="45"/>
      <c r="B40" s="139" t="s">
        <v>107</v>
      </c>
      <c r="C40" s="139" t="s">
        <v>108</v>
      </c>
      <c r="D40" s="139" t="s">
        <v>109</v>
      </c>
      <c r="E40" s="139" t="s">
        <v>115</v>
      </c>
      <c r="F40" s="124">
        <v>3</v>
      </c>
      <c r="G40" s="127">
        <v>15220650</v>
      </c>
      <c r="H40" s="50">
        <v>32</v>
      </c>
      <c r="I40" s="172"/>
      <c r="J40" s="172"/>
      <c r="K40" s="172"/>
      <c r="L40" s="161"/>
      <c r="M40" s="161"/>
      <c r="N40" s="162">
        <v>13958700</v>
      </c>
      <c r="O40" s="161"/>
      <c r="P40" s="53">
        <v>32</v>
      </c>
      <c r="Q40" s="23">
        <f>IF(I40="NC","NC",IF(I40&lt;=$G40,I40,""))</f>
        <v>0</v>
      </c>
      <c r="R40" s="23">
        <f>IF(J40="NC","NC",IF(J40&lt;=$G40,J40,""))</f>
        <v>0</v>
      </c>
      <c r="S40" s="23">
        <f>IF(K40="NC","NC",IF(K40&lt;=$G40,K40,""))</f>
        <v>0</v>
      </c>
      <c r="T40" s="23">
        <f>IF(L40="NC","NC",IF(L40&lt;=$G40,L40,""))</f>
        <v>0</v>
      </c>
      <c r="U40" s="23">
        <f>IF(M40="NC","NC",IF(M40&lt;=$G40,M40,""))</f>
        <v>0</v>
      </c>
      <c r="V40" s="23">
        <f>IF(N40="NC","NC",IF(N40&lt;=$G40,N40,""))</f>
        <v>13958700</v>
      </c>
      <c r="W40" s="23">
        <f>IF(O40="NC","NC",IF(O40&lt;=$G40,O40,""))</f>
        <v>0</v>
      </c>
      <c r="X40" s="49">
        <v>32</v>
      </c>
      <c r="Y40" s="186" t="s">
        <v>34</v>
      </c>
      <c r="Z40" s="186" t="s">
        <v>34</v>
      </c>
      <c r="AA40" s="186" t="s">
        <v>34</v>
      </c>
      <c r="AB40" s="175" t="s">
        <v>34</v>
      </c>
      <c r="AC40" s="175" t="s">
        <v>34</v>
      </c>
      <c r="AD40" s="176" t="s">
        <v>34</v>
      </c>
      <c r="AE40" s="175" t="s">
        <v>34</v>
      </c>
      <c r="AF40" s="50">
        <v>32</v>
      </c>
      <c r="AG40" s="186" t="s">
        <v>35</v>
      </c>
      <c r="AH40" s="186" t="s">
        <v>35</v>
      </c>
      <c r="AI40" s="186" t="s">
        <v>35</v>
      </c>
      <c r="AJ40" s="175" t="s">
        <v>35</v>
      </c>
      <c r="AK40" s="175" t="s">
        <v>35</v>
      </c>
      <c r="AL40" s="176" t="s">
        <v>35</v>
      </c>
      <c r="AM40" s="175" t="s">
        <v>35</v>
      </c>
      <c r="AN40" s="49">
        <v>32</v>
      </c>
      <c r="AO40" s="186" t="s">
        <v>35</v>
      </c>
      <c r="AP40" s="186" t="s">
        <v>35</v>
      </c>
      <c r="AQ40" s="186" t="s">
        <v>35</v>
      </c>
      <c r="AR40" s="175" t="s">
        <v>35</v>
      </c>
      <c r="AS40" s="175" t="s">
        <v>35</v>
      </c>
      <c r="AT40" s="176" t="s">
        <v>35</v>
      </c>
      <c r="AU40" s="175" t="s">
        <v>35</v>
      </c>
      <c r="AV40" s="49">
        <v>32</v>
      </c>
      <c r="AW40" s="24" t="str">
        <f>IF(Y40="NO CUMPLE","NO CUMPLE",IF(AG40="NO CUMPLE","NO CUMPLE",IF(AO40="NO CUMPLE","NO CUMPLE",IF(AO40="CUMPLE","CUMPLE"))))</f>
        <v>NO CUMPLE</v>
      </c>
      <c r="AX40" s="24" t="str">
        <f>IF(Z40="NO CUMPLE","NO CUMPLE",IF(AH40="NO CUMPLE","NO CUMPLE",IF(AP40="NO CUMPLE","NO CUMPLE",IF(AP40="CUMPLE","CUMPLE"))))</f>
        <v>NO CUMPLE</v>
      </c>
      <c r="AY40" s="24" t="str">
        <f>IF(AA40="NO CUMPLE","NO CUMPLE",IF(AI40="NO CUMPLE","NO CUMPLE",IF(AQ40="NO CUMPLE","NO CUMPLE",IF(AQ40="CUMPLE","CUMPLE"))))</f>
        <v>NO CUMPLE</v>
      </c>
      <c r="AZ40" s="24" t="str">
        <f>IF(AB40="NO CUMPLE","NO CUMPLE",IF(AJ40="NO CUMPLE","NO CUMPLE",IF(AR40="NO CUMPLE","NO CUMPLE",IF(AR40="CUMPLE","CUMPLE"))))</f>
        <v>NO CUMPLE</v>
      </c>
      <c r="BA40" s="24" t="str">
        <f>IF(AC40="NO CUMPLE","NO CUMPLE",IF(AK40="NO CUMPLE","NO CUMPLE",IF(AS40="NO CUMPLE","NO CUMPLE",IF(AS40="CUMPLE","CUMPLE"))))</f>
        <v>NO CUMPLE</v>
      </c>
      <c r="BB40" s="24" t="str">
        <f>IF(AD40="NO CUMPLE","NO CUMPLE",IF(AL40="NO CUMPLE","NO CUMPLE",IF(AT40="NO CUMPLE","NO CUMPLE",IF(AT40="CUMPLE","CUMPLE"))))</f>
        <v>NO CUMPLE</v>
      </c>
      <c r="BC40" s="24" t="str">
        <f>IF(AE40="NO CUMPLE","NO CUMPLE",IF(AM40="NO CUMPLE","NO CUMPLE",IF(AU40="NO CUMPLE","NO CUMPLE",IF(AU40="CUMPLE","CUMPLE"))))</f>
        <v>NO CUMPLE</v>
      </c>
      <c r="BD40" s="49">
        <v>32</v>
      </c>
      <c r="BE40" s="177" t="s">
        <v>33</v>
      </c>
      <c r="BF40" s="177" t="s">
        <v>33</v>
      </c>
      <c r="BG40" s="177" t="s">
        <v>33</v>
      </c>
      <c r="BH40" s="177" t="s">
        <v>33</v>
      </c>
      <c r="BI40" s="177" t="s">
        <v>33</v>
      </c>
      <c r="BJ40" s="176" t="s">
        <v>35</v>
      </c>
      <c r="BK40" s="177" t="s">
        <v>33</v>
      </c>
      <c r="BL40" s="50">
        <v>32</v>
      </c>
      <c r="BM40" s="177" t="s">
        <v>33</v>
      </c>
      <c r="BN40" s="177" t="s">
        <v>33</v>
      </c>
      <c r="BO40" s="177" t="s">
        <v>33</v>
      </c>
      <c r="BP40" s="177" t="s">
        <v>33</v>
      </c>
      <c r="BQ40" s="177" t="s">
        <v>33</v>
      </c>
      <c r="BR40" s="176" t="s">
        <v>35</v>
      </c>
      <c r="BS40" s="177" t="s">
        <v>33</v>
      </c>
      <c r="BT40" s="49">
        <v>32</v>
      </c>
      <c r="BU40" s="23" t="str">
        <f>IF(AW40="NO CUMPLE","",IF(BE40="NO CUMPLE","",IF(BM40="NO CUMPLE","",IF(BE40="NC","",IF(BM40="CUMPLE",I40)))))</f>
        <v/>
      </c>
      <c r="BV40" s="23" t="str">
        <f>IF(AX40="NO CUMPLE","",IF(BF40="NO CUMPLE","",IF(BN40="NO CUMPLE","",IF(BF40="NC","",IF(BN40="CUMPLE",J40)))))</f>
        <v/>
      </c>
      <c r="BW40" s="23" t="str">
        <f>IF(AY40="NO CUMPLE","",IF(BG40="NO CUMPLE","",IF(BO40="NO CUMPLE","",IF(BG40="NC","",IF(BO40="CUMPLE",K40)))))</f>
        <v/>
      </c>
      <c r="BX40" s="23" t="str">
        <f>IF(AZ40="NO CUMPLE","",IF(BH40="NO CUMPLE","",IF(BP40="NO CUMPLE","",IF(BH40="NC","",IF(BP40="CUMPLE",L40)))))</f>
        <v/>
      </c>
      <c r="BY40" s="23" t="str">
        <f>IF(BA40="NO CUMPLE","",IF(BI40="NO CUMPLE","",IF(BQ40="NO CUMPLE","",IF(BI40="NC","",IF(BQ40="CUMPLE",M40)))))</f>
        <v/>
      </c>
      <c r="BZ40" s="23" t="str">
        <f>IF(BB40="NO CUMPLE","",IF(BJ40="NO CUMPLE","",IF(BR40="NO CUMPLE","",IF(BJ40="NC","",IF(BR40="CUMPLE",N40)))))</f>
        <v/>
      </c>
      <c r="CA40" s="23" t="str">
        <f>IF(BC40="NO CUMPLE","",IF(BK40="NO CUMPLE","",IF(BS40="NO CUMPLE","",IF(BK40="NC","",IF(BS40="CUMPLE",O40)))))</f>
        <v/>
      </c>
      <c r="CB40" s="23">
        <v>15220650</v>
      </c>
      <c r="CC40" s="23">
        <v>15220650</v>
      </c>
      <c r="CD40" s="25">
        <f>COUNT(BU40:CA40)</f>
        <v>0</v>
      </c>
      <c r="CE40" s="25">
        <f t="shared" si="0"/>
        <v>0</v>
      </c>
      <c r="CF40" s="26" t="str">
        <f>IFERROR(MEDIAN(BU40:CA40),"")</f>
        <v/>
      </c>
      <c r="CG40" s="68" t="str">
        <f>IF(COUNT(BU40:CA40)=0,"",MOD(COUNT(BU40:CA40),2))</f>
        <v/>
      </c>
      <c r="CH40" s="69" t="str">
        <f>IF(COUNT(BU40:CA40)&lt;2,"", IF(MOD(COUNT(BU40:CA40),2)=1,"", SMALL(BU40:CA40, COUNT(BU40:CA40)/2 ) ))</f>
        <v/>
      </c>
      <c r="CI40" s="69" t="str">
        <f t="shared" si="1"/>
        <v/>
      </c>
      <c r="CJ40" s="49">
        <v>32</v>
      </c>
      <c r="CK40" s="27" t="str">
        <f>IF(BU40="","", (1 - ABS((BU40 - $CI40)/$CI40)) * 40)</f>
        <v/>
      </c>
      <c r="CL40" s="27" t="str">
        <f>IF(BV40="","", (1 - ABS((BV40 - $CI40)/$CI40)) * 40)</f>
        <v/>
      </c>
      <c r="CM40" s="27" t="str">
        <f>IF(BW40="","", (1 - ABS((BW40 - $CI40)/$CI40)) * 40)</f>
        <v/>
      </c>
      <c r="CN40" s="27" t="str">
        <f>IF(BX40="","", (1 - ABS((BX40 - $CI40)/$CI40)) * 40)</f>
        <v/>
      </c>
      <c r="CO40" s="27" t="str">
        <f>IF(BY40="","", (1 - ABS((BY40 - $CI40)/$CI40)) * 40)</f>
        <v/>
      </c>
      <c r="CP40" s="27" t="str">
        <f>IF(BZ40="","", (1 - ABS((BZ40 - $CI40)/$CI40)) * 40)</f>
        <v/>
      </c>
      <c r="CQ40" s="27" t="str">
        <f>IF(CA40="","", (1 - ABS((CA40 - $CI40)/$CI40)) * 40)</f>
        <v/>
      </c>
      <c r="CR40" s="49">
        <v>32</v>
      </c>
      <c r="CS40" s="67" t="str">
        <f>IF(BU40="","",ABS((BU40 - $CI40)/$CI40))</f>
        <v/>
      </c>
      <c r="CT40" s="67" t="str">
        <f>IF(BV40="","",ABS((BV40 - $CI40)/$CI40))</f>
        <v/>
      </c>
      <c r="CU40" s="67" t="str">
        <f>IF(BW40="","",ABS((BW40 - $CI40)/$CI40))</f>
        <v/>
      </c>
      <c r="CV40" s="67" t="str">
        <f>IF(BX40="","",ABS((BX40 - $CI40)/$CI40))</f>
        <v/>
      </c>
      <c r="CW40" s="67" t="str">
        <f>IF(BY40="","",ABS((BY40 - $CI40)/$CI40))</f>
        <v/>
      </c>
      <c r="CX40" s="67" t="str">
        <f>IF(BZ40="","",ABS((BZ40 - $CI40)/$CI40))</f>
        <v/>
      </c>
      <c r="CY40" s="67" t="str">
        <f>IF(CA40="","",ABS((CA40 - $CI40)/$CI40))</f>
        <v/>
      </c>
      <c r="CZ40" s="49">
        <v>32</v>
      </c>
      <c r="DA40" s="28" t="str">
        <f>IF(CK40="","",ABS(BU40-$CF40))</f>
        <v/>
      </c>
      <c r="DB40" s="28" t="str">
        <f>IF(CL40="","",ABS(BV40-$CF40))</f>
        <v/>
      </c>
      <c r="DC40" s="28" t="str">
        <f>IF(CM40="","",ABS(BW40-$CF40))</f>
        <v/>
      </c>
      <c r="DD40" s="28" t="str">
        <f>IF(CN40="","",ABS(BX40-$CF40))</f>
        <v/>
      </c>
      <c r="DE40" s="28" t="str">
        <f>IF(CO40="","",ABS(BY40-$CF40))</f>
        <v/>
      </c>
      <c r="DF40" s="28" t="str">
        <f>IF(CP40="","",ABS(BZ40-$CF40))</f>
        <v/>
      </c>
      <c r="DG40" s="28" t="str">
        <f>IF(CQ40="","",ABS(CA40-$CF40))</f>
        <v/>
      </c>
      <c r="DH40" s="49">
        <v>32</v>
      </c>
      <c r="DI40" s="29" t="str">
        <f>IF(BU40="","",(BU40-$CI40)^2)</f>
        <v/>
      </c>
      <c r="DJ40" s="29" t="str">
        <f>IF(BV40="","",(BV40-$CI40)^2)</f>
        <v/>
      </c>
      <c r="DK40" s="29" t="str">
        <f>IF(BW40="","",(BW40-$CI40)^2)</f>
        <v/>
      </c>
      <c r="DL40" s="29" t="str">
        <f>IF(BX40="","",(BX40-$CI40)^2)</f>
        <v/>
      </c>
      <c r="DM40" s="29" t="str">
        <f>IF(BY40="","",(BY40-$CI40)^2)</f>
        <v/>
      </c>
      <c r="DN40" s="29" t="str">
        <f>IF(BZ40="","",(BZ40-$CI40)^2)</f>
        <v/>
      </c>
      <c r="DO40" s="29" t="str">
        <f>IF(CA40="","",(CA40-$CI40)^2)</f>
        <v/>
      </c>
      <c r="DP40" s="46">
        <f>MIN(DI40:DO40)</f>
        <v>0</v>
      </c>
      <c r="DQ40" s="49">
        <v>32</v>
      </c>
      <c r="DR40" s="30" t="str">
        <f>IF(BU40="","", (1 - ABS((BU40-$CI40)/$CI40))*40)</f>
        <v/>
      </c>
      <c r="DS40" s="30" t="str">
        <f>IF(BV40="","", (1 - ABS((BV40-$CI40)/$CI40))*40)</f>
        <v/>
      </c>
      <c r="DT40" s="30" t="str">
        <f>IF(BW40="","", (1 - ABS((BW40-$CI40)/$CI40))*40)</f>
        <v/>
      </c>
      <c r="DU40" s="30" t="str">
        <f>IF(BX40="","", (1 - ABS((BX40-$CI40)/$CI40))*40)</f>
        <v/>
      </c>
      <c r="DV40" s="30" t="str">
        <f>IF(BY40="","", (1 - ABS((BY40-$CI40)/$CI40))*40)</f>
        <v/>
      </c>
      <c r="DW40" s="30" t="str">
        <f>IF(BZ40="","", (1 - ABS((BZ40-$CI40)/$CI40))*40)</f>
        <v/>
      </c>
      <c r="DX40" s="30" t="str">
        <f>IF(CA40="","", (1 - ABS((CA40-$CI40)/$CI40))*40)</f>
        <v/>
      </c>
      <c r="DY40" s="49">
        <v>32</v>
      </c>
      <c r="DZ40" s="186"/>
      <c r="EA40" s="186"/>
      <c r="EB40" s="186"/>
      <c r="EC40" s="175"/>
      <c r="ED40" s="175"/>
      <c r="EE40" s="176">
        <f t="shared" si="3"/>
        <v>24</v>
      </c>
      <c r="EF40" s="175"/>
      <c r="EG40" s="49">
        <v>32</v>
      </c>
      <c r="EH40" s="64">
        <f>IF(DZ40&lt;36,0,IF(DZ40&gt;=72,60,IF(DZ40&gt;=66,40,IF(DZ40&gt;=60,30,IF(DZ40&gt;=48,20,IF(DZ40&gt;=36,10,0))))))</f>
        <v>0</v>
      </c>
      <c r="EI40" s="64">
        <f>IF(EA40&lt;36,0,IF(EA40&gt;=72,60,IF(EA40&gt;=66,40,IF(EA40&gt;=60,30,IF(EA40&gt;=48,20,IF(EA40&gt;=36,10,0))))))</f>
        <v>0</v>
      </c>
      <c r="EJ40" s="64">
        <f>IF(EB40&lt;36,0,IF(EB40&gt;=72,60,IF(EB40&gt;=66,40,IF(EB40&gt;=60,30,IF(EB40&gt;=48,20,IF(EB40&gt;=36,10,0))))))</f>
        <v>0</v>
      </c>
      <c r="EK40" s="64">
        <f>IF(EC40&lt;36,0,IF(EC40&gt;=72,60,IF(EC40&gt;=66,40,IF(EC40&gt;=60,30,IF(EC40&gt;=48,20,IF(EC40&gt;=36,10,0))))))</f>
        <v>0</v>
      </c>
      <c r="EL40" s="64">
        <f>IF(ED40&lt;36,0,IF(ED40&gt;=72,60,IF(ED40&gt;=66,40,IF(ED40&gt;=60,30,IF(ED40&gt;=48,20,IF(ED40&gt;=36,10,0))))))</f>
        <v>0</v>
      </c>
      <c r="EM40" s="64">
        <f>IF(EE40&lt;36,0,IF(EE40&gt;=72,60,IF(EE40&gt;=66,40,IF(EE40&gt;=60,30,IF(EE40&gt;=48,20,IF(EE40&gt;=36,10,0))))))</f>
        <v>0</v>
      </c>
      <c r="EN40" s="64">
        <f>IF(EF40&lt;36,0,IF(EF40&gt;=72,60,IF(EF40&gt;=66,40,IF(EF40&gt;=60,30,IF(EF40&gt;=48,20,IF(EF40&gt;=36,10,0))))))</f>
        <v>0</v>
      </c>
      <c r="EO40" s="49">
        <v>32</v>
      </c>
      <c r="EP40" s="31" t="str">
        <f>IF(DR40="","",(EH40+DR40))</f>
        <v/>
      </c>
      <c r="EQ40" s="31" t="str">
        <f>IF(DS40="","",(EI40+DS40))</f>
        <v/>
      </c>
      <c r="ER40" s="31" t="str">
        <f>IF(DT40="","",(EJ40+DT40))</f>
        <v/>
      </c>
      <c r="ES40" s="31" t="str">
        <f>IF(DU40="","",(EK40+DU40))</f>
        <v/>
      </c>
      <c r="ET40" s="31" t="str">
        <f>IF(DV40="","",(EL40+DV40))</f>
        <v/>
      </c>
      <c r="EU40" s="31" t="str">
        <f>IF(DW40="","",(EM40+DW40))</f>
        <v/>
      </c>
      <c r="EV40" s="31" t="str">
        <f>IF(DX40="","",(EN40+DX40))</f>
        <v/>
      </c>
      <c r="EW40" s="70">
        <f>MAX(EP40:EV40)</f>
        <v>0</v>
      </c>
      <c r="EX40" s="32" t="str">
        <f>IF($EW40=EP40,EP$8,IF($EW40=EQ40,EQ$8,IF($EW40=ER40,ER$8,IF($EW40=ES40,ES$8,IF($EW40=ET40,ET$8,IF($EW40=EU40,EU$8,IF($EW40=EV40,EV$8,"")))))))</f>
        <v/>
      </c>
      <c r="EY40" s="32" t="e">
        <f>IF($EW40=#REF!,#REF!,IF($EW40=#REF!,#REF!,IF($EW40=#REF!,#REF!,IF($EW40=#REF!,#REF!,IF($EW40=#REF!,#REF!,IF($EW40=#REF!,#REF!,IF($EW40=#REF!,#REF!,"")))))))</f>
        <v>#REF!</v>
      </c>
      <c r="EZ40" s="32" t="e">
        <f>IF($EW40=#REF!,#REF!,IF($EW40=#REF!,#REF!,IF($EW40=#REF!,#REF!,IF($EW40=#REF!,#REF!,IF($EW40=#REF!,#REF!,IF($EW40=#REF!,#REF!,IF($EW40=#REF!,#REF!,"")))))))</f>
        <v>#REF!</v>
      </c>
      <c r="FA40" s="32" t="e">
        <f>IF($EW40=#REF!,#REF!,IF($EW40=#REF!,#REF!,IF($EW40=#REF!,#REF!,IF($EW40=#REF!,#REF!,IF($EW40=#REF!,#REF!,IF($EW40=#REF!,#REF!,IF($EW40=#REF!,#REF!,"")))))))</f>
        <v>#REF!</v>
      </c>
      <c r="FB40" s="74" t="str">
        <f>IFERROR(INDEX($EP$8:$EV$8,MATCH(EW40,EP40:EV40,0)), "DESIERTO")</f>
        <v>DESIERTO</v>
      </c>
      <c r="FC40" s="74" t="e">
        <f>IF($EW40=EP40,EP$8,IF($EW40=EQ40,EQ$8,IF($EW40=ER40,ER$8,IF($EW40=ES40,ES$8,IF($EW40=ET40,ET$8,IF($EW40=EU40,EU$8,IF($EW40=EV40,EV$8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IF($EW40=#REF!,#REF!,""))))))))))))))))))))))))))))</f>
        <v>#REF!</v>
      </c>
      <c r="FD40" s="33" t="e">
        <f>IF($FC40=$I$8,$I40,IF($FC40=$J$8,$J40,IF($FC40=$K$8,$K40,IF($FC40=$L$8,$L40,IF($FC40=$M$8,$M40,IF($FC40=$N$8,$N40,IF($FC40=$O$8,$O40,"")))))))</f>
        <v>#REF!</v>
      </c>
      <c r="FE40" s="33" t="e">
        <f>IF($FC40=#REF!,#REF!,IF($FC40=#REF!,#REF!,IF($FC40=#REF!,#REF!,IF($FC40=#REF!,#REF!,IF($FC40=#REF!,#REF!,IF($FC40=#REF!,#REF!,IF($FC40=#REF!,#REF!,"")))))))</f>
        <v>#REF!</v>
      </c>
      <c r="FF40" s="33" t="e">
        <f>IF($FC40=#REF!,#REF!,IF($FC40=#REF!,#REF!,IF($FC40=#REF!,#REF!,IF($FC40=#REF!,#REF!,IF($FC40=#REF!,#REF!,IF($FC40=#REF!,#REF!,IF($FC40=#REF!,#REF!,"")))))))</f>
        <v>#REF!</v>
      </c>
      <c r="FG40" s="33" t="e">
        <f>IF($FC40=#REF!,#REF!,IF($FC40=#REF!,#REF!,IF($FC40=#REF!,#REF!,IF($FC40=#REF!,#REF!,IF($FC40=#REF!,#REF!,IF($FC40=#REF!,#REF!,IF($FC40=#REF!,#REF!,"")))))))</f>
        <v>#REF!</v>
      </c>
      <c r="FH40" s="65" t="str">
        <f>IFERROR(INDEX(I40:O40,MATCH(FB40,$I$8:$O$8,0)),"DESIERTO")</f>
        <v>DESIERTO</v>
      </c>
      <c r="FI40" s="33" t="e">
        <f t="shared" si="2"/>
        <v>#REF!</v>
      </c>
      <c r="FJ40" s="49">
        <v>32</v>
      </c>
      <c r="FK40" s="65" t="str">
        <f>IFERROR(IF(FH40&gt;0,(G40-FH40),"F"),"D")</f>
        <v>D</v>
      </c>
      <c r="FL40" s="65">
        <f>IF(FB40="DESIERTO",G40,"ADJUDICADO")</f>
        <v>15220650</v>
      </c>
    </row>
    <row r="41" spans="1:168" ht="40.799999999999997" x14ac:dyDescent="0.2">
      <c r="A41" s="45"/>
      <c r="B41" s="139" t="s">
        <v>107</v>
      </c>
      <c r="C41" s="139" t="s">
        <v>108</v>
      </c>
      <c r="D41" s="139" t="s">
        <v>109</v>
      </c>
      <c r="E41" s="139" t="s">
        <v>116</v>
      </c>
      <c r="F41" s="124">
        <v>3</v>
      </c>
      <c r="G41" s="127">
        <v>36535500</v>
      </c>
      <c r="H41" s="50">
        <v>33</v>
      </c>
      <c r="I41" s="171"/>
      <c r="J41" s="171"/>
      <c r="K41" s="171"/>
      <c r="L41" s="161"/>
      <c r="M41" s="161"/>
      <c r="N41" s="162">
        <v>25525500</v>
      </c>
      <c r="O41" s="161"/>
      <c r="P41" s="53">
        <v>33</v>
      </c>
      <c r="Q41" s="23">
        <f>IF(I41="NC","NC",IF(I41&lt;=$G41,I41,""))</f>
        <v>0</v>
      </c>
      <c r="R41" s="23">
        <f>IF(J41="NC","NC",IF(J41&lt;=$G41,J41,""))</f>
        <v>0</v>
      </c>
      <c r="S41" s="23">
        <f>IF(K41="NC","NC",IF(K41&lt;=$G41,K41,""))</f>
        <v>0</v>
      </c>
      <c r="T41" s="23">
        <f>IF(L41="NC","NC",IF(L41&lt;=$G41,L41,""))</f>
        <v>0</v>
      </c>
      <c r="U41" s="23">
        <f>IF(M41="NC","NC",IF(M41&lt;=$G41,M41,""))</f>
        <v>0</v>
      </c>
      <c r="V41" s="23">
        <f>IF(N41="NC","NC",IF(N41&lt;=$G41,N41,""))</f>
        <v>25525500</v>
      </c>
      <c r="W41" s="23">
        <f>IF(O41="NC","NC",IF(O41&lt;=$G41,O41,""))</f>
        <v>0</v>
      </c>
      <c r="X41" s="49">
        <v>33</v>
      </c>
      <c r="Y41" s="185" t="s">
        <v>34</v>
      </c>
      <c r="Z41" s="185" t="s">
        <v>34</v>
      </c>
      <c r="AA41" s="185" t="s">
        <v>34</v>
      </c>
      <c r="AB41" s="175" t="s">
        <v>34</v>
      </c>
      <c r="AC41" s="175" t="s">
        <v>34</v>
      </c>
      <c r="AD41" s="176" t="s">
        <v>34</v>
      </c>
      <c r="AE41" s="175" t="s">
        <v>34</v>
      </c>
      <c r="AF41" s="50">
        <v>33</v>
      </c>
      <c r="AG41" s="185" t="s">
        <v>35</v>
      </c>
      <c r="AH41" s="185" t="s">
        <v>35</v>
      </c>
      <c r="AI41" s="185" t="s">
        <v>35</v>
      </c>
      <c r="AJ41" s="175" t="s">
        <v>35</v>
      </c>
      <c r="AK41" s="175" t="s">
        <v>35</v>
      </c>
      <c r="AL41" s="176" t="s">
        <v>35</v>
      </c>
      <c r="AM41" s="175" t="s">
        <v>35</v>
      </c>
      <c r="AN41" s="49">
        <v>33</v>
      </c>
      <c r="AO41" s="185" t="s">
        <v>35</v>
      </c>
      <c r="AP41" s="185" t="s">
        <v>35</v>
      </c>
      <c r="AQ41" s="185" t="s">
        <v>35</v>
      </c>
      <c r="AR41" s="175" t="s">
        <v>35</v>
      </c>
      <c r="AS41" s="175" t="s">
        <v>35</v>
      </c>
      <c r="AT41" s="176" t="s">
        <v>35</v>
      </c>
      <c r="AU41" s="175" t="s">
        <v>35</v>
      </c>
      <c r="AV41" s="49">
        <v>33</v>
      </c>
      <c r="AW41" s="24" t="str">
        <f>IF(Y41="NO CUMPLE","NO CUMPLE",IF(AG41="NO CUMPLE","NO CUMPLE",IF(AO41="NO CUMPLE","NO CUMPLE",IF(AO41="CUMPLE","CUMPLE"))))</f>
        <v>NO CUMPLE</v>
      </c>
      <c r="AX41" s="24" t="str">
        <f>IF(Z41="NO CUMPLE","NO CUMPLE",IF(AH41="NO CUMPLE","NO CUMPLE",IF(AP41="NO CUMPLE","NO CUMPLE",IF(AP41="CUMPLE","CUMPLE"))))</f>
        <v>NO CUMPLE</v>
      </c>
      <c r="AY41" s="24" t="str">
        <f>IF(AA41="NO CUMPLE","NO CUMPLE",IF(AI41="NO CUMPLE","NO CUMPLE",IF(AQ41="NO CUMPLE","NO CUMPLE",IF(AQ41="CUMPLE","CUMPLE"))))</f>
        <v>NO CUMPLE</v>
      </c>
      <c r="AZ41" s="24" t="str">
        <f>IF(AB41="NO CUMPLE","NO CUMPLE",IF(AJ41="NO CUMPLE","NO CUMPLE",IF(AR41="NO CUMPLE","NO CUMPLE",IF(AR41="CUMPLE","CUMPLE"))))</f>
        <v>NO CUMPLE</v>
      </c>
      <c r="BA41" s="24" t="str">
        <f>IF(AC41="NO CUMPLE","NO CUMPLE",IF(AK41="NO CUMPLE","NO CUMPLE",IF(AS41="NO CUMPLE","NO CUMPLE",IF(AS41="CUMPLE","CUMPLE"))))</f>
        <v>NO CUMPLE</v>
      </c>
      <c r="BB41" s="24" t="str">
        <f>IF(AD41="NO CUMPLE","NO CUMPLE",IF(AL41="NO CUMPLE","NO CUMPLE",IF(AT41="NO CUMPLE","NO CUMPLE",IF(AT41="CUMPLE","CUMPLE"))))</f>
        <v>NO CUMPLE</v>
      </c>
      <c r="BC41" s="24" t="str">
        <f>IF(AE41="NO CUMPLE","NO CUMPLE",IF(AM41="NO CUMPLE","NO CUMPLE",IF(AU41="NO CUMPLE","NO CUMPLE",IF(AU41="CUMPLE","CUMPLE"))))</f>
        <v>NO CUMPLE</v>
      </c>
      <c r="BD41" s="49">
        <v>33</v>
      </c>
      <c r="BE41" s="177" t="s">
        <v>33</v>
      </c>
      <c r="BF41" s="177" t="s">
        <v>33</v>
      </c>
      <c r="BG41" s="177" t="s">
        <v>33</v>
      </c>
      <c r="BH41" s="177" t="s">
        <v>33</v>
      </c>
      <c r="BI41" s="177" t="s">
        <v>33</v>
      </c>
      <c r="BJ41" s="176" t="s">
        <v>35</v>
      </c>
      <c r="BK41" s="177" t="s">
        <v>33</v>
      </c>
      <c r="BL41" s="50">
        <v>33</v>
      </c>
      <c r="BM41" s="177" t="s">
        <v>33</v>
      </c>
      <c r="BN41" s="177" t="s">
        <v>33</v>
      </c>
      <c r="BO41" s="177" t="s">
        <v>33</v>
      </c>
      <c r="BP41" s="177" t="s">
        <v>33</v>
      </c>
      <c r="BQ41" s="177" t="s">
        <v>33</v>
      </c>
      <c r="BR41" s="176" t="s">
        <v>35</v>
      </c>
      <c r="BS41" s="177" t="s">
        <v>33</v>
      </c>
      <c r="BT41" s="49">
        <v>33</v>
      </c>
      <c r="BU41" s="23" t="str">
        <f>IF(AW41="NO CUMPLE","",IF(BE41="NO CUMPLE","",IF(BM41="NO CUMPLE","",IF(BE41="NC","",IF(BM41="CUMPLE",I41)))))</f>
        <v/>
      </c>
      <c r="BV41" s="23" t="str">
        <f>IF(AX41="NO CUMPLE","",IF(BF41="NO CUMPLE","",IF(BN41="NO CUMPLE","",IF(BF41="NC","",IF(BN41="CUMPLE",J41)))))</f>
        <v/>
      </c>
      <c r="BW41" s="23" t="str">
        <f>IF(AY41="NO CUMPLE","",IF(BG41="NO CUMPLE","",IF(BO41="NO CUMPLE","",IF(BG41="NC","",IF(BO41="CUMPLE",K41)))))</f>
        <v/>
      </c>
      <c r="BX41" s="23" t="str">
        <f>IF(AZ41="NO CUMPLE","",IF(BH41="NO CUMPLE","",IF(BP41="NO CUMPLE","",IF(BH41="NC","",IF(BP41="CUMPLE",L41)))))</f>
        <v/>
      </c>
      <c r="BY41" s="23" t="str">
        <f>IF(BA41="NO CUMPLE","",IF(BI41="NO CUMPLE","",IF(BQ41="NO CUMPLE","",IF(BI41="NC","",IF(BQ41="CUMPLE",M41)))))</f>
        <v/>
      </c>
      <c r="BZ41" s="23" t="str">
        <f>IF(BB41="NO CUMPLE","",IF(BJ41="NO CUMPLE","",IF(BR41="NO CUMPLE","",IF(BJ41="NC","",IF(BR41="CUMPLE",N41)))))</f>
        <v/>
      </c>
      <c r="CA41" s="23" t="str">
        <f>IF(BC41="NO CUMPLE","",IF(BK41="NO CUMPLE","",IF(BS41="NO CUMPLE","",IF(BK41="NC","",IF(BS41="CUMPLE",O41)))))</f>
        <v/>
      </c>
      <c r="CB41" s="23">
        <v>36535500</v>
      </c>
      <c r="CC41" s="23">
        <v>36535500</v>
      </c>
      <c r="CD41" s="25">
        <f>COUNT(BU41:CA41)</f>
        <v>0</v>
      </c>
      <c r="CE41" s="25">
        <f t="shared" si="0"/>
        <v>0</v>
      </c>
      <c r="CF41" s="26" t="str">
        <f>IFERROR(MEDIAN(BU41:CA41),"")</f>
        <v/>
      </c>
      <c r="CG41" s="68" t="str">
        <f>IF(COUNT(BU41:CA41)=0,"",MOD(COUNT(BU41:CA41),2))</f>
        <v/>
      </c>
      <c r="CH41" s="69" t="str">
        <f>IF(COUNT(BU41:CA41)&lt;2,"", IF(MOD(COUNT(BU41:CA41),2)=1,"", SMALL(BU41:CA41, COUNT(BU41:CA41)/2 ) ))</f>
        <v/>
      </c>
      <c r="CI41" s="69" t="str">
        <f t="shared" si="1"/>
        <v/>
      </c>
      <c r="CJ41" s="49">
        <v>33</v>
      </c>
      <c r="CK41" s="27" t="str">
        <f>IF(BU41="","", (1 - ABS((BU41 - $CI41)/$CI41)) * 40)</f>
        <v/>
      </c>
      <c r="CL41" s="27" t="str">
        <f>IF(BV41="","", (1 - ABS((BV41 - $CI41)/$CI41)) * 40)</f>
        <v/>
      </c>
      <c r="CM41" s="27" t="str">
        <f>IF(BW41="","", (1 - ABS((BW41 - $CI41)/$CI41)) * 40)</f>
        <v/>
      </c>
      <c r="CN41" s="27" t="str">
        <f>IF(BX41="","", (1 - ABS((BX41 - $CI41)/$CI41)) * 40)</f>
        <v/>
      </c>
      <c r="CO41" s="27" t="str">
        <f>IF(BY41="","", (1 - ABS((BY41 - $CI41)/$CI41)) * 40)</f>
        <v/>
      </c>
      <c r="CP41" s="27" t="str">
        <f>IF(BZ41="","", (1 - ABS((BZ41 - $CI41)/$CI41)) * 40)</f>
        <v/>
      </c>
      <c r="CQ41" s="27" t="str">
        <f>IF(CA41="","", (1 - ABS((CA41 - $CI41)/$CI41)) * 40)</f>
        <v/>
      </c>
      <c r="CR41" s="49">
        <v>33</v>
      </c>
      <c r="CS41" s="67" t="str">
        <f>IF(BU41="","",ABS((BU41 - $CI41)/$CI41))</f>
        <v/>
      </c>
      <c r="CT41" s="67" t="str">
        <f>IF(BV41="","",ABS((BV41 - $CI41)/$CI41))</f>
        <v/>
      </c>
      <c r="CU41" s="67" t="str">
        <f>IF(BW41="","",ABS((BW41 - $CI41)/$CI41))</f>
        <v/>
      </c>
      <c r="CV41" s="67" t="str">
        <f>IF(BX41="","",ABS((BX41 - $CI41)/$CI41))</f>
        <v/>
      </c>
      <c r="CW41" s="67" t="str">
        <f>IF(BY41="","",ABS((BY41 - $CI41)/$CI41))</f>
        <v/>
      </c>
      <c r="CX41" s="67" t="str">
        <f>IF(BZ41="","",ABS((BZ41 - $CI41)/$CI41))</f>
        <v/>
      </c>
      <c r="CY41" s="67" t="str">
        <f>IF(CA41="","",ABS((CA41 - $CI41)/$CI41))</f>
        <v/>
      </c>
      <c r="CZ41" s="49">
        <v>33</v>
      </c>
      <c r="DA41" s="28" t="str">
        <f>IF(CK41="","",ABS(BU41-$CF41))</f>
        <v/>
      </c>
      <c r="DB41" s="28" t="str">
        <f>IF(CL41="","",ABS(BV41-$CF41))</f>
        <v/>
      </c>
      <c r="DC41" s="28" t="str">
        <f>IF(CM41="","",ABS(BW41-$CF41))</f>
        <v/>
      </c>
      <c r="DD41" s="28" t="str">
        <f>IF(CN41="","",ABS(BX41-$CF41))</f>
        <v/>
      </c>
      <c r="DE41" s="28" t="str">
        <f>IF(CO41="","",ABS(BY41-$CF41))</f>
        <v/>
      </c>
      <c r="DF41" s="28" t="str">
        <f>IF(CP41="","",ABS(BZ41-$CF41))</f>
        <v/>
      </c>
      <c r="DG41" s="28" t="str">
        <f>IF(CQ41="","",ABS(CA41-$CF41))</f>
        <v/>
      </c>
      <c r="DH41" s="49">
        <v>33</v>
      </c>
      <c r="DI41" s="29" t="str">
        <f>IF(BU41="","",(BU41-$CI41)^2)</f>
        <v/>
      </c>
      <c r="DJ41" s="29" t="str">
        <f>IF(BV41="","",(BV41-$CI41)^2)</f>
        <v/>
      </c>
      <c r="DK41" s="29" t="str">
        <f>IF(BW41="","",(BW41-$CI41)^2)</f>
        <v/>
      </c>
      <c r="DL41" s="29" t="str">
        <f>IF(BX41="","",(BX41-$CI41)^2)</f>
        <v/>
      </c>
      <c r="DM41" s="29" t="str">
        <f>IF(BY41="","",(BY41-$CI41)^2)</f>
        <v/>
      </c>
      <c r="DN41" s="29" t="str">
        <f>IF(BZ41="","",(BZ41-$CI41)^2)</f>
        <v/>
      </c>
      <c r="DO41" s="29" t="str">
        <f>IF(CA41="","",(CA41-$CI41)^2)</f>
        <v/>
      </c>
      <c r="DP41" s="46">
        <f>MIN(DI41:DO41)</f>
        <v>0</v>
      </c>
      <c r="DQ41" s="49">
        <v>33</v>
      </c>
      <c r="DR41" s="30" t="str">
        <f>IF(BU41="","", (1 - ABS((BU41-$CI41)/$CI41))*40)</f>
        <v/>
      </c>
      <c r="DS41" s="30" t="str">
        <f>IF(BV41="","", (1 - ABS((BV41-$CI41)/$CI41))*40)</f>
        <v/>
      </c>
      <c r="DT41" s="30" t="str">
        <f>IF(BW41="","", (1 - ABS((BW41-$CI41)/$CI41))*40)</f>
        <v/>
      </c>
      <c r="DU41" s="30" t="str">
        <f>IF(BX41="","", (1 - ABS((BX41-$CI41)/$CI41))*40)</f>
        <v/>
      </c>
      <c r="DV41" s="30" t="str">
        <f>IF(BY41="","", (1 - ABS((BY41-$CI41)/$CI41))*40)</f>
        <v/>
      </c>
      <c r="DW41" s="30" t="str">
        <f>IF(BZ41="","", (1 - ABS((BZ41-$CI41)/$CI41))*40)</f>
        <v/>
      </c>
      <c r="DX41" s="30" t="str">
        <f>IF(CA41="","", (1 - ABS((CA41-$CI41)/$CI41))*40)</f>
        <v/>
      </c>
      <c r="DY41" s="49">
        <v>33</v>
      </c>
      <c r="DZ41" s="185"/>
      <c r="EA41" s="185"/>
      <c r="EB41" s="185"/>
      <c r="EC41" s="175"/>
      <c r="ED41" s="175"/>
      <c r="EE41" s="176">
        <f t="shared" si="3"/>
        <v>24</v>
      </c>
      <c r="EF41" s="175"/>
      <c r="EG41" s="49">
        <v>33</v>
      </c>
      <c r="EH41" s="64">
        <f>IF(DZ41&lt;36,0,IF(DZ41&gt;=72,60,IF(DZ41&gt;=66,40,IF(DZ41&gt;=60,30,IF(DZ41&gt;=48,20,IF(DZ41&gt;=36,10,0))))))</f>
        <v>0</v>
      </c>
      <c r="EI41" s="64">
        <f>IF(EA41&lt;36,0,IF(EA41&gt;=72,60,IF(EA41&gt;=66,40,IF(EA41&gt;=60,30,IF(EA41&gt;=48,20,IF(EA41&gt;=36,10,0))))))</f>
        <v>0</v>
      </c>
      <c r="EJ41" s="64">
        <f>IF(EB41&lt;36,0,IF(EB41&gt;=72,60,IF(EB41&gt;=66,40,IF(EB41&gt;=60,30,IF(EB41&gt;=48,20,IF(EB41&gt;=36,10,0))))))</f>
        <v>0</v>
      </c>
      <c r="EK41" s="64">
        <f>IF(EC41&lt;36,0,IF(EC41&gt;=72,60,IF(EC41&gt;=66,40,IF(EC41&gt;=60,30,IF(EC41&gt;=48,20,IF(EC41&gt;=36,10,0))))))</f>
        <v>0</v>
      </c>
      <c r="EL41" s="64">
        <f>IF(ED41&lt;36,0,IF(ED41&gt;=72,60,IF(ED41&gt;=66,40,IF(ED41&gt;=60,30,IF(ED41&gt;=48,20,IF(ED41&gt;=36,10,0))))))</f>
        <v>0</v>
      </c>
      <c r="EM41" s="64">
        <f>IF(EE41&lt;36,0,IF(EE41&gt;=72,60,IF(EE41&gt;=66,40,IF(EE41&gt;=60,30,IF(EE41&gt;=48,20,IF(EE41&gt;=36,10,0))))))</f>
        <v>0</v>
      </c>
      <c r="EN41" s="64">
        <f>IF(EF41&lt;36,0,IF(EF41&gt;=72,60,IF(EF41&gt;=66,40,IF(EF41&gt;=60,30,IF(EF41&gt;=48,20,IF(EF41&gt;=36,10,0))))))</f>
        <v>0</v>
      </c>
      <c r="EO41" s="49">
        <v>33</v>
      </c>
      <c r="EP41" s="31" t="str">
        <f>IF(DR41="","",(EH41+DR41))</f>
        <v/>
      </c>
      <c r="EQ41" s="31" t="str">
        <f>IF(DS41="","",(EI41+DS41))</f>
        <v/>
      </c>
      <c r="ER41" s="31" t="str">
        <f>IF(DT41="","",(EJ41+DT41))</f>
        <v/>
      </c>
      <c r="ES41" s="31" t="str">
        <f>IF(DU41="","",(EK41+DU41))</f>
        <v/>
      </c>
      <c r="ET41" s="31" t="str">
        <f>IF(DV41="","",(EL41+DV41))</f>
        <v/>
      </c>
      <c r="EU41" s="31" t="str">
        <f>IF(DW41="","",(EM41+DW41))</f>
        <v/>
      </c>
      <c r="EV41" s="31" t="str">
        <f>IF(DX41="","",(EN41+DX41))</f>
        <v/>
      </c>
      <c r="EW41" s="70">
        <f>MAX(EP41:EV41)</f>
        <v>0</v>
      </c>
      <c r="EX41" s="32" t="str">
        <f>IF($EW41=EP41,EP$8,IF($EW41=EQ41,EQ$8,IF($EW41=ER41,ER$8,IF($EW41=ES41,ES$8,IF($EW41=ET41,ET$8,IF($EW41=EU41,EU$8,IF($EW41=EV41,EV$8,"")))))))</f>
        <v/>
      </c>
      <c r="EY41" s="32" t="e">
        <f>IF($EW41=#REF!,#REF!,IF($EW41=#REF!,#REF!,IF($EW41=#REF!,#REF!,IF($EW41=#REF!,#REF!,IF($EW41=#REF!,#REF!,IF($EW41=#REF!,#REF!,IF($EW41=#REF!,#REF!,"")))))))</f>
        <v>#REF!</v>
      </c>
      <c r="EZ41" s="32" t="e">
        <f>IF($EW41=#REF!,#REF!,IF($EW41=#REF!,#REF!,IF($EW41=#REF!,#REF!,IF($EW41=#REF!,#REF!,IF($EW41=#REF!,#REF!,IF($EW41=#REF!,#REF!,IF($EW41=#REF!,#REF!,"")))))))</f>
        <v>#REF!</v>
      </c>
      <c r="FA41" s="32" t="e">
        <f>IF($EW41=#REF!,#REF!,IF($EW41=#REF!,#REF!,IF($EW41=#REF!,#REF!,IF($EW41=#REF!,#REF!,IF($EW41=#REF!,#REF!,IF($EW41=#REF!,#REF!,IF($EW41=#REF!,#REF!,"")))))))</f>
        <v>#REF!</v>
      </c>
      <c r="FB41" s="74" t="str">
        <f>IFERROR(INDEX($EP$8:$EV$8,MATCH(EW41,EP41:EV41,0)), "DESIERTO")</f>
        <v>DESIERTO</v>
      </c>
      <c r="FC41" s="74" t="e">
        <f>IF($EW41=EP41,EP$8,IF($EW41=EQ41,EQ$8,IF($EW41=ER41,ER$8,IF($EW41=ES41,ES$8,IF($EW41=ET41,ET$8,IF($EW41=EU41,EU$8,IF($EW41=EV41,EV$8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IF($EW41=#REF!,#REF!,""))))))))))))))))))))))))))))</f>
        <v>#REF!</v>
      </c>
      <c r="FD41" s="33" t="e">
        <f>IF($FC41=$I$8,$I41,IF($FC41=$J$8,$J41,IF($FC41=$K$8,$K41,IF($FC41=$L$8,$L41,IF($FC41=$M$8,$M41,IF($FC41=$N$8,$N41,IF($FC41=$O$8,$O41,"")))))))</f>
        <v>#REF!</v>
      </c>
      <c r="FE41" s="33" t="e">
        <f>IF($FC41=#REF!,#REF!,IF($FC41=#REF!,#REF!,IF($FC41=#REF!,#REF!,IF($FC41=#REF!,#REF!,IF($FC41=#REF!,#REF!,IF($FC41=#REF!,#REF!,IF($FC41=#REF!,#REF!,"")))))))</f>
        <v>#REF!</v>
      </c>
      <c r="FF41" s="33" t="e">
        <f>IF($FC41=#REF!,#REF!,IF($FC41=#REF!,#REF!,IF($FC41=#REF!,#REF!,IF($FC41=#REF!,#REF!,IF($FC41=#REF!,#REF!,IF($FC41=#REF!,#REF!,IF($FC41=#REF!,#REF!,"")))))))</f>
        <v>#REF!</v>
      </c>
      <c r="FG41" s="33" t="e">
        <f>IF($FC41=#REF!,#REF!,IF($FC41=#REF!,#REF!,IF($FC41=#REF!,#REF!,IF($FC41=#REF!,#REF!,IF($FC41=#REF!,#REF!,IF($FC41=#REF!,#REF!,IF($FC41=#REF!,#REF!,"")))))))</f>
        <v>#REF!</v>
      </c>
      <c r="FH41" s="65" t="str">
        <f>IFERROR(INDEX(I41:O41,MATCH(FB41,$I$8:$O$8,0)),"DESIERTO")</f>
        <v>DESIERTO</v>
      </c>
      <c r="FI41" s="33" t="e">
        <f t="shared" si="2"/>
        <v>#REF!</v>
      </c>
      <c r="FJ41" s="49">
        <v>33</v>
      </c>
      <c r="FK41" s="65" t="str">
        <f>IFERROR(IF(FH41&gt;0,(G41-FH41),"F"),"D")</f>
        <v>D</v>
      </c>
      <c r="FL41" s="65">
        <f>IF(FB41="DESIERTO",G41,"ADJUDICADO")</f>
        <v>36535500</v>
      </c>
    </row>
    <row r="42" spans="1:168" ht="40.799999999999997" x14ac:dyDescent="0.2">
      <c r="A42" s="45"/>
      <c r="B42" s="139" t="s">
        <v>107</v>
      </c>
      <c r="C42" s="139" t="s">
        <v>108</v>
      </c>
      <c r="D42" s="139" t="s">
        <v>109</v>
      </c>
      <c r="E42" s="146" t="s">
        <v>117</v>
      </c>
      <c r="F42" s="124">
        <v>1</v>
      </c>
      <c r="G42" s="127">
        <v>9203683</v>
      </c>
      <c r="H42" s="49">
        <v>34</v>
      </c>
      <c r="I42" s="171"/>
      <c r="J42" s="171"/>
      <c r="K42" s="171"/>
      <c r="L42" s="161"/>
      <c r="M42" s="161"/>
      <c r="N42" s="162">
        <v>7913500</v>
      </c>
      <c r="O42" s="161"/>
      <c r="P42" s="53">
        <v>34</v>
      </c>
      <c r="Q42" s="23">
        <f>IF(I42="NC","NC",IF(I42&lt;=$G42,I42,""))</f>
        <v>0</v>
      </c>
      <c r="R42" s="23">
        <f>IF(J42="NC","NC",IF(J42&lt;=$G42,J42,""))</f>
        <v>0</v>
      </c>
      <c r="S42" s="23">
        <f>IF(K42="NC","NC",IF(K42&lt;=$G42,K42,""))</f>
        <v>0</v>
      </c>
      <c r="T42" s="23">
        <f>IF(L42="NC","NC",IF(L42&lt;=$G42,L42,""))</f>
        <v>0</v>
      </c>
      <c r="U42" s="23">
        <f>IF(M42="NC","NC",IF(M42&lt;=$G42,M42,""))</f>
        <v>0</v>
      </c>
      <c r="V42" s="23">
        <f>IF(N42="NC","NC",IF(N42&lt;=$G42,N42,""))</f>
        <v>7913500</v>
      </c>
      <c r="W42" s="23">
        <f>IF(O42="NC","NC",IF(O42&lt;=$G42,O42,""))</f>
        <v>0</v>
      </c>
      <c r="X42" s="49">
        <v>34</v>
      </c>
      <c r="Y42" s="185" t="s">
        <v>34</v>
      </c>
      <c r="Z42" s="185" t="s">
        <v>34</v>
      </c>
      <c r="AA42" s="185" t="s">
        <v>34</v>
      </c>
      <c r="AB42" s="175" t="s">
        <v>34</v>
      </c>
      <c r="AC42" s="175" t="s">
        <v>34</v>
      </c>
      <c r="AD42" s="176" t="s">
        <v>34</v>
      </c>
      <c r="AE42" s="175" t="s">
        <v>34</v>
      </c>
      <c r="AF42" s="50">
        <v>34</v>
      </c>
      <c r="AG42" s="185" t="s">
        <v>35</v>
      </c>
      <c r="AH42" s="185" t="s">
        <v>35</v>
      </c>
      <c r="AI42" s="185" t="s">
        <v>35</v>
      </c>
      <c r="AJ42" s="175" t="s">
        <v>35</v>
      </c>
      <c r="AK42" s="175" t="s">
        <v>35</v>
      </c>
      <c r="AL42" s="176" t="s">
        <v>35</v>
      </c>
      <c r="AM42" s="175" t="s">
        <v>35</v>
      </c>
      <c r="AN42" s="49">
        <v>34</v>
      </c>
      <c r="AO42" s="185" t="s">
        <v>35</v>
      </c>
      <c r="AP42" s="185" t="s">
        <v>35</v>
      </c>
      <c r="AQ42" s="185" t="s">
        <v>35</v>
      </c>
      <c r="AR42" s="175" t="s">
        <v>35</v>
      </c>
      <c r="AS42" s="175" t="s">
        <v>35</v>
      </c>
      <c r="AT42" s="176" t="s">
        <v>35</v>
      </c>
      <c r="AU42" s="175" t="s">
        <v>35</v>
      </c>
      <c r="AV42" s="49">
        <v>34</v>
      </c>
      <c r="AW42" s="24" t="str">
        <f>IF(Y42="NO CUMPLE","NO CUMPLE",IF(AG42="NO CUMPLE","NO CUMPLE",IF(AO42="NO CUMPLE","NO CUMPLE",IF(AO42="CUMPLE","CUMPLE"))))</f>
        <v>NO CUMPLE</v>
      </c>
      <c r="AX42" s="24" t="str">
        <f>IF(Z42="NO CUMPLE","NO CUMPLE",IF(AH42="NO CUMPLE","NO CUMPLE",IF(AP42="NO CUMPLE","NO CUMPLE",IF(AP42="CUMPLE","CUMPLE"))))</f>
        <v>NO CUMPLE</v>
      </c>
      <c r="AY42" s="24" t="str">
        <f>IF(AA42="NO CUMPLE","NO CUMPLE",IF(AI42="NO CUMPLE","NO CUMPLE",IF(AQ42="NO CUMPLE","NO CUMPLE",IF(AQ42="CUMPLE","CUMPLE"))))</f>
        <v>NO CUMPLE</v>
      </c>
      <c r="AZ42" s="24" t="str">
        <f>IF(AB42="NO CUMPLE","NO CUMPLE",IF(AJ42="NO CUMPLE","NO CUMPLE",IF(AR42="NO CUMPLE","NO CUMPLE",IF(AR42="CUMPLE","CUMPLE"))))</f>
        <v>NO CUMPLE</v>
      </c>
      <c r="BA42" s="24" t="str">
        <f>IF(AC42="NO CUMPLE","NO CUMPLE",IF(AK42="NO CUMPLE","NO CUMPLE",IF(AS42="NO CUMPLE","NO CUMPLE",IF(AS42="CUMPLE","CUMPLE"))))</f>
        <v>NO CUMPLE</v>
      </c>
      <c r="BB42" s="24" t="str">
        <f>IF(AD42="NO CUMPLE","NO CUMPLE",IF(AL42="NO CUMPLE","NO CUMPLE",IF(AT42="NO CUMPLE","NO CUMPLE",IF(AT42="CUMPLE","CUMPLE"))))</f>
        <v>NO CUMPLE</v>
      </c>
      <c r="BC42" s="24" t="str">
        <f>IF(AE42="NO CUMPLE","NO CUMPLE",IF(AM42="NO CUMPLE","NO CUMPLE",IF(AU42="NO CUMPLE","NO CUMPLE",IF(AU42="CUMPLE","CUMPLE"))))</f>
        <v>NO CUMPLE</v>
      </c>
      <c r="BD42" s="49">
        <v>34</v>
      </c>
      <c r="BE42" s="177" t="s">
        <v>33</v>
      </c>
      <c r="BF42" s="177" t="s">
        <v>33</v>
      </c>
      <c r="BG42" s="177" t="s">
        <v>33</v>
      </c>
      <c r="BH42" s="177" t="s">
        <v>33</v>
      </c>
      <c r="BI42" s="177" t="s">
        <v>33</v>
      </c>
      <c r="BJ42" s="176" t="s">
        <v>34</v>
      </c>
      <c r="BK42" s="177" t="s">
        <v>33</v>
      </c>
      <c r="BL42" s="50">
        <v>34</v>
      </c>
      <c r="BM42" s="177" t="s">
        <v>33</v>
      </c>
      <c r="BN42" s="177" t="s">
        <v>33</v>
      </c>
      <c r="BO42" s="177" t="s">
        <v>33</v>
      </c>
      <c r="BP42" s="177" t="s">
        <v>33</v>
      </c>
      <c r="BQ42" s="177" t="s">
        <v>33</v>
      </c>
      <c r="BR42" s="176" t="s">
        <v>35</v>
      </c>
      <c r="BS42" s="177" t="s">
        <v>33</v>
      </c>
      <c r="BT42" s="49">
        <v>34</v>
      </c>
      <c r="BU42" s="23" t="str">
        <f>IF(AW42="NO CUMPLE","",IF(BE42="NO CUMPLE","",IF(BM42="NO CUMPLE","",IF(BE42="NC","",IF(BM42="CUMPLE",I42)))))</f>
        <v/>
      </c>
      <c r="BV42" s="23" t="str">
        <f>IF(AX42="NO CUMPLE","",IF(BF42="NO CUMPLE","",IF(BN42="NO CUMPLE","",IF(BF42="NC","",IF(BN42="CUMPLE",J42)))))</f>
        <v/>
      </c>
      <c r="BW42" s="23" t="str">
        <f>IF(AY42="NO CUMPLE","",IF(BG42="NO CUMPLE","",IF(BO42="NO CUMPLE","",IF(BG42="NC","",IF(BO42="CUMPLE",K42)))))</f>
        <v/>
      </c>
      <c r="BX42" s="23" t="str">
        <f>IF(AZ42="NO CUMPLE","",IF(BH42="NO CUMPLE","",IF(BP42="NO CUMPLE","",IF(BH42="NC","",IF(BP42="CUMPLE",L42)))))</f>
        <v/>
      </c>
      <c r="BY42" s="23" t="str">
        <f>IF(BA42="NO CUMPLE","",IF(BI42="NO CUMPLE","",IF(BQ42="NO CUMPLE","",IF(BI42="NC","",IF(BQ42="CUMPLE",M42)))))</f>
        <v/>
      </c>
      <c r="BZ42" s="23" t="str">
        <f>IF(BB42="NO CUMPLE","",IF(BJ42="NO CUMPLE","",IF(BR42="NO CUMPLE","",IF(BJ42="NC","",IF(BR42="CUMPLE",N42)))))</f>
        <v/>
      </c>
      <c r="CA42" s="23" t="str">
        <f>IF(BC42="NO CUMPLE","",IF(BK42="NO CUMPLE","",IF(BS42="NO CUMPLE","",IF(BK42="NC","",IF(BS42="CUMPLE",O42)))))</f>
        <v/>
      </c>
      <c r="CB42" s="23">
        <v>9203683</v>
      </c>
      <c r="CC42" s="23">
        <v>9203683</v>
      </c>
      <c r="CD42" s="25">
        <f>COUNT(BU42:CA42)</f>
        <v>0</v>
      </c>
      <c r="CE42" s="25">
        <f t="shared" si="0"/>
        <v>0</v>
      </c>
      <c r="CF42" s="26" t="str">
        <f>IFERROR(MEDIAN(BU42:CA42),"")</f>
        <v/>
      </c>
      <c r="CG42" s="68" t="str">
        <f>IF(COUNT(BU42:CA42)=0,"",MOD(COUNT(BU42:CA42),2))</f>
        <v/>
      </c>
      <c r="CH42" s="69" t="str">
        <f>IF(COUNT(BU42:CA42)&lt;2,"", IF(MOD(COUNT(BU42:CA42),2)=1,"", SMALL(BU42:CA42, COUNT(BU42:CA42)/2 ) ))</f>
        <v/>
      </c>
      <c r="CI42" s="69" t="str">
        <f t="shared" si="1"/>
        <v/>
      </c>
      <c r="CJ42" s="49">
        <v>34</v>
      </c>
      <c r="CK42" s="27" t="str">
        <f>IF(BU42="","", (1 - ABS((BU42 - $CI42)/$CI42)) * 40)</f>
        <v/>
      </c>
      <c r="CL42" s="27" t="str">
        <f>IF(BV42="","", (1 - ABS((BV42 - $CI42)/$CI42)) * 40)</f>
        <v/>
      </c>
      <c r="CM42" s="27" t="str">
        <f>IF(BW42="","", (1 - ABS((BW42 - $CI42)/$CI42)) * 40)</f>
        <v/>
      </c>
      <c r="CN42" s="27" t="str">
        <f>IF(BX42="","", (1 - ABS((BX42 - $CI42)/$CI42)) * 40)</f>
        <v/>
      </c>
      <c r="CO42" s="27" t="str">
        <f>IF(BY42="","", (1 - ABS((BY42 - $CI42)/$CI42)) * 40)</f>
        <v/>
      </c>
      <c r="CP42" s="27" t="str">
        <f>IF(BZ42="","", (1 - ABS((BZ42 - $CI42)/$CI42)) * 40)</f>
        <v/>
      </c>
      <c r="CQ42" s="27" t="str">
        <f>IF(CA42="","", (1 - ABS((CA42 - $CI42)/$CI42)) * 40)</f>
        <v/>
      </c>
      <c r="CR42" s="49">
        <v>34</v>
      </c>
      <c r="CS42" s="67" t="str">
        <f>IF(BU42="","",ABS((BU42 - $CI42)/$CI42))</f>
        <v/>
      </c>
      <c r="CT42" s="67" t="str">
        <f>IF(BV42="","",ABS((BV42 - $CI42)/$CI42))</f>
        <v/>
      </c>
      <c r="CU42" s="67" t="str">
        <f>IF(BW42="","",ABS((BW42 - $CI42)/$CI42))</f>
        <v/>
      </c>
      <c r="CV42" s="67" t="str">
        <f>IF(BX42="","",ABS((BX42 - $CI42)/$CI42))</f>
        <v/>
      </c>
      <c r="CW42" s="67" t="str">
        <f>IF(BY42="","",ABS((BY42 - $CI42)/$CI42))</f>
        <v/>
      </c>
      <c r="CX42" s="67" t="str">
        <f>IF(BZ42="","",ABS((BZ42 - $CI42)/$CI42))</f>
        <v/>
      </c>
      <c r="CY42" s="67" t="str">
        <f>IF(CA42="","",ABS((CA42 - $CI42)/$CI42))</f>
        <v/>
      </c>
      <c r="CZ42" s="49">
        <v>34</v>
      </c>
      <c r="DA42" s="28" t="str">
        <f>IF(CK42="","",ABS(BU42-$CF42))</f>
        <v/>
      </c>
      <c r="DB42" s="28" t="str">
        <f>IF(CL42="","",ABS(BV42-$CF42))</f>
        <v/>
      </c>
      <c r="DC42" s="28" t="str">
        <f>IF(CM42="","",ABS(BW42-$CF42))</f>
        <v/>
      </c>
      <c r="DD42" s="28" t="str">
        <f>IF(CN42="","",ABS(BX42-$CF42))</f>
        <v/>
      </c>
      <c r="DE42" s="28" t="str">
        <f>IF(CO42="","",ABS(BY42-$CF42))</f>
        <v/>
      </c>
      <c r="DF42" s="28" t="str">
        <f>IF(CP42="","",ABS(BZ42-$CF42))</f>
        <v/>
      </c>
      <c r="DG42" s="28" t="str">
        <f>IF(CQ42="","",ABS(CA42-$CF42))</f>
        <v/>
      </c>
      <c r="DH42" s="49">
        <v>34</v>
      </c>
      <c r="DI42" s="29" t="str">
        <f>IF(BU42="","",(BU42-$CI42)^2)</f>
        <v/>
      </c>
      <c r="DJ42" s="29" t="str">
        <f>IF(BV42="","",(BV42-$CI42)^2)</f>
        <v/>
      </c>
      <c r="DK42" s="29" t="str">
        <f>IF(BW42="","",(BW42-$CI42)^2)</f>
        <v/>
      </c>
      <c r="DL42" s="29" t="str">
        <f>IF(BX42="","",(BX42-$CI42)^2)</f>
        <v/>
      </c>
      <c r="DM42" s="29" t="str">
        <f>IF(BY42="","",(BY42-$CI42)^2)</f>
        <v/>
      </c>
      <c r="DN42" s="29" t="str">
        <f>IF(BZ42="","",(BZ42-$CI42)^2)</f>
        <v/>
      </c>
      <c r="DO42" s="29" t="str">
        <f>IF(CA42="","",(CA42-$CI42)^2)</f>
        <v/>
      </c>
      <c r="DP42" s="46">
        <f>MIN(DI42:DO42)</f>
        <v>0</v>
      </c>
      <c r="DQ42" s="49">
        <v>34</v>
      </c>
      <c r="DR42" s="30" t="str">
        <f>IF(BU42="","", (1 - ABS((BU42-$CI42)/$CI42))*40)</f>
        <v/>
      </c>
      <c r="DS42" s="30" t="str">
        <f>IF(BV42="","", (1 - ABS((BV42-$CI42)/$CI42))*40)</f>
        <v/>
      </c>
      <c r="DT42" s="30" t="str">
        <f>IF(BW42="","", (1 - ABS((BW42-$CI42)/$CI42))*40)</f>
        <v/>
      </c>
      <c r="DU42" s="30" t="str">
        <f>IF(BX42="","", (1 - ABS((BX42-$CI42)/$CI42))*40)</f>
        <v/>
      </c>
      <c r="DV42" s="30" t="str">
        <f>IF(BY42="","", (1 - ABS((BY42-$CI42)/$CI42))*40)</f>
        <v/>
      </c>
      <c r="DW42" s="30" t="str">
        <f>IF(BZ42="","", (1 - ABS((BZ42-$CI42)/$CI42))*40)</f>
        <v/>
      </c>
      <c r="DX42" s="30" t="str">
        <f>IF(CA42="","", (1 - ABS((CA42-$CI42)/$CI42))*40)</f>
        <v/>
      </c>
      <c r="DY42" s="49">
        <v>34</v>
      </c>
      <c r="DZ42" s="185"/>
      <c r="EA42" s="185"/>
      <c r="EB42" s="185"/>
      <c r="EC42" s="175"/>
      <c r="ED42" s="175"/>
      <c r="EE42" s="176">
        <f t="shared" si="3"/>
        <v>24</v>
      </c>
      <c r="EF42" s="175"/>
      <c r="EG42" s="49">
        <v>34</v>
      </c>
      <c r="EH42" s="64">
        <f>IF(DZ42&lt;36,0,IF(DZ42&gt;=72,60,IF(DZ42&gt;=66,40,IF(DZ42&gt;=60,30,IF(DZ42&gt;=48,20,IF(DZ42&gt;=36,10,0))))))</f>
        <v>0</v>
      </c>
      <c r="EI42" s="64">
        <f>IF(EA42&lt;36,0,IF(EA42&gt;=72,60,IF(EA42&gt;=66,40,IF(EA42&gt;=60,30,IF(EA42&gt;=48,20,IF(EA42&gt;=36,10,0))))))</f>
        <v>0</v>
      </c>
      <c r="EJ42" s="64">
        <f>IF(EB42&lt;36,0,IF(EB42&gt;=72,60,IF(EB42&gt;=66,40,IF(EB42&gt;=60,30,IF(EB42&gt;=48,20,IF(EB42&gt;=36,10,0))))))</f>
        <v>0</v>
      </c>
      <c r="EK42" s="64">
        <f>IF(EC42&lt;36,0,IF(EC42&gt;=72,60,IF(EC42&gt;=66,40,IF(EC42&gt;=60,30,IF(EC42&gt;=48,20,IF(EC42&gt;=36,10,0))))))</f>
        <v>0</v>
      </c>
      <c r="EL42" s="64">
        <f>IF(ED42&lt;36,0,IF(ED42&gt;=72,60,IF(ED42&gt;=66,40,IF(ED42&gt;=60,30,IF(ED42&gt;=48,20,IF(ED42&gt;=36,10,0))))))</f>
        <v>0</v>
      </c>
      <c r="EM42" s="64">
        <f>IF(EE42&lt;36,0,IF(EE42&gt;=72,60,IF(EE42&gt;=66,40,IF(EE42&gt;=60,30,IF(EE42&gt;=48,20,IF(EE42&gt;=36,10,0))))))</f>
        <v>0</v>
      </c>
      <c r="EN42" s="64">
        <f>IF(EF42&lt;36,0,IF(EF42&gt;=72,60,IF(EF42&gt;=66,40,IF(EF42&gt;=60,30,IF(EF42&gt;=48,20,IF(EF42&gt;=36,10,0))))))</f>
        <v>0</v>
      </c>
      <c r="EO42" s="49">
        <v>34</v>
      </c>
      <c r="EP42" s="31" t="str">
        <f>IF(DR42="","",(EH42+DR42))</f>
        <v/>
      </c>
      <c r="EQ42" s="31" t="str">
        <f>IF(DS42="","",(EI42+DS42))</f>
        <v/>
      </c>
      <c r="ER42" s="31" t="str">
        <f>IF(DT42="","",(EJ42+DT42))</f>
        <v/>
      </c>
      <c r="ES42" s="31" t="str">
        <f>IF(DU42="","",(EK42+DU42))</f>
        <v/>
      </c>
      <c r="ET42" s="31" t="str">
        <f>IF(DV42="","",(EL42+DV42))</f>
        <v/>
      </c>
      <c r="EU42" s="31" t="str">
        <f>IF(DW42="","",(EM42+DW42))</f>
        <v/>
      </c>
      <c r="EV42" s="31" t="str">
        <f>IF(DX42="","",(EN42+DX42))</f>
        <v/>
      </c>
      <c r="EW42" s="70">
        <f>MAX(EP42:EV42)</f>
        <v>0</v>
      </c>
      <c r="EX42" s="32" t="str">
        <f>IF($EW42=EP42,EP$8,IF($EW42=EQ42,EQ$8,IF($EW42=ER42,ER$8,IF($EW42=ES42,ES$8,IF($EW42=ET42,ET$8,IF($EW42=EU42,EU$8,IF($EW42=EV42,EV$8,"")))))))</f>
        <v/>
      </c>
      <c r="EY42" s="32" t="e">
        <f>IF($EW42=#REF!,#REF!,IF($EW42=#REF!,#REF!,IF($EW42=#REF!,#REF!,IF($EW42=#REF!,#REF!,IF($EW42=#REF!,#REF!,IF($EW42=#REF!,#REF!,IF($EW42=#REF!,#REF!,"")))))))</f>
        <v>#REF!</v>
      </c>
      <c r="EZ42" s="32" t="e">
        <f>IF($EW42=#REF!,#REF!,IF($EW42=#REF!,#REF!,IF($EW42=#REF!,#REF!,IF($EW42=#REF!,#REF!,IF($EW42=#REF!,#REF!,IF($EW42=#REF!,#REF!,IF($EW42=#REF!,#REF!,"")))))))</f>
        <v>#REF!</v>
      </c>
      <c r="FA42" s="32" t="e">
        <f>IF($EW42=#REF!,#REF!,IF($EW42=#REF!,#REF!,IF($EW42=#REF!,#REF!,IF($EW42=#REF!,#REF!,IF($EW42=#REF!,#REF!,IF($EW42=#REF!,#REF!,IF($EW42=#REF!,#REF!,"")))))))</f>
        <v>#REF!</v>
      </c>
      <c r="FB42" s="74" t="str">
        <f>IFERROR(INDEX($EP$8:$EV$8,MATCH(EW42,EP42:EV42,0)), "DESIERTO")</f>
        <v>DESIERTO</v>
      </c>
      <c r="FC42" s="74" t="e">
        <f>IF($EW42=EP42,EP$8,IF($EW42=EQ42,EQ$8,IF($EW42=ER42,ER$8,IF($EW42=ES42,ES$8,IF($EW42=ET42,ET$8,IF($EW42=EU42,EU$8,IF($EW42=EV42,EV$8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IF($EW42=#REF!,#REF!,""))))))))))))))))))))))))))))</f>
        <v>#REF!</v>
      </c>
      <c r="FD42" s="33" t="e">
        <f>IF($FC42=$I$8,$I42,IF($FC42=$J$8,$J42,IF($FC42=$K$8,$K42,IF($FC42=$L$8,$L42,IF($FC42=$M$8,$M42,IF($FC42=$N$8,$N42,IF($FC42=$O$8,$O42,"")))))))</f>
        <v>#REF!</v>
      </c>
      <c r="FE42" s="33" t="e">
        <f>IF($FC42=#REF!,#REF!,IF($FC42=#REF!,#REF!,IF($FC42=#REF!,#REF!,IF($FC42=#REF!,#REF!,IF($FC42=#REF!,#REF!,IF($FC42=#REF!,#REF!,IF($FC42=#REF!,#REF!,"")))))))</f>
        <v>#REF!</v>
      </c>
      <c r="FF42" s="33" t="e">
        <f>IF($FC42=#REF!,#REF!,IF($FC42=#REF!,#REF!,IF($FC42=#REF!,#REF!,IF($FC42=#REF!,#REF!,IF($FC42=#REF!,#REF!,IF($FC42=#REF!,#REF!,IF($FC42=#REF!,#REF!,"")))))))</f>
        <v>#REF!</v>
      </c>
      <c r="FG42" s="33" t="e">
        <f>IF($FC42=#REF!,#REF!,IF($FC42=#REF!,#REF!,IF($FC42=#REF!,#REF!,IF($FC42=#REF!,#REF!,IF($FC42=#REF!,#REF!,IF($FC42=#REF!,#REF!,IF($FC42=#REF!,#REF!,"")))))))</f>
        <v>#REF!</v>
      </c>
      <c r="FH42" s="65" t="str">
        <f>IFERROR(INDEX(I42:O42,MATCH(FB42,$I$8:$O$8,0)),"DESIERTO")</f>
        <v>DESIERTO</v>
      </c>
      <c r="FI42" s="33" t="e">
        <f t="shared" si="2"/>
        <v>#REF!</v>
      </c>
      <c r="FJ42" s="49">
        <v>34</v>
      </c>
      <c r="FK42" s="65" t="str">
        <f>IFERROR(IF(FH42&gt;0,(G42-FH42),"F"),"D")</f>
        <v>D</v>
      </c>
      <c r="FL42" s="65">
        <f>IF(FB42="DESIERTO",G42,"ADJUDICADO")</f>
        <v>9203683</v>
      </c>
    </row>
    <row r="43" spans="1:168" ht="40.799999999999997" x14ac:dyDescent="0.2">
      <c r="A43" s="45"/>
      <c r="B43" s="139" t="s">
        <v>107</v>
      </c>
      <c r="C43" s="139" t="s">
        <v>108</v>
      </c>
      <c r="D43" s="139" t="s">
        <v>109</v>
      </c>
      <c r="E43" s="139" t="s">
        <v>118</v>
      </c>
      <c r="F43" s="124">
        <v>2</v>
      </c>
      <c r="G43" s="127">
        <v>3101934</v>
      </c>
      <c r="H43" s="50">
        <v>35</v>
      </c>
      <c r="I43" s="172"/>
      <c r="J43" s="172"/>
      <c r="K43" s="172"/>
      <c r="L43" s="161"/>
      <c r="M43" s="161"/>
      <c r="N43" s="162">
        <v>2570400</v>
      </c>
      <c r="O43" s="161"/>
      <c r="P43" s="53">
        <v>35</v>
      </c>
      <c r="Q43" s="23">
        <f>IF(I43="NC","NC",IF(I43&lt;=$G43,I43,""))</f>
        <v>0</v>
      </c>
      <c r="R43" s="23">
        <f>IF(J43="NC","NC",IF(J43&lt;=$G43,J43,""))</f>
        <v>0</v>
      </c>
      <c r="S43" s="23">
        <f>IF(K43="NC","NC",IF(K43&lt;=$G43,K43,""))</f>
        <v>0</v>
      </c>
      <c r="T43" s="23">
        <f>IF(L43="NC","NC",IF(L43&lt;=$G43,L43,""))</f>
        <v>0</v>
      </c>
      <c r="U43" s="23">
        <f>IF(M43="NC","NC",IF(M43&lt;=$G43,M43,""))</f>
        <v>0</v>
      </c>
      <c r="V43" s="23">
        <f>IF(N43="NC","NC",IF(N43&lt;=$G43,N43,""))</f>
        <v>2570400</v>
      </c>
      <c r="W43" s="23">
        <f>IF(O43="NC","NC",IF(O43&lt;=$G43,O43,""))</f>
        <v>0</v>
      </c>
      <c r="X43" s="49">
        <v>35</v>
      </c>
      <c r="Y43" s="186" t="s">
        <v>34</v>
      </c>
      <c r="Z43" s="186" t="s">
        <v>34</v>
      </c>
      <c r="AA43" s="186" t="s">
        <v>34</v>
      </c>
      <c r="AB43" s="175" t="s">
        <v>34</v>
      </c>
      <c r="AC43" s="175" t="s">
        <v>34</v>
      </c>
      <c r="AD43" s="176" t="s">
        <v>34</v>
      </c>
      <c r="AE43" s="175" t="s">
        <v>34</v>
      </c>
      <c r="AF43" s="50">
        <v>35</v>
      </c>
      <c r="AG43" s="186" t="s">
        <v>35</v>
      </c>
      <c r="AH43" s="186" t="s">
        <v>35</v>
      </c>
      <c r="AI43" s="186" t="s">
        <v>35</v>
      </c>
      <c r="AJ43" s="175" t="s">
        <v>35</v>
      </c>
      <c r="AK43" s="175" t="s">
        <v>35</v>
      </c>
      <c r="AL43" s="176" t="s">
        <v>35</v>
      </c>
      <c r="AM43" s="175" t="s">
        <v>35</v>
      </c>
      <c r="AN43" s="49">
        <v>35</v>
      </c>
      <c r="AO43" s="186" t="s">
        <v>35</v>
      </c>
      <c r="AP43" s="186" t="s">
        <v>35</v>
      </c>
      <c r="AQ43" s="186" t="s">
        <v>35</v>
      </c>
      <c r="AR43" s="175" t="s">
        <v>35</v>
      </c>
      <c r="AS43" s="175" t="s">
        <v>35</v>
      </c>
      <c r="AT43" s="176" t="s">
        <v>35</v>
      </c>
      <c r="AU43" s="175" t="s">
        <v>35</v>
      </c>
      <c r="AV43" s="49">
        <v>35</v>
      </c>
      <c r="AW43" s="24" t="str">
        <f>IF(Y43="NO CUMPLE","NO CUMPLE",IF(AG43="NO CUMPLE","NO CUMPLE",IF(AO43="NO CUMPLE","NO CUMPLE",IF(AO43="CUMPLE","CUMPLE"))))</f>
        <v>NO CUMPLE</v>
      </c>
      <c r="AX43" s="24" t="str">
        <f>IF(Z43="NO CUMPLE","NO CUMPLE",IF(AH43="NO CUMPLE","NO CUMPLE",IF(AP43="NO CUMPLE","NO CUMPLE",IF(AP43="CUMPLE","CUMPLE"))))</f>
        <v>NO CUMPLE</v>
      </c>
      <c r="AY43" s="24" t="str">
        <f>IF(AA43="NO CUMPLE","NO CUMPLE",IF(AI43="NO CUMPLE","NO CUMPLE",IF(AQ43="NO CUMPLE","NO CUMPLE",IF(AQ43="CUMPLE","CUMPLE"))))</f>
        <v>NO CUMPLE</v>
      </c>
      <c r="AZ43" s="24" t="str">
        <f>IF(AB43="NO CUMPLE","NO CUMPLE",IF(AJ43="NO CUMPLE","NO CUMPLE",IF(AR43="NO CUMPLE","NO CUMPLE",IF(AR43="CUMPLE","CUMPLE"))))</f>
        <v>NO CUMPLE</v>
      </c>
      <c r="BA43" s="24" t="str">
        <f>IF(AC43="NO CUMPLE","NO CUMPLE",IF(AK43="NO CUMPLE","NO CUMPLE",IF(AS43="NO CUMPLE","NO CUMPLE",IF(AS43="CUMPLE","CUMPLE"))))</f>
        <v>NO CUMPLE</v>
      </c>
      <c r="BB43" s="24" t="str">
        <f>IF(AD43="NO CUMPLE","NO CUMPLE",IF(AL43="NO CUMPLE","NO CUMPLE",IF(AT43="NO CUMPLE","NO CUMPLE",IF(AT43="CUMPLE","CUMPLE"))))</f>
        <v>NO CUMPLE</v>
      </c>
      <c r="BC43" s="24" t="str">
        <f>IF(AE43="NO CUMPLE","NO CUMPLE",IF(AM43="NO CUMPLE","NO CUMPLE",IF(AU43="NO CUMPLE","NO CUMPLE",IF(AU43="CUMPLE","CUMPLE"))))</f>
        <v>NO CUMPLE</v>
      </c>
      <c r="BD43" s="49">
        <v>35</v>
      </c>
      <c r="BE43" s="177" t="s">
        <v>33</v>
      </c>
      <c r="BF43" s="177" t="s">
        <v>33</v>
      </c>
      <c r="BG43" s="177" t="s">
        <v>33</v>
      </c>
      <c r="BH43" s="177" t="s">
        <v>33</v>
      </c>
      <c r="BI43" s="177" t="s">
        <v>33</v>
      </c>
      <c r="BJ43" s="176" t="s">
        <v>35</v>
      </c>
      <c r="BK43" s="177" t="s">
        <v>33</v>
      </c>
      <c r="BL43" s="50">
        <v>35</v>
      </c>
      <c r="BM43" s="177" t="s">
        <v>33</v>
      </c>
      <c r="BN43" s="177" t="s">
        <v>33</v>
      </c>
      <c r="BO43" s="177" t="s">
        <v>33</v>
      </c>
      <c r="BP43" s="177" t="s">
        <v>33</v>
      </c>
      <c r="BQ43" s="177" t="s">
        <v>33</v>
      </c>
      <c r="BR43" s="176" t="s">
        <v>35</v>
      </c>
      <c r="BS43" s="177" t="s">
        <v>33</v>
      </c>
      <c r="BT43" s="49">
        <v>35</v>
      </c>
      <c r="BU43" s="23" t="str">
        <f>IF(AW43="NO CUMPLE","",IF(BE43="NO CUMPLE","",IF(BM43="NO CUMPLE","",IF(BE43="NC","",IF(BM43="CUMPLE",I43)))))</f>
        <v/>
      </c>
      <c r="BV43" s="23" t="str">
        <f>IF(AX43="NO CUMPLE","",IF(BF43="NO CUMPLE","",IF(BN43="NO CUMPLE","",IF(BF43="NC","",IF(BN43="CUMPLE",J43)))))</f>
        <v/>
      </c>
      <c r="BW43" s="23" t="str">
        <f>IF(AY43="NO CUMPLE","",IF(BG43="NO CUMPLE","",IF(BO43="NO CUMPLE","",IF(BG43="NC","",IF(BO43="CUMPLE",K43)))))</f>
        <v/>
      </c>
      <c r="BX43" s="23" t="str">
        <f>IF(AZ43="NO CUMPLE","",IF(BH43="NO CUMPLE","",IF(BP43="NO CUMPLE","",IF(BH43="NC","",IF(BP43="CUMPLE",L43)))))</f>
        <v/>
      </c>
      <c r="BY43" s="23" t="str">
        <f>IF(BA43="NO CUMPLE","",IF(BI43="NO CUMPLE","",IF(BQ43="NO CUMPLE","",IF(BI43="NC","",IF(BQ43="CUMPLE",M43)))))</f>
        <v/>
      </c>
      <c r="BZ43" s="23" t="str">
        <f>IF(BB43="NO CUMPLE","",IF(BJ43="NO CUMPLE","",IF(BR43="NO CUMPLE","",IF(BJ43="NC","",IF(BR43="CUMPLE",N43)))))</f>
        <v/>
      </c>
      <c r="CA43" s="23" t="str">
        <f>IF(BC43="NO CUMPLE","",IF(BK43="NO CUMPLE","",IF(BS43="NO CUMPLE","",IF(BK43="NC","",IF(BS43="CUMPLE",O43)))))</f>
        <v/>
      </c>
      <c r="CB43" s="23">
        <v>3101934</v>
      </c>
      <c r="CC43" s="23">
        <v>3101934</v>
      </c>
      <c r="CD43" s="25">
        <f>COUNT(BU43:CA43)</f>
        <v>0</v>
      </c>
      <c r="CE43" s="25">
        <f t="shared" si="0"/>
        <v>0</v>
      </c>
      <c r="CF43" s="26" t="str">
        <f>IFERROR(MEDIAN(BU43:CA43),"")</f>
        <v/>
      </c>
      <c r="CG43" s="68" t="str">
        <f>IF(COUNT(BU43:CA43)=0,"",MOD(COUNT(BU43:CA43),2))</f>
        <v/>
      </c>
      <c r="CH43" s="69" t="str">
        <f>IF(COUNT(BU43:CA43)&lt;2,"", IF(MOD(COUNT(BU43:CA43),2)=1,"", SMALL(BU43:CA43, COUNT(BU43:CA43)/2 ) ))</f>
        <v/>
      </c>
      <c r="CI43" s="69" t="str">
        <f t="shared" si="1"/>
        <v/>
      </c>
      <c r="CJ43" s="49">
        <v>35</v>
      </c>
      <c r="CK43" s="27" t="str">
        <f>IF(BU43="","", (1 - ABS((BU43 - $CI43)/$CI43)) * 40)</f>
        <v/>
      </c>
      <c r="CL43" s="27" t="str">
        <f>IF(BV43="","", (1 - ABS((BV43 - $CI43)/$CI43)) * 40)</f>
        <v/>
      </c>
      <c r="CM43" s="27" t="str">
        <f>IF(BW43="","", (1 - ABS((BW43 - $CI43)/$CI43)) * 40)</f>
        <v/>
      </c>
      <c r="CN43" s="27" t="str">
        <f>IF(BX43="","", (1 - ABS((BX43 - $CI43)/$CI43)) * 40)</f>
        <v/>
      </c>
      <c r="CO43" s="27" t="str">
        <f>IF(BY43="","", (1 - ABS((BY43 - $CI43)/$CI43)) * 40)</f>
        <v/>
      </c>
      <c r="CP43" s="27" t="str">
        <f>IF(BZ43="","", (1 - ABS((BZ43 - $CI43)/$CI43)) * 40)</f>
        <v/>
      </c>
      <c r="CQ43" s="27" t="str">
        <f>IF(CA43="","", (1 - ABS((CA43 - $CI43)/$CI43)) * 40)</f>
        <v/>
      </c>
      <c r="CR43" s="49">
        <v>35</v>
      </c>
      <c r="CS43" s="67" t="str">
        <f>IF(BU43="","",ABS((BU43 - $CI43)/$CI43))</f>
        <v/>
      </c>
      <c r="CT43" s="67" t="str">
        <f>IF(BV43="","",ABS((BV43 - $CI43)/$CI43))</f>
        <v/>
      </c>
      <c r="CU43" s="67" t="str">
        <f>IF(BW43="","",ABS((BW43 - $CI43)/$CI43))</f>
        <v/>
      </c>
      <c r="CV43" s="67" t="str">
        <f>IF(BX43="","",ABS((BX43 - $CI43)/$CI43))</f>
        <v/>
      </c>
      <c r="CW43" s="67" t="str">
        <f>IF(BY43="","",ABS((BY43 - $CI43)/$CI43))</f>
        <v/>
      </c>
      <c r="CX43" s="67" t="str">
        <f>IF(BZ43="","",ABS((BZ43 - $CI43)/$CI43))</f>
        <v/>
      </c>
      <c r="CY43" s="67" t="str">
        <f>IF(CA43="","",ABS((CA43 - $CI43)/$CI43))</f>
        <v/>
      </c>
      <c r="CZ43" s="49">
        <v>35</v>
      </c>
      <c r="DA43" s="28" t="str">
        <f>IF(CK43="","",ABS(BU43-$CF43))</f>
        <v/>
      </c>
      <c r="DB43" s="28" t="str">
        <f>IF(CL43="","",ABS(BV43-$CF43))</f>
        <v/>
      </c>
      <c r="DC43" s="28" t="str">
        <f>IF(CM43="","",ABS(BW43-$CF43))</f>
        <v/>
      </c>
      <c r="DD43" s="28" t="str">
        <f>IF(CN43="","",ABS(BX43-$CF43))</f>
        <v/>
      </c>
      <c r="DE43" s="28" t="str">
        <f>IF(CO43="","",ABS(BY43-$CF43))</f>
        <v/>
      </c>
      <c r="DF43" s="28" t="str">
        <f>IF(CP43="","",ABS(BZ43-$CF43))</f>
        <v/>
      </c>
      <c r="DG43" s="28" t="str">
        <f>IF(CQ43="","",ABS(CA43-$CF43))</f>
        <v/>
      </c>
      <c r="DH43" s="49">
        <v>35</v>
      </c>
      <c r="DI43" s="29" t="str">
        <f>IF(BU43="","",(BU43-$CI43)^2)</f>
        <v/>
      </c>
      <c r="DJ43" s="29" t="str">
        <f>IF(BV43="","",(BV43-$CI43)^2)</f>
        <v/>
      </c>
      <c r="DK43" s="29" t="str">
        <f>IF(BW43="","",(BW43-$CI43)^2)</f>
        <v/>
      </c>
      <c r="DL43" s="29" t="str">
        <f>IF(BX43="","",(BX43-$CI43)^2)</f>
        <v/>
      </c>
      <c r="DM43" s="29" t="str">
        <f>IF(BY43="","",(BY43-$CI43)^2)</f>
        <v/>
      </c>
      <c r="DN43" s="29" t="str">
        <f>IF(BZ43="","",(BZ43-$CI43)^2)</f>
        <v/>
      </c>
      <c r="DO43" s="29" t="str">
        <f>IF(CA43="","",(CA43-$CI43)^2)</f>
        <v/>
      </c>
      <c r="DP43" s="46">
        <f>MIN(DI43:DO43)</f>
        <v>0</v>
      </c>
      <c r="DQ43" s="49">
        <v>35</v>
      </c>
      <c r="DR43" s="30" t="str">
        <f>IF(BU43="","", (1 - ABS((BU43-$CI43)/$CI43))*40)</f>
        <v/>
      </c>
      <c r="DS43" s="30" t="str">
        <f>IF(BV43="","", (1 - ABS((BV43-$CI43)/$CI43))*40)</f>
        <v/>
      </c>
      <c r="DT43" s="30" t="str">
        <f>IF(BW43="","", (1 - ABS((BW43-$CI43)/$CI43))*40)</f>
        <v/>
      </c>
      <c r="DU43" s="30" t="str">
        <f>IF(BX43="","", (1 - ABS((BX43-$CI43)/$CI43))*40)</f>
        <v/>
      </c>
      <c r="DV43" s="30" t="str">
        <f>IF(BY43="","", (1 - ABS((BY43-$CI43)/$CI43))*40)</f>
        <v/>
      </c>
      <c r="DW43" s="30" t="str">
        <f>IF(BZ43="","", (1 - ABS((BZ43-$CI43)/$CI43))*40)</f>
        <v/>
      </c>
      <c r="DX43" s="30" t="str">
        <f>IF(CA43="","", (1 - ABS((CA43-$CI43)/$CI43))*40)</f>
        <v/>
      </c>
      <c r="DY43" s="49">
        <v>35</v>
      </c>
      <c r="DZ43" s="186"/>
      <c r="EA43" s="186"/>
      <c r="EB43" s="186"/>
      <c r="EC43" s="175"/>
      <c r="ED43" s="175"/>
      <c r="EE43" s="176">
        <f t="shared" si="3"/>
        <v>24</v>
      </c>
      <c r="EF43" s="175"/>
      <c r="EG43" s="49">
        <v>35</v>
      </c>
      <c r="EH43" s="64">
        <f>IF(DZ43&lt;36,0,IF(DZ43&gt;=72,60,IF(DZ43&gt;=66,40,IF(DZ43&gt;=60,30,IF(DZ43&gt;=48,20,IF(DZ43&gt;=36,10,0))))))</f>
        <v>0</v>
      </c>
      <c r="EI43" s="64">
        <f>IF(EA43&lt;36,0,IF(EA43&gt;=72,60,IF(EA43&gt;=66,40,IF(EA43&gt;=60,30,IF(EA43&gt;=48,20,IF(EA43&gt;=36,10,0))))))</f>
        <v>0</v>
      </c>
      <c r="EJ43" s="64">
        <f>IF(EB43&lt;36,0,IF(EB43&gt;=72,60,IF(EB43&gt;=66,40,IF(EB43&gt;=60,30,IF(EB43&gt;=48,20,IF(EB43&gt;=36,10,0))))))</f>
        <v>0</v>
      </c>
      <c r="EK43" s="64">
        <f>IF(EC43&lt;36,0,IF(EC43&gt;=72,60,IF(EC43&gt;=66,40,IF(EC43&gt;=60,30,IF(EC43&gt;=48,20,IF(EC43&gt;=36,10,0))))))</f>
        <v>0</v>
      </c>
      <c r="EL43" s="64">
        <f>IF(ED43&lt;36,0,IF(ED43&gt;=72,60,IF(ED43&gt;=66,40,IF(ED43&gt;=60,30,IF(ED43&gt;=48,20,IF(ED43&gt;=36,10,0))))))</f>
        <v>0</v>
      </c>
      <c r="EM43" s="64">
        <f>IF(EE43&lt;36,0,IF(EE43&gt;=72,60,IF(EE43&gt;=66,40,IF(EE43&gt;=60,30,IF(EE43&gt;=48,20,IF(EE43&gt;=36,10,0))))))</f>
        <v>0</v>
      </c>
      <c r="EN43" s="64">
        <f>IF(EF43&lt;36,0,IF(EF43&gt;=72,60,IF(EF43&gt;=66,40,IF(EF43&gt;=60,30,IF(EF43&gt;=48,20,IF(EF43&gt;=36,10,0))))))</f>
        <v>0</v>
      </c>
      <c r="EO43" s="49">
        <v>35</v>
      </c>
      <c r="EP43" s="31" t="str">
        <f>IF(DR43="","",(EH43+DR43))</f>
        <v/>
      </c>
      <c r="EQ43" s="31" t="str">
        <f>IF(DS43="","",(EI43+DS43))</f>
        <v/>
      </c>
      <c r="ER43" s="31" t="str">
        <f>IF(DT43="","",(EJ43+DT43))</f>
        <v/>
      </c>
      <c r="ES43" s="31" t="str">
        <f>IF(DU43="","",(EK43+DU43))</f>
        <v/>
      </c>
      <c r="ET43" s="31" t="str">
        <f>IF(DV43="","",(EL43+DV43))</f>
        <v/>
      </c>
      <c r="EU43" s="31" t="str">
        <f>IF(DW43="","",(EM43+DW43))</f>
        <v/>
      </c>
      <c r="EV43" s="31" t="str">
        <f>IF(DX43="","",(EN43+DX43))</f>
        <v/>
      </c>
      <c r="EW43" s="70">
        <f>MAX(EP43:EV43)</f>
        <v>0</v>
      </c>
      <c r="EX43" s="32" t="str">
        <f>IF($EW43=EP43,EP$8,IF($EW43=EQ43,EQ$8,IF($EW43=ER43,ER$8,IF($EW43=ES43,ES$8,IF($EW43=ET43,ET$8,IF($EW43=EU43,EU$8,IF($EW43=EV43,EV$8,"")))))))</f>
        <v/>
      </c>
      <c r="EY43" s="32" t="e">
        <f>IF($EW43=#REF!,#REF!,IF($EW43=#REF!,#REF!,IF($EW43=#REF!,#REF!,IF($EW43=#REF!,#REF!,IF($EW43=#REF!,#REF!,IF($EW43=#REF!,#REF!,IF($EW43=#REF!,#REF!,"")))))))</f>
        <v>#REF!</v>
      </c>
      <c r="EZ43" s="32" t="e">
        <f>IF($EW43=#REF!,#REF!,IF($EW43=#REF!,#REF!,IF($EW43=#REF!,#REF!,IF($EW43=#REF!,#REF!,IF($EW43=#REF!,#REF!,IF($EW43=#REF!,#REF!,IF($EW43=#REF!,#REF!,"")))))))</f>
        <v>#REF!</v>
      </c>
      <c r="FA43" s="32" t="e">
        <f>IF($EW43=#REF!,#REF!,IF($EW43=#REF!,#REF!,IF($EW43=#REF!,#REF!,IF($EW43=#REF!,#REF!,IF($EW43=#REF!,#REF!,IF($EW43=#REF!,#REF!,IF($EW43=#REF!,#REF!,"")))))))</f>
        <v>#REF!</v>
      </c>
      <c r="FB43" s="74" t="str">
        <f>IFERROR(INDEX($EP$8:$EV$8,MATCH(EW43,EP43:EV43,0)), "DESIERTO")</f>
        <v>DESIERTO</v>
      </c>
      <c r="FC43" s="74" t="e">
        <f>IF($EW43=EP43,EP$8,IF($EW43=EQ43,EQ$8,IF($EW43=ER43,ER$8,IF($EW43=ES43,ES$8,IF($EW43=ET43,ET$8,IF($EW43=EU43,EU$8,IF($EW43=EV43,EV$8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IF($EW43=#REF!,#REF!,""))))))))))))))))))))))))))))</f>
        <v>#REF!</v>
      </c>
      <c r="FD43" s="33" t="e">
        <f>IF($FC43=$I$8,$I43,IF($FC43=$J$8,$J43,IF($FC43=$K$8,$K43,IF($FC43=$L$8,$L43,IF($FC43=$M$8,$M43,IF($FC43=$N$8,$N43,IF($FC43=$O$8,$O43,"")))))))</f>
        <v>#REF!</v>
      </c>
      <c r="FE43" s="33" t="e">
        <f>IF($FC43=#REF!,#REF!,IF($FC43=#REF!,#REF!,IF($FC43=#REF!,#REF!,IF($FC43=#REF!,#REF!,IF($FC43=#REF!,#REF!,IF($FC43=#REF!,#REF!,IF($FC43=#REF!,#REF!,"")))))))</f>
        <v>#REF!</v>
      </c>
      <c r="FF43" s="33" t="e">
        <f>IF($FC43=#REF!,#REF!,IF($FC43=#REF!,#REF!,IF($FC43=#REF!,#REF!,IF($FC43=#REF!,#REF!,IF($FC43=#REF!,#REF!,IF($FC43=#REF!,#REF!,IF($FC43=#REF!,#REF!,"")))))))</f>
        <v>#REF!</v>
      </c>
      <c r="FG43" s="33" t="e">
        <f>IF($FC43=#REF!,#REF!,IF($FC43=#REF!,#REF!,IF($FC43=#REF!,#REF!,IF($FC43=#REF!,#REF!,IF($FC43=#REF!,#REF!,IF($FC43=#REF!,#REF!,IF($FC43=#REF!,#REF!,"")))))))</f>
        <v>#REF!</v>
      </c>
      <c r="FH43" s="65" t="str">
        <f>IFERROR(INDEX(I43:O43,MATCH(FB43,$I$8:$O$8,0)),"DESIERTO")</f>
        <v>DESIERTO</v>
      </c>
      <c r="FI43" s="33" t="e">
        <f t="shared" si="2"/>
        <v>#REF!</v>
      </c>
      <c r="FJ43" s="49">
        <v>35</v>
      </c>
      <c r="FK43" s="65" t="str">
        <f>IFERROR(IF(FH43&gt;0,(G43-FH43),"F"),"D")</f>
        <v>D</v>
      </c>
      <c r="FL43" s="65">
        <f>IF(FB43="DESIERTO",G43,"ADJUDICADO")</f>
        <v>3101934</v>
      </c>
    </row>
    <row r="44" spans="1:168" ht="40.799999999999997" x14ac:dyDescent="0.2">
      <c r="A44" s="45"/>
      <c r="B44" s="139" t="s">
        <v>107</v>
      </c>
      <c r="C44" s="139" t="s">
        <v>108</v>
      </c>
      <c r="D44" s="139" t="s">
        <v>109</v>
      </c>
      <c r="E44" s="139" t="s">
        <v>119</v>
      </c>
      <c r="F44" s="124">
        <v>2</v>
      </c>
      <c r="G44" s="127">
        <v>3101934</v>
      </c>
      <c r="H44" s="50">
        <v>36</v>
      </c>
      <c r="I44" s="172"/>
      <c r="J44" s="172"/>
      <c r="K44" s="172"/>
      <c r="L44" s="161"/>
      <c r="M44" s="161"/>
      <c r="N44" s="162">
        <v>2570400</v>
      </c>
      <c r="O44" s="161"/>
      <c r="P44" s="53">
        <v>36</v>
      </c>
      <c r="Q44" s="23">
        <f>IF(I44="NC","NC",IF(I44&lt;=$G44,I44,""))</f>
        <v>0</v>
      </c>
      <c r="R44" s="23">
        <f>IF(J44="NC","NC",IF(J44&lt;=$G44,J44,""))</f>
        <v>0</v>
      </c>
      <c r="S44" s="23">
        <f>IF(K44="NC","NC",IF(K44&lt;=$G44,K44,""))</f>
        <v>0</v>
      </c>
      <c r="T44" s="23">
        <f>IF(L44="NC","NC",IF(L44&lt;=$G44,L44,""))</f>
        <v>0</v>
      </c>
      <c r="U44" s="23">
        <f>IF(M44="NC","NC",IF(M44&lt;=$G44,M44,""))</f>
        <v>0</v>
      </c>
      <c r="V44" s="23">
        <f>IF(N44="NC","NC",IF(N44&lt;=$G44,N44,""))</f>
        <v>2570400</v>
      </c>
      <c r="W44" s="23">
        <f>IF(O44="NC","NC",IF(O44&lt;=$G44,O44,""))</f>
        <v>0</v>
      </c>
      <c r="X44" s="49">
        <v>36</v>
      </c>
      <c r="Y44" s="186" t="s">
        <v>34</v>
      </c>
      <c r="Z44" s="186" t="s">
        <v>34</v>
      </c>
      <c r="AA44" s="186" t="s">
        <v>34</v>
      </c>
      <c r="AB44" s="175" t="s">
        <v>34</v>
      </c>
      <c r="AC44" s="175" t="s">
        <v>34</v>
      </c>
      <c r="AD44" s="176" t="s">
        <v>34</v>
      </c>
      <c r="AE44" s="175" t="s">
        <v>34</v>
      </c>
      <c r="AF44" s="50">
        <v>36</v>
      </c>
      <c r="AG44" s="186" t="s">
        <v>35</v>
      </c>
      <c r="AH44" s="186" t="s">
        <v>35</v>
      </c>
      <c r="AI44" s="186" t="s">
        <v>35</v>
      </c>
      <c r="AJ44" s="175" t="s">
        <v>35</v>
      </c>
      <c r="AK44" s="175" t="s">
        <v>35</v>
      </c>
      <c r="AL44" s="176" t="s">
        <v>35</v>
      </c>
      <c r="AM44" s="175" t="s">
        <v>35</v>
      </c>
      <c r="AN44" s="49">
        <v>36</v>
      </c>
      <c r="AO44" s="186" t="s">
        <v>35</v>
      </c>
      <c r="AP44" s="186" t="s">
        <v>35</v>
      </c>
      <c r="AQ44" s="186" t="s">
        <v>35</v>
      </c>
      <c r="AR44" s="175" t="s">
        <v>35</v>
      </c>
      <c r="AS44" s="175" t="s">
        <v>35</v>
      </c>
      <c r="AT44" s="176" t="s">
        <v>35</v>
      </c>
      <c r="AU44" s="175" t="s">
        <v>35</v>
      </c>
      <c r="AV44" s="49">
        <v>36</v>
      </c>
      <c r="AW44" s="24" t="str">
        <f>IF(Y44="NO CUMPLE","NO CUMPLE",IF(AG44="NO CUMPLE","NO CUMPLE",IF(AO44="NO CUMPLE","NO CUMPLE",IF(AO44="CUMPLE","CUMPLE"))))</f>
        <v>NO CUMPLE</v>
      </c>
      <c r="AX44" s="24" t="str">
        <f>IF(Z44="NO CUMPLE","NO CUMPLE",IF(AH44="NO CUMPLE","NO CUMPLE",IF(AP44="NO CUMPLE","NO CUMPLE",IF(AP44="CUMPLE","CUMPLE"))))</f>
        <v>NO CUMPLE</v>
      </c>
      <c r="AY44" s="24" t="str">
        <f>IF(AA44="NO CUMPLE","NO CUMPLE",IF(AI44="NO CUMPLE","NO CUMPLE",IF(AQ44="NO CUMPLE","NO CUMPLE",IF(AQ44="CUMPLE","CUMPLE"))))</f>
        <v>NO CUMPLE</v>
      </c>
      <c r="AZ44" s="24" t="str">
        <f>IF(AB44="NO CUMPLE","NO CUMPLE",IF(AJ44="NO CUMPLE","NO CUMPLE",IF(AR44="NO CUMPLE","NO CUMPLE",IF(AR44="CUMPLE","CUMPLE"))))</f>
        <v>NO CUMPLE</v>
      </c>
      <c r="BA44" s="24" t="str">
        <f>IF(AC44="NO CUMPLE","NO CUMPLE",IF(AK44="NO CUMPLE","NO CUMPLE",IF(AS44="NO CUMPLE","NO CUMPLE",IF(AS44="CUMPLE","CUMPLE"))))</f>
        <v>NO CUMPLE</v>
      </c>
      <c r="BB44" s="24" t="str">
        <f>IF(AD44="NO CUMPLE","NO CUMPLE",IF(AL44="NO CUMPLE","NO CUMPLE",IF(AT44="NO CUMPLE","NO CUMPLE",IF(AT44="CUMPLE","CUMPLE"))))</f>
        <v>NO CUMPLE</v>
      </c>
      <c r="BC44" s="24" t="str">
        <f>IF(AE44="NO CUMPLE","NO CUMPLE",IF(AM44="NO CUMPLE","NO CUMPLE",IF(AU44="NO CUMPLE","NO CUMPLE",IF(AU44="CUMPLE","CUMPLE"))))</f>
        <v>NO CUMPLE</v>
      </c>
      <c r="BD44" s="49">
        <v>36</v>
      </c>
      <c r="BE44" s="177" t="s">
        <v>33</v>
      </c>
      <c r="BF44" s="177" t="s">
        <v>33</v>
      </c>
      <c r="BG44" s="177" t="s">
        <v>33</v>
      </c>
      <c r="BH44" s="177" t="s">
        <v>33</v>
      </c>
      <c r="BI44" s="177" t="s">
        <v>33</v>
      </c>
      <c r="BJ44" s="176" t="s">
        <v>35</v>
      </c>
      <c r="BK44" s="177" t="s">
        <v>33</v>
      </c>
      <c r="BL44" s="49">
        <v>36</v>
      </c>
      <c r="BM44" s="177" t="s">
        <v>33</v>
      </c>
      <c r="BN44" s="177" t="s">
        <v>33</v>
      </c>
      <c r="BO44" s="177" t="s">
        <v>33</v>
      </c>
      <c r="BP44" s="177" t="s">
        <v>33</v>
      </c>
      <c r="BQ44" s="177" t="s">
        <v>33</v>
      </c>
      <c r="BR44" s="176" t="s">
        <v>35</v>
      </c>
      <c r="BS44" s="177" t="s">
        <v>33</v>
      </c>
      <c r="BT44" s="49">
        <v>36</v>
      </c>
      <c r="BU44" s="23" t="str">
        <f>IF(AW44="NO CUMPLE","",IF(BE44="NO CUMPLE","",IF(BM44="NO CUMPLE","",IF(BE44="NC","",IF(BM44="CUMPLE",I44)))))</f>
        <v/>
      </c>
      <c r="BV44" s="23" t="str">
        <f>IF(AX44="NO CUMPLE","",IF(BF44="NO CUMPLE","",IF(BN44="NO CUMPLE","",IF(BF44="NC","",IF(BN44="CUMPLE",J44)))))</f>
        <v/>
      </c>
      <c r="BW44" s="23" t="str">
        <f>IF(AY44="NO CUMPLE","",IF(BG44="NO CUMPLE","",IF(BO44="NO CUMPLE","",IF(BG44="NC","",IF(BO44="CUMPLE",K44)))))</f>
        <v/>
      </c>
      <c r="BX44" s="23" t="str">
        <f>IF(AZ44="NO CUMPLE","",IF(BH44="NO CUMPLE","",IF(BP44="NO CUMPLE","",IF(BH44="NC","",IF(BP44="CUMPLE",L44)))))</f>
        <v/>
      </c>
      <c r="BY44" s="23" t="str">
        <f>IF(BA44="NO CUMPLE","",IF(BI44="NO CUMPLE","",IF(BQ44="NO CUMPLE","",IF(BI44="NC","",IF(BQ44="CUMPLE",M44)))))</f>
        <v/>
      </c>
      <c r="BZ44" s="23" t="str">
        <f>IF(BB44="NO CUMPLE","",IF(BJ44="NO CUMPLE","",IF(BR44="NO CUMPLE","",IF(BJ44="NC","",IF(BR44="CUMPLE",N44)))))</f>
        <v/>
      </c>
      <c r="CA44" s="23" t="str">
        <f>IF(BC44="NO CUMPLE","",IF(BK44="NO CUMPLE","",IF(BS44="NO CUMPLE","",IF(BK44="NC","",IF(BS44="CUMPLE",O44)))))</f>
        <v/>
      </c>
      <c r="CB44" s="23">
        <v>3101934</v>
      </c>
      <c r="CC44" s="23">
        <v>3101934</v>
      </c>
      <c r="CD44" s="25">
        <f>COUNT(BU44:CA44)</f>
        <v>0</v>
      </c>
      <c r="CE44" s="25">
        <f t="shared" si="0"/>
        <v>0</v>
      </c>
      <c r="CF44" s="26" t="str">
        <f>IFERROR(MEDIAN(BU44:CA44),"")</f>
        <v/>
      </c>
      <c r="CG44" s="68" t="str">
        <f>IF(COUNT(BU44:CA44)=0,"",MOD(COUNT(BU44:CA44),2))</f>
        <v/>
      </c>
      <c r="CH44" s="69" t="str">
        <f>IF(COUNT(BU44:CA44)&lt;2,"", IF(MOD(COUNT(BU44:CA44),2)=1,"", SMALL(BU44:CA44, COUNT(BU44:CA44)/2 ) ))</f>
        <v/>
      </c>
      <c r="CI44" s="69" t="str">
        <f t="shared" si="1"/>
        <v/>
      </c>
      <c r="CJ44" s="49">
        <v>36</v>
      </c>
      <c r="CK44" s="27" t="str">
        <f>IF(BU44="","", (1 - ABS((BU44 - $CI44)/$CI44)) * 40)</f>
        <v/>
      </c>
      <c r="CL44" s="27" t="str">
        <f>IF(BV44="","", (1 - ABS((BV44 - $CI44)/$CI44)) * 40)</f>
        <v/>
      </c>
      <c r="CM44" s="27" t="str">
        <f>IF(BW44="","", (1 - ABS((BW44 - $CI44)/$CI44)) * 40)</f>
        <v/>
      </c>
      <c r="CN44" s="27" t="str">
        <f>IF(BX44="","", (1 - ABS((BX44 - $CI44)/$CI44)) * 40)</f>
        <v/>
      </c>
      <c r="CO44" s="27" t="str">
        <f>IF(BY44="","", (1 - ABS((BY44 - $CI44)/$CI44)) * 40)</f>
        <v/>
      </c>
      <c r="CP44" s="27" t="str">
        <f>IF(BZ44="","", (1 - ABS((BZ44 - $CI44)/$CI44)) * 40)</f>
        <v/>
      </c>
      <c r="CQ44" s="27" t="str">
        <f>IF(CA44="","", (1 - ABS((CA44 - $CI44)/$CI44)) * 40)</f>
        <v/>
      </c>
      <c r="CR44" s="49">
        <v>36</v>
      </c>
      <c r="CS44" s="67" t="str">
        <f>IF(BU44="","",ABS((BU44 - $CI44)/$CI44))</f>
        <v/>
      </c>
      <c r="CT44" s="67" t="str">
        <f>IF(BV44="","",ABS((BV44 - $CI44)/$CI44))</f>
        <v/>
      </c>
      <c r="CU44" s="67" t="str">
        <f>IF(BW44="","",ABS((BW44 - $CI44)/$CI44))</f>
        <v/>
      </c>
      <c r="CV44" s="67" t="str">
        <f>IF(BX44="","",ABS((BX44 - $CI44)/$CI44))</f>
        <v/>
      </c>
      <c r="CW44" s="67" t="str">
        <f>IF(BY44="","",ABS((BY44 - $CI44)/$CI44))</f>
        <v/>
      </c>
      <c r="CX44" s="67" t="str">
        <f>IF(BZ44="","",ABS((BZ44 - $CI44)/$CI44))</f>
        <v/>
      </c>
      <c r="CY44" s="67" t="str">
        <f>IF(CA44="","",ABS((CA44 - $CI44)/$CI44))</f>
        <v/>
      </c>
      <c r="CZ44" s="49">
        <v>36</v>
      </c>
      <c r="DA44" s="28" t="str">
        <f>IF(CK44="","",ABS(BU44-$CF44))</f>
        <v/>
      </c>
      <c r="DB44" s="28" t="str">
        <f>IF(CL44="","",ABS(BV44-$CF44))</f>
        <v/>
      </c>
      <c r="DC44" s="28" t="str">
        <f>IF(CM44="","",ABS(BW44-$CF44))</f>
        <v/>
      </c>
      <c r="DD44" s="28" t="str">
        <f>IF(CN44="","",ABS(BX44-$CF44))</f>
        <v/>
      </c>
      <c r="DE44" s="28" t="str">
        <f>IF(CO44="","",ABS(BY44-$CF44))</f>
        <v/>
      </c>
      <c r="DF44" s="28" t="str">
        <f>IF(CP44="","",ABS(BZ44-$CF44))</f>
        <v/>
      </c>
      <c r="DG44" s="28" t="str">
        <f>IF(CQ44="","",ABS(CA44-$CF44))</f>
        <v/>
      </c>
      <c r="DH44" s="49">
        <v>36</v>
      </c>
      <c r="DI44" s="29" t="str">
        <f>IF(BU44="","",(BU44-$CI44)^2)</f>
        <v/>
      </c>
      <c r="DJ44" s="29" t="str">
        <f>IF(BV44="","",(BV44-$CI44)^2)</f>
        <v/>
      </c>
      <c r="DK44" s="29" t="str">
        <f>IF(BW44="","",(BW44-$CI44)^2)</f>
        <v/>
      </c>
      <c r="DL44" s="29" t="str">
        <f>IF(BX44="","",(BX44-$CI44)^2)</f>
        <v/>
      </c>
      <c r="DM44" s="29" t="str">
        <f>IF(BY44="","",(BY44-$CI44)^2)</f>
        <v/>
      </c>
      <c r="DN44" s="29" t="str">
        <f>IF(BZ44="","",(BZ44-$CI44)^2)</f>
        <v/>
      </c>
      <c r="DO44" s="29" t="str">
        <f>IF(CA44="","",(CA44-$CI44)^2)</f>
        <v/>
      </c>
      <c r="DP44" s="46">
        <f>MIN(DI44:DO44)</f>
        <v>0</v>
      </c>
      <c r="DQ44" s="49">
        <v>36</v>
      </c>
      <c r="DR44" s="30" t="str">
        <f>IF(BU44="","", (1 - ABS((BU44-$CI44)/$CI44))*40)</f>
        <v/>
      </c>
      <c r="DS44" s="30" t="str">
        <f>IF(BV44="","", (1 - ABS((BV44-$CI44)/$CI44))*40)</f>
        <v/>
      </c>
      <c r="DT44" s="30" t="str">
        <f>IF(BW44="","", (1 - ABS((BW44-$CI44)/$CI44))*40)</f>
        <v/>
      </c>
      <c r="DU44" s="30" t="str">
        <f>IF(BX44="","", (1 - ABS((BX44-$CI44)/$CI44))*40)</f>
        <v/>
      </c>
      <c r="DV44" s="30" t="str">
        <f>IF(BY44="","", (1 - ABS((BY44-$CI44)/$CI44))*40)</f>
        <v/>
      </c>
      <c r="DW44" s="30" t="str">
        <f>IF(BZ44="","", (1 - ABS((BZ44-$CI44)/$CI44))*40)</f>
        <v/>
      </c>
      <c r="DX44" s="30" t="str">
        <f>IF(CA44="","", (1 - ABS((CA44-$CI44)/$CI44))*40)</f>
        <v/>
      </c>
      <c r="DY44" s="49">
        <v>36</v>
      </c>
      <c r="DZ44" s="186"/>
      <c r="EA44" s="186"/>
      <c r="EB44" s="186"/>
      <c r="EC44" s="175"/>
      <c r="ED44" s="175"/>
      <c r="EE44" s="176">
        <f t="shared" si="3"/>
        <v>24</v>
      </c>
      <c r="EF44" s="175"/>
      <c r="EG44" s="49">
        <v>36</v>
      </c>
      <c r="EH44" s="64">
        <f>IF(DZ44&lt;36,0,IF(DZ44&gt;=72,60,IF(DZ44&gt;=66,40,IF(DZ44&gt;=60,30,IF(DZ44&gt;=48,20,IF(DZ44&gt;=36,10,0))))))</f>
        <v>0</v>
      </c>
      <c r="EI44" s="64">
        <f>IF(EA44&lt;36,0,IF(EA44&gt;=72,60,IF(EA44&gt;=66,40,IF(EA44&gt;=60,30,IF(EA44&gt;=48,20,IF(EA44&gt;=36,10,0))))))</f>
        <v>0</v>
      </c>
      <c r="EJ44" s="64">
        <f>IF(EB44&lt;36,0,IF(EB44&gt;=72,60,IF(EB44&gt;=66,40,IF(EB44&gt;=60,30,IF(EB44&gt;=48,20,IF(EB44&gt;=36,10,0))))))</f>
        <v>0</v>
      </c>
      <c r="EK44" s="64">
        <f>IF(EC44&lt;36,0,IF(EC44&gt;=72,60,IF(EC44&gt;=66,40,IF(EC44&gt;=60,30,IF(EC44&gt;=48,20,IF(EC44&gt;=36,10,0))))))</f>
        <v>0</v>
      </c>
      <c r="EL44" s="64">
        <f>IF(ED44&lt;36,0,IF(ED44&gt;=72,60,IF(ED44&gt;=66,40,IF(ED44&gt;=60,30,IF(ED44&gt;=48,20,IF(ED44&gt;=36,10,0))))))</f>
        <v>0</v>
      </c>
      <c r="EM44" s="64">
        <f>IF(EE44&lt;36,0,IF(EE44&gt;=72,60,IF(EE44&gt;=66,40,IF(EE44&gt;=60,30,IF(EE44&gt;=48,20,IF(EE44&gt;=36,10,0))))))</f>
        <v>0</v>
      </c>
      <c r="EN44" s="64">
        <f>IF(EF44&lt;36,0,IF(EF44&gt;=72,60,IF(EF44&gt;=66,40,IF(EF44&gt;=60,30,IF(EF44&gt;=48,20,IF(EF44&gt;=36,10,0))))))</f>
        <v>0</v>
      </c>
      <c r="EO44" s="49">
        <v>36</v>
      </c>
      <c r="EP44" s="31" t="str">
        <f>IF(DR44="","",(EH44+DR44))</f>
        <v/>
      </c>
      <c r="EQ44" s="31" t="str">
        <f>IF(DS44="","",(EI44+DS44))</f>
        <v/>
      </c>
      <c r="ER44" s="31" t="str">
        <f>IF(DT44="","",(EJ44+DT44))</f>
        <v/>
      </c>
      <c r="ES44" s="31" t="str">
        <f>IF(DU44="","",(EK44+DU44))</f>
        <v/>
      </c>
      <c r="ET44" s="31" t="str">
        <f>IF(DV44="","",(EL44+DV44))</f>
        <v/>
      </c>
      <c r="EU44" s="31" t="str">
        <f>IF(DW44="","",(EM44+DW44))</f>
        <v/>
      </c>
      <c r="EV44" s="31" t="str">
        <f>IF(DX44="","",(EN44+DX44))</f>
        <v/>
      </c>
      <c r="EW44" s="70">
        <f>MAX(EP44:EV44)</f>
        <v>0</v>
      </c>
      <c r="EX44" s="32" t="str">
        <f>IF($EW44=EP44,EP$8,IF($EW44=EQ44,EQ$8,IF($EW44=ER44,ER$8,IF($EW44=ES44,ES$8,IF($EW44=ET44,ET$8,IF($EW44=EU44,EU$8,IF($EW44=EV44,EV$8,"")))))))</f>
        <v/>
      </c>
      <c r="EY44" s="32" t="e">
        <f>IF($EW44=#REF!,#REF!,IF($EW44=#REF!,#REF!,IF($EW44=#REF!,#REF!,IF($EW44=#REF!,#REF!,IF($EW44=#REF!,#REF!,IF($EW44=#REF!,#REF!,IF($EW44=#REF!,#REF!,"")))))))</f>
        <v>#REF!</v>
      </c>
      <c r="EZ44" s="32" t="e">
        <f>IF($EW44=#REF!,#REF!,IF($EW44=#REF!,#REF!,IF($EW44=#REF!,#REF!,IF($EW44=#REF!,#REF!,IF($EW44=#REF!,#REF!,IF($EW44=#REF!,#REF!,IF($EW44=#REF!,#REF!,"")))))))</f>
        <v>#REF!</v>
      </c>
      <c r="FA44" s="32" t="e">
        <f>IF($EW44=#REF!,#REF!,IF($EW44=#REF!,#REF!,IF($EW44=#REF!,#REF!,IF($EW44=#REF!,#REF!,IF($EW44=#REF!,#REF!,IF($EW44=#REF!,#REF!,IF($EW44=#REF!,#REF!,"")))))))</f>
        <v>#REF!</v>
      </c>
      <c r="FB44" s="74" t="str">
        <f>IFERROR(INDEX($EP$8:$EV$8,MATCH(EW44,EP44:EV44,0)), "DESIERTO")</f>
        <v>DESIERTO</v>
      </c>
      <c r="FC44" s="74" t="e">
        <f>IF($EW44=EP44,EP$8,IF($EW44=EQ44,EQ$8,IF($EW44=ER44,ER$8,IF($EW44=ES44,ES$8,IF($EW44=ET44,ET$8,IF($EW44=EU44,EU$8,IF($EW44=EV44,EV$8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IF($EW44=#REF!,#REF!,""))))))))))))))))))))))))))))</f>
        <v>#REF!</v>
      </c>
      <c r="FD44" s="33" t="e">
        <f>IF($FC44=$I$8,$I44,IF($FC44=$J$8,$J44,IF($FC44=$K$8,$K44,IF($FC44=$L$8,$L44,IF($FC44=$M$8,$M44,IF($FC44=$N$8,$N44,IF($FC44=$O$8,$O44,"")))))))</f>
        <v>#REF!</v>
      </c>
      <c r="FE44" s="33" t="e">
        <f>IF($FC44=#REF!,#REF!,IF($FC44=#REF!,#REF!,IF($FC44=#REF!,#REF!,IF($FC44=#REF!,#REF!,IF($FC44=#REF!,#REF!,IF($FC44=#REF!,#REF!,IF($FC44=#REF!,#REF!,"")))))))</f>
        <v>#REF!</v>
      </c>
      <c r="FF44" s="33" t="e">
        <f>IF($FC44=#REF!,#REF!,IF($FC44=#REF!,#REF!,IF($FC44=#REF!,#REF!,IF($FC44=#REF!,#REF!,IF($FC44=#REF!,#REF!,IF($FC44=#REF!,#REF!,IF($FC44=#REF!,#REF!,"")))))))</f>
        <v>#REF!</v>
      </c>
      <c r="FG44" s="33" t="e">
        <f>IF($FC44=#REF!,#REF!,IF($FC44=#REF!,#REF!,IF($FC44=#REF!,#REF!,IF($FC44=#REF!,#REF!,IF($FC44=#REF!,#REF!,IF($FC44=#REF!,#REF!,IF($FC44=#REF!,#REF!,"")))))))</f>
        <v>#REF!</v>
      </c>
      <c r="FH44" s="65" t="str">
        <f>IFERROR(INDEX(I44:O44,MATCH(FB44,$I$8:$O$8,0)),"DESIERTO")</f>
        <v>DESIERTO</v>
      </c>
      <c r="FI44" s="33" t="e">
        <f t="shared" si="2"/>
        <v>#REF!</v>
      </c>
      <c r="FJ44" s="49">
        <v>36</v>
      </c>
      <c r="FK44" s="65" t="str">
        <f>IFERROR(IF(FH44&gt;0,(G44-FH44),"F"),"D")</f>
        <v>D</v>
      </c>
      <c r="FL44" s="65">
        <f>IF(FB44="DESIERTO",G44,"ADJUDICADO")</f>
        <v>3101934</v>
      </c>
    </row>
    <row r="45" spans="1:168" ht="40.799999999999997" x14ac:dyDescent="0.2">
      <c r="A45" s="45"/>
      <c r="B45" s="139" t="s">
        <v>107</v>
      </c>
      <c r="C45" s="139" t="s">
        <v>108</v>
      </c>
      <c r="D45" s="139" t="s">
        <v>109</v>
      </c>
      <c r="E45" s="139" t="s">
        <v>120</v>
      </c>
      <c r="F45" s="124">
        <v>1</v>
      </c>
      <c r="G45" s="127">
        <v>18317075</v>
      </c>
      <c r="H45" s="49">
        <v>37</v>
      </c>
      <c r="I45" s="172"/>
      <c r="J45" s="172"/>
      <c r="K45" s="172"/>
      <c r="L45" s="161"/>
      <c r="M45" s="161"/>
      <c r="N45" s="162">
        <v>17969000</v>
      </c>
      <c r="O45" s="161"/>
      <c r="P45" s="53">
        <v>37</v>
      </c>
      <c r="Q45" s="23">
        <f>IF(I45="NC","NC",IF(I45&lt;=$G45,I45,""))</f>
        <v>0</v>
      </c>
      <c r="R45" s="23">
        <f>IF(J45="NC","NC",IF(J45&lt;=$G45,J45,""))</f>
        <v>0</v>
      </c>
      <c r="S45" s="23">
        <f>IF(K45="NC","NC",IF(K45&lt;=$G45,K45,""))</f>
        <v>0</v>
      </c>
      <c r="T45" s="23">
        <f>IF(L45="NC","NC",IF(L45&lt;=$G45,L45,""))</f>
        <v>0</v>
      </c>
      <c r="U45" s="23">
        <f>IF(M45="NC","NC",IF(M45&lt;=$G45,M45,""))</f>
        <v>0</v>
      </c>
      <c r="V45" s="23">
        <f>IF(N45="NC","NC",IF(N45&lt;=$G45,N45,""))</f>
        <v>17969000</v>
      </c>
      <c r="W45" s="23">
        <f>IF(O45="NC","NC",IF(O45&lt;=$G45,O45,""))</f>
        <v>0</v>
      </c>
      <c r="X45" s="49">
        <v>37</v>
      </c>
      <c r="Y45" s="186" t="s">
        <v>34</v>
      </c>
      <c r="Z45" s="186" t="s">
        <v>34</v>
      </c>
      <c r="AA45" s="186" t="s">
        <v>34</v>
      </c>
      <c r="AB45" s="175" t="s">
        <v>34</v>
      </c>
      <c r="AC45" s="175" t="s">
        <v>34</v>
      </c>
      <c r="AD45" s="176" t="s">
        <v>34</v>
      </c>
      <c r="AE45" s="175" t="s">
        <v>34</v>
      </c>
      <c r="AF45" s="49">
        <v>37</v>
      </c>
      <c r="AG45" s="186" t="s">
        <v>35</v>
      </c>
      <c r="AH45" s="186" t="s">
        <v>35</v>
      </c>
      <c r="AI45" s="186" t="s">
        <v>35</v>
      </c>
      <c r="AJ45" s="175" t="s">
        <v>35</v>
      </c>
      <c r="AK45" s="175" t="s">
        <v>35</v>
      </c>
      <c r="AL45" s="176" t="s">
        <v>35</v>
      </c>
      <c r="AM45" s="175" t="s">
        <v>35</v>
      </c>
      <c r="AN45" s="49">
        <v>37</v>
      </c>
      <c r="AO45" s="186" t="s">
        <v>35</v>
      </c>
      <c r="AP45" s="186" t="s">
        <v>35</v>
      </c>
      <c r="AQ45" s="186" t="s">
        <v>35</v>
      </c>
      <c r="AR45" s="175" t="s">
        <v>35</v>
      </c>
      <c r="AS45" s="175" t="s">
        <v>35</v>
      </c>
      <c r="AT45" s="176" t="s">
        <v>35</v>
      </c>
      <c r="AU45" s="175" t="s">
        <v>35</v>
      </c>
      <c r="AV45" s="49">
        <v>37</v>
      </c>
      <c r="AW45" s="24" t="str">
        <f>IF(Y45="NO CUMPLE","NO CUMPLE",IF(AG45="NO CUMPLE","NO CUMPLE",IF(AO45="NO CUMPLE","NO CUMPLE",IF(AO45="CUMPLE","CUMPLE"))))</f>
        <v>NO CUMPLE</v>
      </c>
      <c r="AX45" s="24" t="str">
        <f>IF(Z45="NO CUMPLE","NO CUMPLE",IF(AH45="NO CUMPLE","NO CUMPLE",IF(AP45="NO CUMPLE","NO CUMPLE",IF(AP45="CUMPLE","CUMPLE"))))</f>
        <v>NO CUMPLE</v>
      </c>
      <c r="AY45" s="24" t="str">
        <f>IF(AA45="NO CUMPLE","NO CUMPLE",IF(AI45="NO CUMPLE","NO CUMPLE",IF(AQ45="NO CUMPLE","NO CUMPLE",IF(AQ45="CUMPLE","CUMPLE"))))</f>
        <v>NO CUMPLE</v>
      </c>
      <c r="AZ45" s="24" t="str">
        <f>IF(AB45="NO CUMPLE","NO CUMPLE",IF(AJ45="NO CUMPLE","NO CUMPLE",IF(AR45="NO CUMPLE","NO CUMPLE",IF(AR45="CUMPLE","CUMPLE"))))</f>
        <v>NO CUMPLE</v>
      </c>
      <c r="BA45" s="24" t="str">
        <f>IF(AC45="NO CUMPLE","NO CUMPLE",IF(AK45="NO CUMPLE","NO CUMPLE",IF(AS45="NO CUMPLE","NO CUMPLE",IF(AS45="CUMPLE","CUMPLE"))))</f>
        <v>NO CUMPLE</v>
      </c>
      <c r="BB45" s="24" t="str">
        <f>IF(AD45="NO CUMPLE","NO CUMPLE",IF(AL45="NO CUMPLE","NO CUMPLE",IF(AT45="NO CUMPLE","NO CUMPLE",IF(AT45="CUMPLE","CUMPLE"))))</f>
        <v>NO CUMPLE</v>
      </c>
      <c r="BC45" s="24" t="str">
        <f>IF(AE45="NO CUMPLE","NO CUMPLE",IF(AM45="NO CUMPLE","NO CUMPLE",IF(AU45="NO CUMPLE","NO CUMPLE",IF(AU45="CUMPLE","CUMPLE"))))</f>
        <v>NO CUMPLE</v>
      </c>
      <c r="BD45" s="49">
        <v>37</v>
      </c>
      <c r="BE45" s="177" t="s">
        <v>33</v>
      </c>
      <c r="BF45" s="177" t="s">
        <v>33</v>
      </c>
      <c r="BG45" s="177" t="s">
        <v>33</v>
      </c>
      <c r="BH45" s="177" t="s">
        <v>33</v>
      </c>
      <c r="BI45" s="177" t="s">
        <v>33</v>
      </c>
      <c r="BJ45" s="176" t="s">
        <v>35</v>
      </c>
      <c r="BK45" s="177" t="s">
        <v>33</v>
      </c>
      <c r="BL45" s="50">
        <v>37</v>
      </c>
      <c r="BM45" s="177" t="s">
        <v>33</v>
      </c>
      <c r="BN45" s="177" t="s">
        <v>33</v>
      </c>
      <c r="BO45" s="177" t="s">
        <v>33</v>
      </c>
      <c r="BP45" s="177" t="s">
        <v>33</v>
      </c>
      <c r="BQ45" s="177" t="s">
        <v>33</v>
      </c>
      <c r="BR45" s="176" t="s">
        <v>35</v>
      </c>
      <c r="BS45" s="177" t="s">
        <v>33</v>
      </c>
      <c r="BT45" s="49">
        <v>37</v>
      </c>
      <c r="BU45" s="23" t="str">
        <f>IF(AW45="NO CUMPLE","",IF(BE45="NO CUMPLE","",IF(BM45="NO CUMPLE","",IF(BE45="NC","",IF(BM45="CUMPLE",I45)))))</f>
        <v/>
      </c>
      <c r="BV45" s="23" t="str">
        <f>IF(AX45="NO CUMPLE","",IF(BF45="NO CUMPLE","",IF(BN45="NO CUMPLE","",IF(BF45="NC","",IF(BN45="CUMPLE",J45)))))</f>
        <v/>
      </c>
      <c r="BW45" s="23" t="str">
        <f>IF(AY45="NO CUMPLE","",IF(BG45="NO CUMPLE","",IF(BO45="NO CUMPLE","",IF(BG45="NC","",IF(BO45="CUMPLE",K45)))))</f>
        <v/>
      </c>
      <c r="BX45" s="23" t="str">
        <f>IF(AZ45="NO CUMPLE","",IF(BH45="NO CUMPLE","",IF(BP45="NO CUMPLE","",IF(BH45="NC","",IF(BP45="CUMPLE",L45)))))</f>
        <v/>
      </c>
      <c r="BY45" s="23" t="str">
        <f>IF(BA45="NO CUMPLE","",IF(BI45="NO CUMPLE","",IF(BQ45="NO CUMPLE","",IF(BI45="NC","",IF(BQ45="CUMPLE",M45)))))</f>
        <v/>
      </c>
      <c r="BZ45" s="23" t="str">
        <f>IF(BB45="NO CUMPLE","",IF(BJ45="NO CUMPLE","",IF(BR45="NO CUMPLE","",IF(BJ45="NC","",IF(BR45="CUMPLE",N45)))))</f>
        <v/>
      </c>
      <c r="CA45" s="23" t="str">
        <f>IF(BC45="NO CUMPLE","",IF(BK45="NO CUMPLE","",IF(BS45="NO CUMPLE","",IF(BK45="NC","",IF(BS45="CUMPLE",O45)))))</f>
        <v/>
      </c>
      <c r="CB45" s="23">
        <v>18317075</v>
      </c>
      <c r="CC45" s="23">
        <v>18317075</v>
      </c>
      <c r="CD45" s="25">
        <f>COUNT(BU45:CA45)</f>
        <v>0</v>
      </c>
      <c r="CE45" s="25">
        <f t="shared" si="0"/>
        <v>0</v>
      </c>
      <c r="CF45" s="26" t="str">
        <f>IFERROR(MEDIAN(BU45:CA45),"")</f>
        <v/>
      </c>
      <c r="CG45" s="68" t="str">
        <f>IF(COUNT(BU45:CA45)=0,"",MOD(COUNT(BU45:CA45),2))</f>
        <v/>
      </c>
      <c r="CH45" s="69" t="str">
        <f>IF(COUNT(BU45:CA45)&lt;2,"", IF(MOD(COUNT(BU45:CA45),2)=1,"", SMALL(BU45:CA45, COUNT(BU45:CA45)/2 ) ))</f>
        <v/>
      </c>
      <c r="CI45" s="69" t="str">
        <f t="shared" si="1"/>
        <v/>
      </c>
      <c r="CJ45" s="49">
        <v>37</v>
      </c>
      <c r="CK45" s="27" t="str">
        <f>IF(BU45="","", (1 - ABS((BU45 - $CI45)/$CI45)) * 40)</f>
        <v/>
      </c>
      <c r="CL45" s="27" t="str">
        <f>IF(BV45="","", (1 - ABS((BV45 - $CI45)/$CI45)) * 40)</f>
        <v/>
      </c>
      <c r="CM45" s="27" t="str">
        <f>IF(BW45="","", (1 - ABS((BW45 - $CI45)/$CI45)) * 40)</f>
        <v/>
      </c>
      <c r="CN45" s="27" t="str">
        <f>IF(BX45="","", (1 - ABS((BX45 - $CI45)/$CI45)) * 40)</f>
        <v/>
      </c>
      <c r="CO45" s="27" t="str">
        <f>IF(BY45="","", (1 - ABS((BY45 - $CI45)/$CI45)) * 40)</f>
        <v/>
      </c>
      <c r="CP45" s="27" t="str">
        <f>IF(BZ45="","", (1 - ABS((BZ45 - $CI45)/$CI45)) * 40)</f>
        <v/>
      </c>
      <c r="CQ45" s="27" t="str">
        <f>IF(CA45="","", (1 - ABS((CA45 - $CI45)/$CI45)) * 40)</f>
        <v/>
      </c>
      <c r="CR45" s="49">
        <v>37</v>
      </c>
      <c r="CS45" s="67" t="str">
        <f>IF(BU45="","",ABS((BU45 - $CI45)/$CI45))</f>
        <v/>
      </c>
      <c r="CT45" s="67" t="str">
        <f>IF(BV45="","",ABS((BV45 - $CI45)/$CI45))</f>
        <v/>
      </c>
      <c r="CU45" s="67" t="str">
        <f>IF(BW45="","",ABS((BW45 - $CI45)/$CI45))</f>
        <v/>
      </c>
      <c r="CV45" s="67" t="str">
        <f>IF(BX45="","",ABS((BX45 - $CI45)/$CI45))</f>
        <v/>
      </c>
      <c r="CW45" s="67" t="str">
        <f>IF(BY45="","",ABS((BY45 - $CI45)/$CI45))</f>
        <v/>
      </c>
      <c r="CX45" s="67" t="str">
        <f>IF(BZ45="","",ABS((BZ45 - $CI45)/$CI45))</f>
        <v/>
      </c>
      <c r="CY45" s="67" t="str">
        <f>IF(CA45="","",ABS((CA45 - $CI45)/$CI45))</f>
        <v/>
      </c>
      <c r="CZ45" s="49">
        <v>37</v>
      </c>
      <c r="DA45" s="28" t="str">
        <f>IF(CK45="","",ABS(BU45-$CF45))</f>
        <v/>
      </c>
      <c r="DB45" s="28" t="str">
        <f>IF(CL45="","",ABS(BV45-$CF45))</f>
        <v/>
      </c>
      <c r="DC45" s="28" t="str">
        <f>IF(CM45="","",ABS(BW45-$CF45))</f>
        <v/>
      </c>
      <c r="DD45" s="28" t="str">
        <f>IF(CN45="","",ABS(BX45-$CF45))</f>
        <v/>
      </c>
      <c r="DE45" s="28" t="str">
        <f>IF(CO45="","",ABS(BY45-$CF45))</f>
        <v/>
      </c>
      <c r="DF45" s="28" t="str">
        <f>IF(CP45="","",ABS(BZ45-$CF45))</f>
        <v/>
      </c>
      <c r="DG45" s="28" t="str">
        <f>IF(CQ45="","",ABS(CA45-$CF45))</f>
        <v/>
      </c>
      <c r="DH45" s="49">
        <v>37</v>
      </c>
      <c r="DI45" s="29" t="str">
        <f>IF(BU45="","",(BU45-$CI45)^2)</f>
        <v/>
      </c>
      <c r="DJ45" s="29" t="str">
        <f>IF(BV45="","",(BV45-$CI45)^2)</f>
        <v/>
      </c>
      <c r="DK45" s="29" t="str">
        <f>IF(BW45="","",(BW45-$CI45)^2)</f>
        <v/>
      </c>
      <c r="DL45" s="29" t="str">
        <f>IF(BX45="","",(BX45-$CI45)^2)</f>
        <v/>
      </c>
      <c r="DM45" s="29" t="str">
        <f>IF(BY45="","",(BY45-$CI45)^2)</f>
        <v/>
      </c>
      <c r="DN45" s="29" t="str">
        <f>IF(BZ45="","",(BZ45-$CI45)^2)</f>
        <v/>
      </c>
      <c r="DO45" s="29" t="str">
        <f>IF(CA45="","",(CA45-$CI45)^2)</f>
        <v/>
      </c>
      <c r="DP45" s="46">
        <f>MIN(DI45:DO45)</f>
        <v>0</v>
      </c>
      <c r="DQ45" s="49">
        <v>37</v>
      </c>
      <c r="DR45" s="30" t="str">
        <f>IF(BU45="","", (1 - ABS((BU45-$CI45)/$CI45))*40)</f>
        <v/>
      </c>
      <c r="DS45" s="30" t="str">
        <f>IF(BV45="","", (1 - ABS((BV45-$CI45)/$CI45))*40)</f>
        <v/>
      </c>
      <c r="DT45" s="30" t="str">
        <f>IF(BW45="","", (1 - ABS((BW45-$CI45)/$CI45))*40)</f>
        <v/>
      </c>
      <c r="DU45" s="30" t="str">
        <f>IF(BX45="","", (1 - ABS((BX45-$CI45)/$CI45))*40)</f>
        <v/>
      </c>
      <c r="DV45" s="30" t="str">
        <f>IF(BY45="","", (1 - ABS((BY45-$CI45)/$CI45))*40)</f>
        <v/>
      </c>
      <c r="DW45" s="30" t="str">
        <f>IF(BZ45="","", (1 - ABS((BZ45-$CI45)/$CI45))*40)</f>
        <v/>
      </c>
      <c r="DX45" s="30" t="str">
        <f>IF(CA45="","", (1 - ABS((CA45-$CI45)/$CI45))*40)</f>
        <v/>
      </c>
      <c r="DY45" s="49">
        <v>37</v>
      </c>
      <c r="DZ45" s="186"/>
      <c r="EA45" s="186"/>
      <c r="EB45" s="186"/>
      <c r="EC45" s="175"/>
      <c r="ED45" s="175"/>
      <c r="EE45" s="176">
        <f t="shared" si="3"/>
        <v>24</v>
      </c>
      <c r="EF45" s="175"/>
      <c r="EG45" s="49">
        <v>37</v>
      </c>
      <c r="EH45" s="64">
        <f>IF(DZ45&lt;36,0,IF(DZ45&gt;=72,60,IF(DZ45&gt;=66,40,IF(DZ45&gt;=60,30,IF(DZ45&gt;=48,20,IF(DZ45&gt;=36,10,0))))))</f>
        <v>0</v>
      </c>
      <c r="EI45" s="64">
        <f>IF(EA45&lt;36,0,IF(EA45&gt;=72,60,IF(EA45&gt;=66,40,IF(EA45&gt;=60,30,IF(EA45&gt;=48,20,IF(EA45&gt;=36,10,0))))))</f>
        <v>0</v>
      </c>
      <c r="EJ45" s="64">
        <f>IF(EB45&lt;36,0,IF(EB45&gt;=72,60,IF(EB45&gt;=66,40,IF(EB45&gt;=60,30,IF(EB45&gt;=48,20,IF(EB45&gt;=36,10,0))))))</f>
        <v>0</v>
      </c>
      <c r="EK45" s="64">
        <f>IF(EC45&lt;36,0,IF(EC45&gt;=72,60,IF(EC45&gt;=66,40,IF(EC45&gt;=60,30,IF(EC45&gt;=48,20,IF(EC45&gt;=36,10,0))))))</f>
        <v>0</v>
      </c>
      <c r="EL45" s="64">
        <f>IF(ED45&lt;36,0,IF(ED45&gt;=72,60,IF(ED45&gt;=66,40,IF(ED45&gt;=60,30,IF(ED45&gt;=48,20,IF(ED45&gt;=36,10,0))))))</f>
        <v>0</v>
      </c>
      <c r="EM45" s="64">
        <f>IF(EE45&lt;36,0,IF(EE45&gt;=72,60,IF(EE45&gt;=66,40,IF(EE45&gt;=60,30,IF(EE45&gt;=48,20,IF(EE45&gt;=36,10,0))))))</f>
        <v>0</v>
      </c>
      <c r="EN45" s="64">
        <f>IF(EF45&lt;36,0,IF(EF45&gt;=72,60,IF(EF45&gt;=66,40,IF(EF45&gt;=60,30,IF(EF45&gt;=48,20,IF(EF45&gt;=36,10,0))))))</f>
        <v>0</v>
      </c>
      <c r="EO45" s="49">
        <v>37</v>
      </c>
      <c r="EP45" s="31" t="str">
        <f>IF(DR45="","",(EH45+DR45))</f>
        <v/>
      </c>
      <c r="EQ45" s="31" t="str">
        <f>IF(DS45="","",(EI45+DS45))</f>
        <v/>
      </c>
      <c r="ER45" s="31" t="str">
        <f>IF(DT45="","",(EJ45+DT45))</f>
        <v/>
      </c>
      <c r="ES45" s="31" t="str">
        <f>IF(DU45="","",(EK45+DU45))</f>
        <v/>
      </c>
      <c r="ET45" s="31" t="str">
        <f>IF(DV45="","",(EL45+DV45))</f>
        <v/>
      </c>
      <c r="EU45" s="31" t="str">
        <f>IF(DW45="","",(EM45+DW45))</f>
        <v/>
      </c>
      <c r="EV45" s="31" t="str">
        <f>IF(DX45="","",(EN45+DX45))</f>
        <v/>
      </c>
      <c r="EW45" s="70">
        <f>MAX(EP45:EV45)</f>
        <v>0</v>
      </c>
      <c r="EX45" s="32" t="str">
        <f>IF($EW45=EP45,EP$8,IF($EW45=EQ45,EQ$8,IF($EW45=ER45,ER$8,IF($EW45=ES45,ES$8,IF($EW45=ET45,ET$8,IF($EW45=EU45,EU$8,IF($EW45=EV45,EV$8,"")))))))</f>
        <v/>
      </c>
      <c r="EY45" s="32" t="e">
        <f>IF($EW45=#REF!,#REF!,IF($EW45=#REF!,#REF!,IF($EW45=#REF!,#REF!,IF($EW45=#REF!,#REF!,IF($EW45=#REF!,#REF!,IF($EW45=#REF!,#REF!,IF($EW45=#REF!,#REF!,"")))))))</f>
        <v>#REF!</v>
      </c>
      <c r="EZ45" s="32" t="e">
        <f>IF($EW45=#REF!,#REF!,IF($EW45=#REF!,#REF!,IF($EW45=#REF!,#REF!,IF($EW45=#REF!,#REF!,IF($EW45=#REF!,#REF!,IF($EW45=#REF!,#REF!,IF($EW45=#REF!,#REF!,"")))))))</f>
        <v>#REF!</v>
      </c>
      <c r="FA45" s="32" t="e">
        <f>IF($EW45=#REF!,#REF!,IF($EW45=#REF!,#REF!,IF($EW45=#REF!,#REF!,IF($EW45=#REF!,#REF!,IF($EW45=#REF!,#REF!,IF($EW45=#REF!,#REF!,IF($EW45=#REF!,#REF!,"")))))))</f>
        <v>#REF!</v>
      </c>
      <c r="FB45" s="74" t="str">
        <f>IFERROR(INDEX($EP$8:$EV$8,MATCH(EW45,EP45:EV45,0)), "DESIERTO")</f>
        <v>DESIERTO</v>
      </c>
      <c r="FC45" s="74" t="e">
        <f>IF($EW45=EP45,EP$8,IF($EW45=EQ45,EQ$8,IF($EW45=ER45,ER$8,IF($EW45=ES45,ES$8,IF($EW45=ET45,ET$8,IF($EW45=EU45,EU$8,IF($EW45=EV45,EV$8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IF($EW45=#REF!,#REF!,""))))))))))))))))))))))))))))</f>
        <v>#REF!</v>
      </c>
      <c r="FD45" s="33" t="e">
        <f>IF($FC45=$I$8,$I45,IF($FC45=$J$8,$J45,IF($FC45=$K$8,$K45,IF($FC45=$L$8,$L45,IF($FC45=$M$8,$M45,IF($FC45=$N$8,$N45,IF($FC45=$O$8,$O45,"")))))))</f>
        <v>#REF!</v>
      </c>
      <c r="FE45" s="33" t="e">
        <f>IF($FC45=#REF!,#REF!,IF($FC45=#REF!,#REF!,IF($FC45=#REF!,#REF!,IF($FC45=#REF!,#REF!,IF($FC45=#REF!,#REF!,IF($FC45=#REF!,#REF!,IF($FC45=#REF!,#REF!,"")))))))</f>
        <v>#REF!</v>
      </c>
      <c r="FF45" s="33" t="e">
        <f>IF($FC45=#REF!,#REF!,IF($FC45=#REF!,#REF!,IF($FC45=#REF!,#REF!,IF($FC45=#REF!,#REF!,IF($FC45=#REF!,#REF!,IF($FC45=#REF!,#REF!,IF($FC45=#REF!,#REF!,"")))))))</f>
        <v>#REF!</v>
      </c>
      <c r="FG45" s="33" t="e">
        <f>IF($FC45=#REF!,#REF!,IF($FC45=#REF!,#REF!,IF($FC45=#REF!,#REF!,IF($FC45=#REF!,#REF!,IF($FC45=#REF!,#REF!,IF($FC45=#REF!,#REF!,IF($FC45=#REF!,#REF!,"")))))))</f>
        <v>#REF!</v>
      </c>
      <c r="FH45" s="65" t="str">
        <f>IFERROR(INDEX(I45:O45,MATCH(FB45,$I$8:$O$8,0)),"DESIERTO")</f>
        <v>DESIERTO</v>
      </c>
      <c r="FI45" s="33" t="e">
        <f t="shared" si="2"/>
        <v>#REF!</v>
      </c>
      <c r="FJ45" s="49">
        <v>37</v>
      </c>
      <c r="FK45" s="65" t="str">
        <f>IFERROR(IF(FH45&gt;0,(G45-FH45),"F"),"D")</f>
        <v>D</v>
      </c>
      <c r="FL45" s="65">
        <f>IF(FB45="DESIERTO",G45,"ADJUDICADO")</f>
        <v>18317075</v>
      </c>
    </row>
    <row r="46" spans="1:168" ht="40.799999999999997" x14ac:dyDescent="0.2">
      <c r="A46" s="45"/>
      <c r="B46" s="139" t="s">
        <v>107</v>
      </c>
      <c r="C46" s="139" t="s">
        <v>108</v>
      </c>
      <c r="D46" s="139" t="s">
        <v>109</v>
      </c>
      <c r="E46" s="139" t="s">
        <v>121</v>
      </c>
      <c r="F46" s="124">
        <v>3</v>
      </c>
      <c r="G46" s="127">
        <v>29452500</v>
      </c>
      <c r="H46" s="50">
        <v>38</v>
      </c>
      <c r="I46" s="172"/>
      <c r="J46" s="172"/>
      <c r="K46" s="172"/>
      <c r="L46" s="161"/>
      <c r="M46" s="161"/>
      <c r="N46" s="162">
        <v>23383500</v>
      </c>
      <c r="O46" s="161"/>
      <c r="P46" s="53">
        <v>38</v>
      </c>
      <c r="Q46" s="23">
        <f>IF(I46="NC","NC",IF(I46&lt;=$G46,I46,""))</f>
        <v>0</v>
      </c>
      <c r="R46" s="23">
        <f>IF(J46="NC","NC",IF(J46&lt;=$G46,J46,""))</f>
        <v>0</v>
      </c>
      <c r="S46" s="23">
        <f>IF(K46="NC","NC",IF(K46&lt;=$G46,K46,""))</f>
        <v>0</v>
      </c>
      <c r="T46" s="23">
        <f>IF(L46="NC","NC",IF(L46&lt;=$G46,L46,""))</f>
        <v>0</v>
      </c>
      <c r="U46" s="23">
        <f>IF(M46="NC","NC",IF(M46&lt;=$G46,M46,""))</f>
        <v>0</v>
      </c>
      <c r="V46" s="23">
        <f>IF(N46="NC","NC",IF(N46&lt;=$G46,N46,""))</f>
        <v>23383500</v>
      </c>
      <c r="W46" s="23">
        <f>IF(O46="NC","NC",IF(O46&lt;=$G46,O46,""))</f>
        <v>0</v>
      </c>
      <c r="X46" s="49">
        <v>38</v>
      </c>
      <c r="Y46" s="186" t="s">
        <v>34</v>
      </c>
      <c r="Z46" s="186" t="s">
        <v>34</v>
      </c>
      <c r="AA46" s="186" t="s">
        <v>34</v>
      </c>
      <c r="AB46" s="175" t="s">
        <v>34</v>
      </c>
      <c r="AC46" s="175" t="s">
        <v>34</v>
      </c>
      <c r="AD46" s="176" t="s">
        <v>34</v>
      </c>
      <c r="AE46" s="175" t="s">
        <v>34</v>
      </c>
      <c r="AF46" s="50">
        <v>38</v>
      </c>
      <c r="AG46" s="186" t="s">
        <v>35</v>
      </c>
      <c r="AH46" s="186" t="s">
        <v>35</v>
      </c>
      <c r="AI46" s="186" t="s">
        <v>35</v>
      </c>
      <c r="AJ46" s="175" t="s">
        <v>35</v>
      </c>
      <c r="AK46" s="175" t="s">
        <v>35</v>
      </c>
      <c r="AL46" s="176" t="s">
        <v>35</v>
      </c>
      <c r="AM46" s="175" t="s">
        <v>35</v>
      </c>
      <c r="AN46" s="49">
        <v>38</v>
      </c>
      <c r="AO46" s="186" t="s">
        <v>35</v>
      </c>
      <c r="AP46" s="186" t="s">
        <v>35</v>
      </c>
      <c r="AQ46" s="186" t="s">
        <v>35</v>
      </c>
      <c r="AR46" s="175" t="s">
        <v>35</v>
      </c>
      <c r="AS46" s="175" t="s">
        <v>35</v>
      </c>
      <c r="AT46" s="176" t="s">
        <v>35</v>
      </c>
      <c r="AU46" s="175" t="s">
        <v>35</v>
      </c>
      <c r="AV46" s="49">
        <v>38</v>
      </c>
      <c r="AW46" s="24" t="str">
        <f>IF(Y46="NO CUMPLE","NO CUMPLE",IF(AG46="NO CUMPLE","NO CUMPLE",IF(AO46="NO CUMPLE","NO CUMPLE",IF(AO46="CUMPLE","CUMPLE"))))</f>
        <v>NO CUMPLE</v>
      </c>
      <c r="AX46" s="24" t="str">
        <f>IF(Z46="NO CUMPLE","NO CUMPLE",IF(AH46="NO CUMPLE","NO CUMPLE",IF(AP46="NO CUMPLE","NO CUMPLE",IF(AP46="CUMPLE","CUMPLE"))))</f>
        <v>NO CUMPLE</v>
      </c>
      <c r="AY46" s="24" t="str">
        <f>IF(AA46="NO CUMPLE","NO CUMPLE",IF(AI46="NO CUMPLE","NO CUMPLE",IF(AQ46="NO CUMPLE","NO CUMPLE",IF(AQ46="CUMPLE","CUMPLE"))))</f>
        <v>NO CUMPLE</v>
      </c>
      <c r="AZ46" s="24" t="str">
        <f>IF(AB46="NO CUMPLE","NO CUMPLE",IF(AJ46="NO CUMPLE","NO CUMPLE",IF(AR46="NO CUMPLE","NO CUMPLE",IF(AR46="CUMPLE","CUMPLE"))))</f>
        <v>NO CUMPLE</v>
      </c>
      <c r="BA46" s="24" t="str">
        <f>IF(AC46="NO CUMPLE","NO CUMPLE",IF(AK46="NO CUMPLE","NO CUMPLE",IF(AS46="NO CUMPLE","NO CUMPLE",IF(AS46="CUMPLE","CUMPLE"))))</f>
        <v>NO CUMPLE</v>
      </c>
      <c r="BB46" s="24" t="str">
        <f>IF(AD46="NO CUMPLE","NO CUMPLE",IF(AL46="NO CUMPLE","NO CUMPLE",IF(AT46="NO CUMPLE","NO CUMPLE",IF(AT46="CUMPLE","CUMPLE"))))</f>
        <v>NO CUMPLE</v>
      </c>
      <c r="BC46" s="24" t="str">
        <f>IF(AE46="NO CUMPLE","NO CUMPLE",IF(AM46="NO CUMPLE","NO CUMPLE",IF(AU46="NO CUMPLE","NO CUMPLE",IF(AU46="CUMPLE","CUMPLE"))))</f>
        <v>NO CUMPLE</v>
      </c>
      <c r="BD46" s="49">
        <v>38</v>
      </c>
      <c r="BE46" s="177" t="s">
        <v>33</v>
      </c>
      <c r="BF46" s="177" t="s">
        <v>33</v>
      </c>
      <c r="BG46" s="177" t="s">
        <v>33</v>
      </c>
      <c r="BH46" s="177" t="s">
        <v>33</v>
      </c>
      <c r="BI46" s="177" t="s">
        <v>33</v>
      </c>
      <c r="BJ46" s="176" t="s">
        <v>35</v>
      </c>
      <c r="BK46" s="177" t="s">
        <v>33</v>
      </c>
      <c r="BL46" s="50">
        <v>38</v>
      </c>
      <c r="BM46" s="177" t="s">
        <v>33</v>
      </c>
      <c r="BN46" s="177" t="s">
        <v>33</v>
      </c>
      <c r="BO46" s="177" t="s">
        <v>33</v>
      </c>
      <c r="BP46" s="177" t="s">
        <v>33</v>
      </c>
      <c r="BQ46" s="177" t="s">
        <v>33</v>
      </c>
      <c r="BR46" s="176" t="s">
        <v>35</v>
      </c>
      <c r="BS46" s="177" t="s">
        <v>33</v>
      </c>
      <c r="BT46" s="49">
        <v>38</v>
      </c>
      <c r="BU46" s="23" t="str">
        <f>IF(AW46="NO CUMPLE","",IF(BE46="NO CUMPLE","",IF(BM46="NO CUMPLE","",IF(BE46="NC","",IF(BM46="CUMPLE",I46)))))</f>
        <v/>
      </c>
      <c r="BV46" s="23" t="str">
        <f>IF(AX46="NO CUMPLE","",IF(BF46="NO CUMPLE","",IF(BN46="NO CUMPLE","",IF(BF46="NC","",IF(BN46="CUMPLE",J46)))))</f>
        <v/>
      </c>
      <c r="BW46" s="23" t="str">
        <f>IF(AY46="NO CUMPLE","",IF(BG46="NO CUMPLE","",IF(BO46="NO CUMPLE","",IF(BG46="NC","",IF(BO46="CUMPLE",K46)))))</f>
        <v/>
      </c>
      <c r="BX46" s="23" t="str">
        <f>IF(AZ46="NO CUMPLE","",IF(BH46="NO CUMPLE","",IF(BP46="NO CUMPLE","",IF(BH46="NC","",IF(BP46="CUMPLE",L46)))))</f>
        <v/>
      </c>
      <c r="BY46" s="23" t="str">
        <f>IF(BA46="NO CUMPLE","",IF(BI46="NO CUMPLE","",IF(BQ46="NO CUMPLE","",IF(BI46="NC","",IF(BQ46="CUMPLE",M46)))))</f>
        <v/>
      </c>
      <c r="BZ46" s="23" t="str">
        <f>IF(BB46="NO CUMPLE","",IF(BJ46="NO CUMPLE","",IF(BR46="NO CUMPLE","",IF(BJ46="NC","",IF(BR46="CUMPLE",N46)))))</f>
        <v/>
      </c>
      <c r="CA46" s="23" t="str">
        <f>IF(BC46="NO CUMPLE","",IF(BK46="NO CUMPLE","",IF(BS46="NO CUMPLE","",IF(BK46="NC","",IF(BS46="CUMPLE",O46)))))</f>
        <v/>
      </c>
      <c r="CB46" s="23">
        <v>29452500</v>
      </c>
      <c r="CC46" s="23">
        <v>29452500</v>
      </c>
      <c r="CD46" s="25">
        <f>COUNT(BU46:CA46)</f>
        <v>0</v>
      </c>
      <c r="CE46" s="25">
        <f t="shared" si="0"/>
        <v>0</v>
      </c>
      <c r="CF46" s="26" t="str">
        <f>IFERROR(MEDIAN(BU46:CA46),"")</f>
        <v/>
      </c>
      <c r="CG46" s="68" t="str">
        <f>IF(COUNT(BU46:CA46)=0,"",MOD(COUNT(BU46:CA46),2))</f>
        <v/>
      </c>
      <c r="CH46" s="69" t="str">
        <f>IF(COUNT(BU46:CA46)&lt;2,"", IF(MOD(COUNT(BU46:CA46),2)=1,"", SMALL(BU46:CA46, COUNT(BU46:CA46)/2 ) ))</f>
        <v/>
      </c>
      <c r="CI46" s="69" t="str">
        <f t="shared" si="1"/>
        <v/>
      </c>
      <c r="CJ46" s="49">
        <v>38</v>
      </c>
      <c r="CK46" s="27" t="str">
        <f>IF(BU46="","", (1 - ABS((BU46 - $CI46)/$CI46)) * 40)</f>
        <v/>
      </c>
      <c r="CL46" s="27" t="str">
        <f>IF(BV46="","", (1 - ABS((BV46 - $CI46)/$CI46)) * 40)</f>
        <v/>
      </c>
      <c r="CM46" s="27" t="str">
        <f>IF(BW46="","", (1 - ABS((BW46 - $CI46)/$CI46)) * 40)</f>
        <v/>
      </c>
      <c r="CN46" s="27" t="str">
        <f>IF(BX46="","", (1 - ABS((BX46 - $CI46)/$CI46)) * 40)</f>
        <v/>
      </c>
      <c r="CO46" s="27" t="str">
        <f>IF(BY46="","", (1 - ABS((BY46 - $CI46)/$CI46)) * 40)</f>
        <v/>
      </c>
      <c r="CP46" s="27" t="str">
        <f>IF(BZ46="","", (1 - ABS((BZ46 - $CI46)/$CI46)) * 40)</f>
        <v/>
      </c>
      <c r="CQ46" s="27" t="str">
        <f>IF(CA46="","", (1 - ABS((CA46 - $CI46)/$CI46)) * 40)</f>
        <v/>
      </c>
      <c r="CR46" s="49">
        <v>38</v>
      </c>
      <c r="CS46" s="67" t="str">
        <f>IF(BU46="","",ABS((BU46 - $CI46)/$CI46))</f>
        <v/>
      </c>
      <c r="CT46" s="67" t="str">
        <f>IF(BV46="","",ABS((BV46 - $CI46)/$CI46))</f>
        <v/>
      </c>
      <c r="CU46" s="67" t="str">
        <f>IF(BW46="","",ABS((BW46 - $CI46)/$CI46))</f>
        <v/>
      </c>
      <c r="CV46" s="67" t="str">
        <f>IF(BX46="","",ABS((BX46 - $CI46)/$CI46))</f>
        <v/>
      </c>
      <c r="CW46" s="67" t="str">
        <f>IF(BY46="","",ABS((BY46 - $CI46)/$CI46))</f>
        <v/>
      </c>
      <c r="CX46" s="67" t="str">
        <f>IF(BZ46="","",ABS((BZ46 - $CI46)/$CI46))</f>
        <v/>
      </c>
      <c r="CY46" s="67" t="str">
        <f>IF(CA46="","",ABS((CA46 - $CI46)/$CI46))</f>
        <v/>
      </c>
      <c r="CZ46" s="49">
        <v>38</v>
      </c>
      <c r="DA46" s="28" t="str">
        <f>IF(CK46="","",ABS(BU46-$CF46))</f>
        <v/>
      </c>
      <c r="DB46" s="28" t="str">
        <f>IF(CL46="","",ABS(BV46-$CF46))</f>
        <v/>
      </c>
      <c r="DC46" s="28" t="str">
        <f>IF(CM46="","",ABS(BW46-$CF46))</f>
        <v/>
      </c>
      <c r="DD46" s="28" t="str">
        <f>IF(CN46="","",ABS(BX46-$CF46))</f>
        <v/>
      </c>
      <c r="DE46" s="28" t="str">
        <f>IF(CO46="","",ABS(BY46-$CF46))</f>
        <v/>
      </c>
      <c r="DF46" s="28" t="str">
        <f>IF(CP46="","",ABS(BZ46-$CF46))</f>
        <v/>
      </c>
      <c r="DG46" s="28" t="str">
        <f>IF(CQ46="","",ABS(CA46-$CF46))</f>
        <v/>
      </c>
      <c r="DH46" s="49">
        <v>38</v>
      </c>
      <c r="DI46" s="29" t="str">
        <f>IF(BU46="","",(BU46-$CI46)^2)</f>
        <v/>
      </c>
      <c r="DJ46" s="29" t="str">
        <f>IF(BV46="","",(BV46-$CI46)^2)</f>
        <v/>
      </c>
      <c r="DK46" s="29" t="str">
        <f>IF(BW46="","",(BW46-$CI46)^2)</f>
        <v/>
      </c>
      <c r="DL46" s="29" t="str">
        <f>IF(BX46="","",(BX46-$CI46)^2)</f>
        <v/>
      </c>
      <c r="DM46" s="29" t="str">
        <f>IF(BY46="","",(BY46-$CI46)^2)</f>
        <v/>
      </c>
      <c r="DN46" s="29" t="str">
        <f>IF(BZ46="","",(BZ46-$CI46)^2)</f>
        <v/>
      </c>
      <c r="DO46" s="29" t="str">
        <f>IF(CA46="","",(CA46-$CI46)^2)</f>
        <v/>
      </c>
      <c r="DP46" s="46">
        <f>MIN(DI46:DO46)</f>
        <v>0</v>
      </c>
      <c r="DQ46" s="49">
        <v>38</v>
      </c>
      <c r="DR46" s="30" t="str">
        <f>IF(BU46="","", (1 - ABS((BU46-$CI46)/$CI46))*40)</f>
        <v/>
      </c>
      <c r="DS46" s="30" t="str">
        <f>IF(BV46="","", (1 - ABS((BV46-$CI46)/$CI46))*40)</f>
        <v/>
      </c>
      <c r="DT46" s="30" t="str">
        <f>IF(BW46="","", (1 - ABS((BW46-$CI46)/$CI46))*40)</f>
        <v/>
      </c>
      <c r="DU46" s="30" t="str">
        <f>IF(BX46="","", (1 - ABS((BX46-$CI46)/$CI46))*40)</f>
        <v/>
      </c>
      <c r="DV46" s="30" t="str">
        <f>IF(BY46="","", (1 - ABS((BY46-$CI46)/$CI46))*40)</f>
        <v/>
      </c>
      <c r="DW46" s="30" t="str">
        <f>IF(BZ46="","", (1 - ABS((BZ46-$CI46)/$CI46))*40)</f>
        <v/>
      </c>
      <c r="DX46" s="30" t="str">
        <f>IF(CA46="","", (1 - ABS((CA46-$CI46)/$CI46))*40)</f>
        <v/>
      </c>
      <c r="DY46" s="49">
        <v>38</v>
      </c>
      <c r="DZ46" s="186"/>
      <c r="EA46" s="186"/>
      <c r="EB46" s="186"/>
      <c r="EC46" s="175"/>
      <c r="ED46" s="175"/>
      <c r="EE46" s="176">
        <f t="shared" si="3"/>
        <v>24</v>
      </c>
      <c r="EF46" s="175"/>
      <c r="EG46" s="49">
        <v>38</v>
      </c>
      <c r="EH46" s="64">
        <f>IF(DZ46&lt;36,0,IF(DZ46&gt;=72,60,IF(DZ46&gt;=66,40,IF(DZ46&gt;=60,30,IF(DZ46&gt;=48,20,IF(DZ46&gt;=36,10,0))))))</f>
        <v>0</v>
      </c>
      <c r="EI46" s="64">
        <f>IF(EA46&lt;36,0,IF(EA46&gt;=72,60,IF(EA46&gt;=66,40,IF(EA46&gt;=60,30,IF(EA46&gt;=48,20,IF(EA46&gt;=36,10,0))))))</f>
        <v>0</v>
      </c>
      <c r="EJ46" s="64">
        <f>IF(EB46&lt;36,0,IF(EB46&gt;=72,60,IF(EB46&gt;=66,40,IF(EB46&gt;=60,30,IF(EB46&gt;=48,20,IF(EB46&gt;=36,10,0))))))</f>
        <v>0</v>
      </c>
      <c r="EK46" s="64">
        <f>IF(EC46&lt;36,0,IF(EC46&gt;=72,60,IF(EC46&gt;=66,40,IF(EC46&gt;=60,30,IF(EC46&gt;=48,20,IF(EC46&gt;=36,10,0))))))</f>
        <v>0</v>
      </c>
      <c r="EL46" s="64">
        <f>IF(ED46&lt;36,0,IF(ED46&gt;=72,60,IF(ED46&gt;=66,40,IF(ED46&gt;=60,30,IF(ED46&gt;=48,20,IF(ED46&gt;=36,10,0))))))</f>
        <v>0</v>
      </c>
      <c r="EM46" s="64">
        <f>IF(EE46&lt;36,0,IF(EE46&gt;=72,60,IF(EE46&gt;=66,40,IF(EE46&gt;=60,30,IF(EE46&gt;=48,20,IF(EE46&gt;=36,10,0))))))</f>
        <v>0</v>
      </c>
      <c r="EN46" s="64">
        <f>IF(EF46&lt;36,0,IF(EF46&gt;=72,60,IF(EF46&gt;=66,40,IF(EF46&gt;=60,30,IF(EF46&gt;=48,20,IF(EF46&gt;=36,10,0))))))</f>
        <v>0</v>
      </c>
      <c r="EO46" s="49">
        <v>38</v>
      </c>
      <c r="EP46" s="31" t="str">
        <f>IF(DR46="","",(EH46+DR46))</f>
        <v/>
      </c>
      <c r="EQ46" s="31" t="str">
        <f>IF(DS46="","",(EI46+DS46))</f>
        <v/>
      </c>
      <c r="ER46" s="31" t="str">
        <f>IF(DT46="","",(EJ46+DT46))</f>
        <v/>
      </c>
      <c r="ES46" s="31" t="str">
        <f>IF(DU46="","",(EK46+DU46))</f>
        <v/>
      </c>
      <c r="ET46" s="31" t="str">
        <f>IF(DV46="","",(EL46+DV46))</f>
        <v/>
      </c>
      <c r="EU46" s="31" t="str">
        <f>IF(DW46="","",(EM46+DW46))</f>
        <v/>
      </c>
      <c r="EV46" s="31" t="str">
        <f>IF(DX46="","",(EN46+DX46))</f>
        <v/>
      </c>
      <c r="EW46" s="70">
        <f>MAX(EP46:EV46)</f>
        <v>0</v>
      </c>
      <c r="EX46" s="32" t="str">
        <f>IF($EW46=EP46,EP$8,IF($EW46=EQ46,EQ$8,IF($EW46=ER46,ER$8,IF($EW46=ES46,ES$8,IF($EW46=ET46,ET$8,IF($EW46=EU46,EU$8,IF($EW46=EV46,EV$8,"")))))))</f>
        <v/>
      </c>
      <c r="EY46" s="32" t="e">
        <f>IF($EW46=#REF!,#REF!,IF($EW46=#REF!,#REF!,IF($EW46=#REF!,#REF!,IF($EW46=#REF!,#REF!,IF($EW46=#REF!,#REF!,IF($EW46=#REF!,#REF!,IF($EW46=#REF!,#REF!,"")))))))</f>
        <v>#REF!</v>
      </c>
      <c r="EZ46" s="32" t="e">
        <f>IF($EW46=#REF!,#REF!,IF($EW46=#REF!,#REF!,IF($EW46=#REF!,#REF!,IF($EW46=#REF!,#REF!,IF($EW46=#REF!,#REF!,IF($EW46=#REF!,#REF!,IF($EW46=#REF!,#REF!,"")))))))</f>
        <v>#REF!</v>
      </c>
      <c r="FA46" s="32" t="e">
        <f>IF($EW46=#REF!,#REF!,IF($EW46=#REF!,#REF!,IF($EW46=#REF!,#REF!,IF($EW46=#REF!,#REF!,IF($EW46=#REF!,#REF!,IF($EW46=#REF!,#REF!,IF($EW46=#REF!,#REF!,"")))))))</f>
        <v>#REF!</v>
      </c>
      <c r="FB46" s="74" t="str">
        <f>IFERROR(INDEX($EP$8:$EV$8,MATCH(EW46,EP46:EV46,0)), "DESIERTO")</f>
        <v>DESIERTO</v>
      </c>
      <c r="FC46" s="74" t="e">
        <f>IF($EW46=EP46,EP$8,IF($EW46=EQ46,EQ$8,IF($EW46=ER46,ER$8,IF($EW46=ES46,ES$8,IF($EW46=ET46,ET$8,IF($EW46=EU46,EU$8,IF($EW46=EV46,EV$8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IF($EW46=#REF!,#REF!,""))))))))))))))))))))))))))))</f>
        <v>#REF!</v>
      </c>
      <c r="FD46" s="33" t="e">
        <f>IF($FC46=$I$8,$I46,IF($FC46=$J$8,$J46,IF($FC46=$K$8,$K46,IF($FC46=$L$8,$L46,IF($FC46=$M$8,$M46,IF($FC46=$N$8,$N46,IF($FC46=$O$8,$O46,"")))))))</f>
        <v>#REF!</v>
      </c>
      <c r="FE46" s="33" t="e">
        <f>IF($FC46=#REF!,#REF!,IF($FC46=#REF!,#REF!,IF($FC46=#REF!,#REF!,IF($FC46=#REF!,#REF!,IF($FC46=#REF!,#REF!,IF($FC46=#REF!,#REF!,IF($FC46=#REF!,#REF!,"")))))))</f>
        <v>#REF!</v>
      </c>
      <c r="FF46" s="33" t="e">
        <f>IF($FC46=#REF!,#REF!,IF($FC46=#REF!,#REF!,IF($FC46=#REF!,#REF!,IF($FC46=#REF!,#REF!,IF($FC46=#REF!,#REF!,IF($FC46=#REF!,#REF!,IF($FC46=#REF!,#REF!,"")))))))</f>
        <v>#REF!</v>
      </c>
      <c r="FG46" s="33" t="e">
        <f>IF($FC46=#REF!,#REF!,IF($FC46=#REF!,#REF!,IF($FC46=#REF!,#REF!,IF($FC46=#REF!,#REF!,IF($FC46=#REF!,#REF!,IF($FC46=#REF!,#REF!,IF($FC46=#REF!,#REF!,"")))))))</f>
        <v>#REF!</v>
      </c>
      <c r="FH46" s="65" t="str">
        <f>IFERROR(INDEX(I46:O46,MATCH(FB46,$I$8:$O$8,0)),"DESIERTO")</f>
        <v>DESIERTO</v>
      </c>
      <c r="FI46" s="33" t="e">
        <f t="shared" si="2"/>
        <v>#REF!</v>
      </c>
      <c r="FJ46" s="49">
        <v>38</v>
      </c>
      <c r="FK46" s="65" t="str">
        <f>IFERROR(IF(FH46&gt;0,(G46-FH46),"F"),"D")</f>
        <v>D</v>
      </c>
      <c r="FL46" s="65">
        <f>IF(FB46="DESIERTO",G46,"ADJUDICADO")</f>
        <v>29452500</v>
      </c>
    </row>
    <row r="47" spans="1:168" ht="40.799999999999997" x14ac:dyDescent="0.2">
      <c r="A47" s="45"/>
      <c r="B47" s="151" t="s">
        <v>107</v>
      </c>
      <c r="C47" s="151" t="s">
        <v>108</v>
      </c>
      <c r="D47" s="139" t="s">
        <v>109</v>
      </c>
      <c r="E47" s="139" t="s">
        <v>122</v>
      </c>
      <c r="F47" s="124">
        <v>2</v>
      </c>
      <c r="G47" s="127">
        <v>30572440</v>
      </c>
      <c r="H47" s="50">
        <v>39</v>
      </c>
      <c r="I47" s="172"/>
      <c r="J47" s="172"/>
      <c r="K47" s="172"/>
      <c r="L47" s="161"/>
      <c r="M47" s="161"/>
      <c r="N47" s="162">
        <v>22657600</v>
      </c>
      <c r="O47" s="161"/>
      <c r="P47" s="53">
        <v>39</v>
      </c>
      <c r="Q47" s="23">
        <f>IF(I47="NC","NC",IF(I47&lt;=$G47,I47,""))</f>
        <v>0</v>
      </c>
      <c r="R47" s="23">
        <f>IF(J47="NC","NC",IF(J47&lt;=$G47,J47,""))</f>
        <v>0</v>
      </c>
      <c r="S47" s="23">
        <f>IF(K47="NC","NC",IF(K47&lt;=$G47,K47,""))</f>
        <v>0</v>
      </c>
      <c r="T47" s="23">
        <f>IF(L47="NC","NC",IF(L47&lt;=$G47,L47,""))</f>
        <v>0</v>
      </c>
      <c r="U47" s="23">
        <f>IF(M47="NC","NC",IF(M47&lt;=$G47,M47,""))</f>
        <v>0</v>
      </c>
      <c r="V47" s="23">
        <f>IF(N47="NC","NC",IF(N47&lt;=$G47,N47,""))</f>
        <v>22657600</v>
      </c>
      <c r="W47" s="23">
        <f>IF(O47="NC","NC",IF(O47&lt;=$G47,O47,""))</f>
        <v>0</v>
      </c>
      <c r="X47" s="49">
        <v>39</v>
      </c>
      <c r="Y47" s="186" t="s">
        <v>34</v>
      </c>
      <c r="Z47" s="186" t="s">
        <v>34</v>
      </c>
      <c r="AA47" s="186" t="s">
        <v>34</v>
      </c>
      <c r="AB47" s="175" t="s">
        <v>34</v>
      </c>
      <c r="AC47" s="175" t="s">
        <v>34</v>
      </c>
      <c r="AD47" s="176" t="s">
        <v>34</v>
      </c>
      <c r="AE47" s="175" t="s">
        <v>34</v>
      </c>
      <c r="AF47" s="50">
        <v>39</v>
      </c>
      <c r="AG47" s="186" t="s">
        <v>35</v>
      </c>
      <c r="AH47" s="186" t="s">
        <v>35</v>
      </c>
      <c r="AI47" s="186" t="s">
        <v>35</v>
      </c>
      <c r="AJ47" s="175" t="s">
        <v>35</v>
      </c>
      <c r="AK47" s="175" t="s">
        <v>35</v>
      </c>
      <c r="AL47" s="176" t="s">
        <v>35</v>
      </c>
      <c r="AM47" s="175" t="s">
        <v>35</v>
      </c>
      <c r="AN47" s="49">
        <v>39</v>
      </c>
      <c r="AO47" s="186" t="s">
        <v>35</v>
      </c>
      <c r="AP47" s="186" t="s">
        <v>35</v>
      </c>
      <c r="AQ47" s="186" t="s">
        <v>35</v>
      </c>
      <c r="AR47" s="175" t="s">
        <v>35</v>
      </c>
      <c r="AS47" s="175" t="s">
        <v>35</v>
      </c>
      <c r="AT47" s="176" t="s">
        <v>35</v>
      </c>
      <c r="AU47" s="175" t="s">
        <v>35</v>
      </c>
      <c r="AV47" s="49">
        <v>39</v>
      </c>
      <c r="AW47" s="24" t="str">
        <f>IF(Y47="NO CUMPLE","NO CUMPLE",IF(AG47="NO CUMPLE","NO CUMPLE",IF(AO47="NO CUMPLE","NO CUMPLE",IF(AO47="CUMPLE","CUMPLE"))))</f>
        <v>NO CUMPLE</v>
      </c>
      <c r="AX47" s="24" t="str">
        <f>IF(Z47="NO CUMPLE","NO CUMPLE",IF(AH47="NO CUMPLE","NO CUMPLE",IF(AP47="NO CUMPLE","NO CUMPLE",IF(AP47="CUMPLE","CUMPLE"))))</f>
        <v>NO CUMPLE</v>
      </c>
      <c r="AY47" s="24" t="str">
        <f>IF(AA47="NO CUMPLE","NO CUMPLE",IF(AI47="NO CUMPLE","NO CUMPLE",IF(AQ47="NO CUMPLE","NO CUMPLE",IF(AQ47="CUMPLE","CUMPLE"))))</f>
        <v>NO CUMPLE</v>
      </c>
      <c r="AZ47" s="24" t="str">
        <f>IF(AB47="NO CUMPLE","NO CUMPLE",IF(AJ47="NO CUMPLE","NO CUMPLE",IF(AR47="NO CUMPLE","NO CUMPLE",IF(AR47="CUMPLE","CUMPLE"))))</f>
        <v>NO CUMPLE</v>
      </c>
      <c r="BA47" s="24" t="str">
        <f>IF(AC47="NO CUMPLE","NO CUMPLE",IF(AK47="NO CUMPLE","NO CUMPLE",IF(AS47="NO CUMPLE","NO CUMPLE",IF(AS47="CUMPLE","CUMPLE"))))</f>
        <v>NO CUMPLE</v>
      </c>
      <c r="BB47" s="24" t="str">
        <f>IF(AD47="NO CUMPLE","NO CUMPLE",IF(AL47="NO CUMPLE","NO CUMPLE",IF(AT47="NO CUMPLE","NO CUMPLE",IF(AT47="CUMPLE","CUMPLE"))))</f>
        <v>NO CUMPLE</v>
      </c>
      <c r="BC47" s="24" t="str">
        <f>IF(AE47="NO CUMPLE","NO CUMPLE",IF(AM47="NO CUMPLE","NO CUMPLE",IF(AU47="NO CUMPLE","NO CUMPLE",IF(AU47="CUMPLE","CUMPLE"))))</f>
        <v>NO CUMPLE</v>
      </c>
      <c r="BD47" s="49">
        <v>39</v>
      </c>
      <c r="BE47" s="177" t="s">
        <v>33</v>
      </c>
      <c r="BF47" s="177" t="s">
        <v>33</v>
      </c>
      <c r="BG47" s="177" t="s">
        <v>33</v>
      </c>
      <c r="BH47" s="177" t="s">
        <v>33</v>
      </c>
      <c r="BI47" s="177" t="s">
        <v>33</v>
      </c>
      <c r="BJ47" s="176" t="s">
        <v>35</v>
      </c>
      <c r="BK47" s="177" t="s">
        <v>33</v>
      </c>
      <c r="BL47" s="50">
        <v>39</v>
      </c>
      <c r="BM47" s="177" t="s">
        <v>33</v>
      </c>
      <c r="BN47" s="177" t="s">
        <v>33</v>
      </c>
      <c r="BO47" s="177" t="s">
        <v>33</v>
      </c>
      <c r="BP47" s="177" t="s">
        <v>33</v>
      </c>
      <c r="BQ47" s="177" t="s">
        <v>33</v>
      </c>
      <c r="BR47" s="176" t="s">
        <v>35</v>
      </c>
      <c r="BS47" s="177" t="s">
        <v>33</v>
      </c>
      <c r="BT47" s="49">
        <v>39</v>
      </c>
      <c r="BU47" s="23" t="str">
        <f>IF(AW47="NO CUMPLE","",IF(BE47="NO CUMPLE","",IF(BM47="NO CUMPLE","",IF(BE47="NC","",IF(BM47="CUMPLE",I47)))))</f>
        <v/>
      </c>
      <c r="BV47" s="23" t="str">
        <f>IF(AX47="NO CUMPLE","",IF(BF47="NO CUMPLE","",IF(BN47="NO CUMPLE","",IF(BF47="NC","",IF(BN47="CUMPLE",J47)))))</f>
        <v/>
      </c>
      <c r="BW47" s="23" t="str">
        <f>IF(AY47="NO CUMPLE","",IF(BG47="NO CUMPLE","",IF(BO47="NO CUMPLE","",IF(BG47="NC","",IF(BO47="CUMPLE",K47)))))</f>
        <v/>
      </c>
      <c r="BX47" s="23" t="str">
        <f>IF(AZ47="NO CUMPLE","",IF(BH47="NO CUMPLE","",IF(BP47="NO CUMPLE","",IF(BH47="NC","",IF(BP47="CUMPLE",L47)))))</f>
        <v/>
      </c>
      <c r="BY47" s="23" t="str">
        <f>IF(BA47="NO CUMPLE","",IF(BI47="NO CUMPLE","",IF(BQ47="NO CUMPLE","",IF(BI47="NC","",IF(BQ47="CUMPLE",M47)))))</f>
        <v/>
      </c>
      <c r="BZ47" s="23" t="str">
        <f>IF(BB47="NO CUMPLE","",IF(BJ47="NO CUMPLE","",IF(BR47="NO CUMPLE","",IF(BJ47="NC","",IF(BR47="CUMPLE",N47)))))</f>
        <v/>
      </c>
      <c r="CA47" s="23" t="str">
        <f>IF(BC47="NO CUMPLE","",IF(BK47="NO CUMPLE","",IF(BS47="NO CUMPLE","",IF(BK47="NC","",IF(BS47="CUMPLE",O47)))))</f>
        <v/>
      </c>
      <c r="CB47" s="23">
        <v>30572440</v>
      </c>
      <c r="CC47" s="23">
        <v>30572440</v>
      </c>
      <c r="CD47" s="25">
        <f>COUNT(BU47:CA47)</f>
        <v>0</v>
      </c>
      <c r="CE47" s="25">
        <f t="shared" si="0"/>
        <v>0</v>
      </c>
      <c r="CF47" s="26" t="str">
        <f>IFERROR(MEDIAN(BU47:CA47),"")</f>
        <v/>
      </c>
      <c r="CG47" s="68" t="str">
        <f>IF(COUNT(BU47:CA47)=0,"",MOD(COUNT(BU47:CA47),2))</f>
        <v/>
      </c>
      <c r="CH47" s="69" t="str">
        <f>IF(COUNT(BU47:CA47)&lt;2,"", IF(MOD(COUNT(BU47:CA47),2)=1,"", SMALL(BU47:CA47, COUNT(BU47:CA47)/2 ) ))</f>
        <v/>
      </c>
      <c r="CI47" s="69" t="str">
        <f t="shared" si="1"/>
        <v/>
      </c>
      <c r="CJ47" s="49">
        <v>39</v>
      </c>
      <c r="CK47" s="27" t="str">
        <f>IF(BU47="","", (1 - ABS((BU47 - $CI47)/$CI47)) * 40)</f>
        <v/>
      </c>
      <c r="CL47" s="27" t="str">
        <f>IF(BV47="","", (1 - ABS((BV47 - $CI47)/$CI47)) * 40)</f>
        <v/>
      </c>
      <c r="CM47" s="27" t="str">
        <f>IF(BW47="","", (1 - ABS((BW47 - $CI47)/$CI47)) * 40)</f>
        <v/>
      </c>
      <c r="CN47" s="27" t="str">
        <f>IF(BX47="","", (1 - ABS((BX47 - $CI47)/$CI47)) * 40)</f>
        <v/>
      </c>
      <c r="CO47" s="27" t="str">
        <f>IF(BY47="","", (1 - ABS((BY47 - $CI47)/$CI47)) * 40)</f>
        <v/>
      </c>
      <c r="CP47" s="27" t="str">
        <f>IF(BZ47="","", (1 - ABS((BZ47 - $CI47)/$CI47)) * 40)</f>
        <v/>
      </c>
      <c r="CQ47" s="27" t="str">
        <f>IF(CA47="","", (1 - ABS((CA47 - $CI47)/$CI47)) * 40)</f>
        <v/>
      </c>
      <c r="CR47" s="49">
        <v>39</v>
      </c>
      <c r="CS47" s="67" t="str">
        <f>IF(BU47="","",ABS((BU47 - $CI47)/$CI47))</f>
        <v/>
      </c>
      <c r="CT47" s="67" t="str">
        <f>IF(BV47="","",ABS((BV47 - $CI47)/$CI47))</f>
        <v/>
      </c>
      <c r="CU47" s="67" t="str">
        <f>IF(BW47="","",ABS((BW47 - $CI47)/$CI47))</f>
        <v/>
      </c>
      <c r="CV47" s="67" t="str">
        <f>IF(BX47="","",ABS((BX47 - $CI47)/$CI47))</f>
        <v/>
      </c>
      <c r="CW47" s="67" t="str">
        <f>IF(BY47="","",ABS((BY47 - $CI47)/$CI47))</f>
        <v/>
      </c>
      <c r="CX47" s="67" t="str">
        <f>IF(BZ47="","",ABS((BZ47 - $CI47)/$CI47))</f>
        <v/>
      </c>
      <c r="CY47" s="67" t="str">
        <f>IF(CA47="","",ABS((CA47 - $CI47)/$CI47))</f>
        <v/>
      </c>
      <c r="CZ47" s="49">
        <v>39</v>
      </c>
      <c r="DA47" s="28" t="str">
        <f>IF(CK47="","",ABS(BU47-$CF47))</f>
        <v/>
      </c>
      <c r="DB47" s="28" t="str">
        <f>IF(CL47="","",ABS(BV47-$CF47))</f>
        <v/>
      </c>
      <c r="DC47" s="28" t="str">
        <f>IF(CM47="","",ABS(BW47-$CF47))</f>
        <v/>
      </c>
      <c r="DD47" s="28" t="str">
        <f>IF(CN47="","",ABS(BX47-$CF47))</f>
        <v/>
      </c>
      <c r="DE47" s="28" t="str">
        <f>IF(CO47="","",ABS(BY47-$CF47))</f>
        <v/>
      </c>
      <c r="DF47" s="28" t="str">
        <f>IF(CP47="","",ABS(BZ47-$CF47))</f>
        <v/>
      </c>
      <c r="DG47" s="28" t="str">
        <f>IF(CQ47="","",ABS(CA47-$CF47))</f>
        <v/>
      </c>
      <c r="DH47" s="49">
        <v>39</v>
      </c>
      <c r="DI47" s="29" t="str">
        <f>IF(BU47="","",(BU47-$CI47)^2)</f>
        <v/>
      </c>
      <c r="DJ47" s="29" t="str">
        <f>IF(BV47="","",(BV47-$CI47)^2)</f>
        <v/>
      </c>
      <c r="DK47" s="29" t="str">
        <f>IF(BW47="","",(BW47-$CI47)^2)</f>
        <v/>
      </c>
      <c r="DL47" s="29" t="str">
        <f>IF(BX47="","",(BX47-$CI47)^2)</f>
        <v/>
      </c>
      <c r="DM47" s="29" t="str">
        <f>IF(BY47="","",(BY47-$CI47)^2)</f>
        <v/>
      </c>
      <c r="DN47" s="29" t="str">
        <f>IF(BZ47="","",(BZ47-$CI47)^2)</f>
        <v/>
      </c>
      <c r="DO47" s="29" t="str">
        <f>IF(CA47="","",(CA47-$CI47)^2)</f>
        <v/>
      </c>
      <c r="DP47" s="46">
        <f>MIN(DI47:DO47)</f>
        <v>0</v>
      </c>
      <c r="DQ47" s="49">
        <v>39</v>
      </c>
      <c r="DR47" s="30" t="str">
        <f>IF(BU47="","", (1 - ABS((BU47-$CI47)/$CI47))*40)</f>
        <v/>
      </c>
      <c r="DS47" s="30" t="str">
        <f>IF(BV47="","", (1 - ABS((BV47-$CI47)/$CI47))*40)</f>
        <v/>
      </c>
      <c r="DT47" s="30" t="str">
        <f>IF(BW47="","", (1 - ABS((BW47-$CI47)/$CI47))*40)</f>
        <v/>
      </c>
      <c r="DU47" s="30" t="str">
        <f>IF(BX47="","", (1 - ABS((BX47-$CI47)/$CI47))*40)</f>
        <v/>
      </c>
      <c r="DV47" s="30" t="str">
        <f>IF(BY47="","", (1 - ABS((BY47-$CI47)/$CI47))*40)</f>
        <v/>
      </c>
      <c r="DW47" s="30" t="str">
        <f>IF(BZ47="","", (1 - ABS((BZ47-$CI47)/$CI47))*40)</f>
        <v/>
      </c>
      <c r="DX47" s="30" t="str">
        <f>IF(CA47="","", (1 - ABS((CA47-$CI47)/$CI47))*40)</f>
        <v/>
      </c>
      <c r="DY47" s="49">
        <v>39</v>
      </c>
      <c r="DZ47" s="186"/>
      <c r="EA47" s="186"/>
      <c r="EB47" s="186"/>
      <c r="EC47" s="175"/>
      <c r="ED47" s="175"/>
      <c r="EE47" s="176">
        <f t="shared" si="3"/>
        <v>24</v>
      </c>
      <c r="EF47" s="175"/>
      <c r="EG47" s="49">
        <v>39</v>
      </c>
      <c r="EH47" s="64">
        <f>IF(DZ47&lt;36,0,IF(DZ47&gt;=72,60,IF(DZ47&gt;=66,40,IF(DZ47&gt;=60,30,IF(DZ47&gt;=48,20,IF(DZ47&gt;=36,10,0))))))</f>
        <v>0</v>
      </c>
      <c r="EI47" s="64">
        <f>IF(EA47&lt;36,0,IF(EA47&gt;=72,60,IF(EA47&gt;=66,40,IF(EA47&gt;=60,30,IF(EA47&gt;=48,20,IF(EA47&gt;=36,10,0))))))</f>
        <v>0</v>
      </c>
      <c r="EJ47" s="64">
        <f>IF(EB47&lt;36,0,IF(EB47&gt;=72,60,IF(EB47&gt;=66,40,IF(EB47&gt;=60,30,IF(EB47&gt;=48,20,IF(EB47&gt;=36,10,0))))))</f>
        <v>0</v>
      </c>
      <c r="EK47" s="64">
        <f>IF(EC47&lt;36,0,IF(EC47&gt;=72,60,IF(EC47&gt;=66,40,IF(EC47&gt;=60,30,IF(EC47&gt;=48,20,IF(EC47&gt;=36,10,0))))))</f>
        <v>0</v>
      </c>
      <c r="EL47" s="64">
        <f>IF(ED47&lt;36,0,IF(ED47&gt;=72,60,IF(ED47&gt;=66,40,IF(ED47&gt;=60,30,IF(ED47&gt;=48,20,IF(ED47&gt;=36,10,0))))))</f>
        <v>0</v>
      </c>
      <c r="EM47" s="64">
        <f>IF(EE47&lt;36,0,IF(EE47&gt;=72,60,IF(EE47&gt;=66,40,IF(EE47&gt;=60,30,IF(EE47&gt;=48,20,IF(EE47&gt;=36,10,0))))))</f>
        <v>0</v>
      </c>
      <c r="EN47" s="64">
        <f>IF(EF47&lt;36,0,IF(EF47&gt;=72,60,IF(EF47&gt;=66,40,IF(EF47&gt;=60,30,IF(EF47&gt;=48,20,IF(EF47&gt;=36,10,0))))))</f>
        <v>0</v>
      </c>
      <c r="EO47" s="49">
        <v>39</v>
      </c>
      <c r="EP47" s="31" t="str">
        <f>IF(DR47="","",(EH47+DR47))</f>
        <v/>
      </c>
      <c r="EQ47" s="31" t="str">
        <f>IF(DS47="","",(EI47+DS47))</f>
        <v/>
      </c>
      <c r="ER47" s="31" t="str">
        <f>IF(DT47="","",(EJ47+DT47))</f>
        <v/>
      </c>
      <c r="ES47" s="31" t="str">
        <f>IF(DU47="","",(EK47+DU47))</f>
        <v/>
      </c>
      <c r="ET47" s="31" t="str">
        <f>IF(DV47="","",(EL47+DV47))</f>
        <v/>
      </c>
      <c r="EU47" s="31" t="str">
        <f>IF(DW47="","",(EM47+DW47))</f>
        <v/>
      </c>
      <c r="EV47" s="31" t="str">
        <f>IF(DX47="","",(EN47+DX47))</f>
        <v/>
      </c>
      <c r="EW47" s="70">
        <f>MAX(EP47:EV47)</f>
        <v>0</v>
      </c>
      <c r="EX47" s="32" t="str">
        <f>IF($EW47=EP47,EP$8,IF($EW47=EQ47,EQ$8,IF($EW47=ER47,ER$8,IF($EW47=ES47,ES$8,IF($EW47=ET47,ET$8,IF($EW47=EU47,EU$8,IF($EW47=EV47,EV$8,"")))))))</f>
        <v/>
      </c>
      <c r="EY47" s="32" t="e">
        <f>IF($EW47=#REF!,#REF!,IF($EW47=#REF!,#REF!,IF($EW47=#REF!,#REF!,IF($EW47=#REF!,#REF!,IF($EW47=#REF!,#REF!,IF($EW47=#REF!,#REF!,IF($EW47=#REF!,#REF!,"")))))))</f>
        <v>#REF!</v>
      </c>
      <c r="EZ47" s="32" t="e">
        <f>IF($EW47=#REF!,#REF!,IF($EW47=#REF!,#REF!,IF($EW47=#REF!,#REF!,IF($EW47=#REF!,#REF!,IF($EW47=#REF!,#REF!,IF($EW47=#REF!,#REF!,IF($EW47=#REF!,#REF!,"")))))))</f>
        <v>#REF!</v>
      </c>
      <c r="FA47" s="32" t="e">
        <f>IF($EW47=#REF!,#REF!,IF($EW47=#REF!,#REF!,IF($EW47=#REF!,#REF!,IF($EW47=#REF!,#REF!,IF($EW47=#REF!,#REF!,IF($EW47=#REF!,#REF!,IF($EW47=#REF!,#REF!,"")))))))</f>
        <v>#REF!</v>
      </c>
      <c r="FB47" s="74" t="str">
        <f>IFERROR(INDEX($EP$8:$EV$8,MATCH(EW47,EP47:EV47,0)), "DESIERTO")</f>
        <v>DESIERTO</v>
      </c>
      <c r="FC47" s="74" t="e">
        <f>IF($EW47=EP47,EP$8,IF($EW47=EQ47,EQ$8,IF($EW47=ER47,ER$8,IF($EW47=ES47,ES$8,IF($EW47=ET47,ET$8,IF($EW47=EU47,EU$8,IF($EW47=EV47,EV$8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IF($EW47=#REF!,#REF!,""))))))))))))))))))))))))))))</f>
        <v>#REF!</v>
      </c>
      <c r="FD47" s="33" t="e">
        <f>IF($FC47=$I$8,$I47,IF($FC47=$J$8,$J47,IF($FC47=$K$8,$K47,IF($FC47=$L$8,$L47,IF($FC47=$M$8,$M47,IF($FC47=$N$8,$N47,IF($FC47=$O$8,$O47,"")))))))</f>
        <v>#REF!</v>
      </c>
      <c r="FE47" s="33" t="e">
        <f>IF($FC47=#REF!,#REF!,IF($FC47=#REF!,#REF!,IF($FC47=#REF!,#REF!,IF($FC47=#REF!,#REF!,IF($FC47=#REF!,#REF!,IF($FC47=#REF!,#REF!,IF($FC47=#REF!,#REF!,"")))))))</f>
        <v>#REF!</v>
      </c>
      <c r="FF47" s="33" t="e">
        <f>IF($FC47=#REF!,#REF!,IF($FC47=#REF!,#REF!,IF($FC47=#REF!,#REF!,IF($FC47=#REF!,#REF!,IF($FC47=#REF!,#REF!,IF($FC47=#REF!,#REF!,IF($FC47=#REF!,#REF!,"")))))))</f>
        <v>#REF!</v>
      </c>
      <c r="FG47" s="33" t="e">
        <f>IF($FC47=#REF!,#REF!,IF($FC47=#REF!,#REF!,IF($FC47=#REF!,#REF!,IF($FC47=#REF!,#REF!,IF($FC47=#REF!,#REF!,IF($FC47=#REF!,#REF!,IF($FC47=#REF!,#REF!,"")))))))</f>
        <v>#REF!</v>
      </c>
      <c r="FH47" s="65" t="str">
        <f>IFERROR(INDEX(I47:O47,MATCH(FB47,$I$8:$O$8,0)),"DESIERTO")</f>
        <v>DESIERTO</v>
      </c>
      <c r="FI47" s="33" t="e">
        <f t="shared" si="2"/>
        <v>#REF!</v>
      </c>
      <c r="FJ47" s="49">
        <v>39</v>
      </c>
      <c r="FK47" s="65" t="str">
        <f>IFERROR(IF(FH47&gt;0,(G47-FH47),"F"),"D")</f>
        <v>D</v>
      </c>
      <c r="FL47" s="65">
        <f>IF(FB47="DESIERTO",G47,"ADJUDICADO")</f>
        <v>30572440</v>
      </c>
    </row>
    <row r="48" spans="1:168" ht="40.799999999999997" x14ac:dyDescent="0.2">
      <c r="A48" s="45"/>
      <c r="B48" s="151" t="s">
        <v>107</v>
      </c>
      <c r="C48" s="151" t="s">
        <v>108</v>
      </c>
      <c r="D48" s="139" t="s">
        <v>109</v>
      </c>
      <c r="E48" s="139" t="s">
        <v>123</v>
      </c>
      <c r="F48" s="124">
        <v>1</v>
      </c>
      <c r="G48" s="127">
        <v>21817460</v>
      </c>
      <c r="H48" s="49">
        <v>40</v>
      </c>
      <c r="I48" s="164"/>
      <c r="J48" s="164"/>
      <c r="K48" s="164"/>
      <c r="L48" s="161"/>
      <c r="M48" s="161"/>
      <c r="N48" s="160">
        <v>19516000</v>
      </c>
      <c r="O48" s="161"/>
      <c r="P48" s="53">
        <v>40</v>
      </c>
      <c r="Q48" s="23">
        <f>IF(I48="NC","NC",IF(I48&lt;=$G48,I48,""))</f>
        <v>0</v>
      </c>
      <c r="R48" s="23">
        <f>IF(J48="NC","NC",IF(J48&lt;=$G48,J48,""))</f>
        <v>0</v>
      </c>
      <c r="S48" s="23">
        <f>IF(K48="NC","NC",IF(K48&lt;=$G48,K48,""))</f>
        <v>0</v>
      </c>
      <c r="T48" s="23">
        <f>IF(L48="NC","NC",IF(L48&lt;=$G48,L48,""))</f>
        <v>0</v>
      </c>
      <c r="U48" s="23">
        <f>IF(M48="NC","NC",IF(M48&lt;=$G48,M48,""))</f>
        <v>0</v>
      </c>
      <c r="V48" s="23">
        <f>IF(N48="NC","NC",IF(N48&lt;=$G48,N48,""))</f>
        <v>19516000</v>
      </c>
      <c r="W48" s="23">
        <f>IF(O48="NC","NC",IF(O48&lt;=$G48,O48,""))</f>
        <v>0</v>
      </c>
      <c r="X48" s="49">
        <v>40</v>
      </c>
      <c r="Y48" s="178" t="s">
        <v>34</v>
      </c>
      <c r="Z48" s="178" t="s">
        <v>34</v>
      </c>
      <c r="AA48" s="178" t="s">
        <v>34</v>
      </c>
      <c r="AB48" s="175" t="s">
        <v>34</v>
      </c>
      <c r="AC48" s="175" t="s">
        <v>34</v>
      </c>
      <c r="AD48" s="174" t="s">
        <v>34</v>
      </c>
      <c r="AE48" s="175" t="s">
        <v>34</v>
      </c>
      <c r="AF48" s="50">
        <v>40</v>
      </c>
      <c r="AG48" s="178" t="s">
        <v>35</v>
      </c>
      <c r="AH48" s="178" t="s">
        <v>35</v>
      </c>
      <c r="AI48" s="178" t="s">
        <v>35</v>
      </c>
      <c r="AJ48" s="175" t="s">
        <v>35</v>
      </c>
      <c r="AK48" s="175" t="s">
        <v>35</v>
      </c>
      <c r="AL48" s="174" t="s">
        <v>35</v>
      </c>
      <c r="AM48" s="175" t="s">
        <v>35</v>
      </c>
      <c r="AN48" s="49">
        <v>40</v>
      </c>
      <c r="AO48" s="178" t="s">
        <v>35</v>
      </c>
      <c r="AP48" s="178" t="s">
        <v>35</v>
      </c>
      <c r="AQ48" s="178" t="s">
        <v>35</v>
      </c>
      <c r="AR48" s="175" t="s">
        <v>35</v>
      </c>
      <c r="AS48" s="175" t="s">
        <v>35</v>
      </c>
      <c r="AT48" s="174" t="s">
        <v>35</v>
      </c>
      <c r="AU48" s="175" t="s">
        <v>35</v>
      </c>
      <c r="AV48" s="49">
        <v>40</v>
      </c>
      <c r="AW48" s="24" t="str">
        <f>IF(Y48="NO CUMPLE","NO CUMPLE",IF(AG48="NO CUMPLE","NO CUMPLE",IF(AO48="NO CUMPLE","NO CUMPLE",IF(AO48="CUMPLE","CUMPLE"))))</f>
        <v>NO CUMPLE</v>
      </c>
      <c r="AX48" s="24" t="str">
        <f>IF(Z48="NO CUMPLE","NO CUMPLE",IF(AH48="NO CUMPLE","NO CUMPLE",IF(AP48="NO CUMPLE","NO CUMPLE",IF(AP48="CUMPLE","CUMPLE"))))</f>
        <v>NO CUMPLE</v>
      </c>
      <c r="AY48" s="24" t="str">
        <f>IF(AA48="NO CUMPLE","NO CUMPLE",IF(AI48="NO CUMPLE","NO CUMPLE",IF(AQ48="NO CUMPLE","NO CUMPLE",IF(AQ48="CUMPLE","CUMPLE"))))</f>
        <v>NO CUMPLE</v>
      </c>
      <c r="AZ48" s="24" t="str">
        <f>IF(AB48="NO CUMPLE","NO CUMPLE",IF(AJ48="NO CUMPLE","NO CUMPLE",IF(AR48="NO CUMPLE","NO CUMPLE",IF(AR48="CUMPLE","CUMPLE"))))</f>
        <v>NO CUMPLE</v>
      </c>
      <c r="BA48" s="24" t="str">
        <f>IF(AC48="NO CUMPLE","NO CUMPLE",IF(AK48="NO CUMPLE","NO CUMPLE",IF(AS48="NO CUMPLE","NO CUMPLE",IF(AS48="CUMPLE","CUMPLE"))))</f>
        <v>NO CUMPLE</v>
      </c>
      <c r="BB48" s="24" t="str">
        <f>IF(AD48="NO CUMPLE","NO CUMPLE",IF(AL48="NO CUMPLE","NO CUMPLE",IF(AT48="NO CUMPLE","NO CUMPLE",IF(AT48="CUMPLE","CUMPLE"))))</f>
        <v>NO CUMPLE</v>
      </c>
      <c r="BC48" s="24" t="str">
        <f>IF(AE48="NO CUMPLE","NO CUMPLE",IF(AM48="NO CUMPLE","NO CUMPLE",IF(AU48="NO CUMPLE","NO CUMPLE",IF(AU48="CUMPLE","CUMPLE"))))</f>
        <v>NO CUMPLE</v>
      </c>
      <c r="BD48" s="49">
        <v>40</v>
      </c>
      <c r="BE48" s="177" t="s">
        <v>33</v>
      </c>
      <c r="BF48" s="177" t="s">
        <v>33</v>
      </c>
      <c r="BG48" s="177" t="s">
        <v>33</v>
      </c>
      <c r="BH48" s="177" t="s">
        <v>33</v>
      </c>
      <c r="BI48" s="177" t="s">
        <v>33</v>
      </c>
      <c r="BJ48" s="176" t="s">
        <v>35</v>
      </c>
      <c r="BK48" s="177" t="s">
        <v>33</v>
      </c>
      <c r="BL48" s="50">
        <v>40</v>
      </c>
      <c r="BM48" s="177" t="s">
        <v>33</v>
      </c>
      <c r="BN48" s="177" t="s">
        <v>33</v>
      </c>
      <c r="BO48" s="177" t="s">
        <v>33</v>
      </c>
      <c r="BP48" s="177" t="s">
        <v>33</v>
      </c>
      <c r="BQ48" s="177" t="s">
        <v>33</v>
      </c>
      <c r="BR48" s="176" t="s">
        <v>35</v>
      </c>
      <c r="BS48" s="177" t="s">
        <v>33</v>
      </c>
      <c r="BT48" s="49">
        <v>40</v>
      </c>
      <c r="BU48" s="23" t="str">
        <f>IF(AW48="NO CUMPLE","",IF(BE48="NO CUMPLE","",IF(BM48="NO CUMPLE","",IF(BE48="NC","",IF(BM48="CUMPLE",I48)))))</f>
        <v/>
      </c>
      <c r="BV48" s="23" t="str">
        <f>IF(AX48="NO CUMPLE","",IF(BF48="NO CUMPLE","",IF(BN48="NO CUMPLE","",IF(BF48="NC","",IF(BN48="CUMPLE",J48)))))</f>
        <v/>
      </c>
      <c r="BW48" s="23" t="str">
        <f>IF(AY48="NO CUMPLE","",IF(BG48="NO CUMPLE","",IF(BO48="NO CUMPLE","",IF(BG48="NC","",IF(BO48="CUMPLE",K48)))))</f>
        <v/>
      </c>
      <c r="BX48" s="23" t="str">
        <f>IF(AZ48="NO CUMPLE","",IF(BH48="NO CUMPLE","",IF(BP48="NO CUMPLE","",IF(BH48="NC","",IF(BP48="CUMPLE",L48)))))</f>
        <v/>
      </c>
      <c r="BY48" s="23" t="str">
        <f>IF(BA48="NO CUMPLE","",IF(BI48="NO CUMPLE","",IF(BQ48="NO CUMPLE","",IF(BI48="NC","",IF(BQ48="CUMPLE",M48)))))</f>
        <v/>
      </c>
      <c r="BZ48" s="23" t="str">
        <f>IF(BB48="NO CUMPLE","",IF(BJ48="NO CUMPLE","",IF(BR48="NO CUMPLE","",IF(BJ48="NC","",IF(BR48="CUMPLE",N48)))))</f>
        <v/>
      </c>
      <c r="CA48" s="23" t="str">
        <f>IF(BC48="NO CUMPLE","",IF(BK48="NO CUMPLE","",IF(BS48="NO CUMPLE","",IF(BK48="NC","",IF(BS48="CUMPLE",O48)))))</f>
        <v/>
      </c>
      <c r="CB48" s="23">
        <v>21817460</v>
      </c>
      <c r="CC48" s="23">
        <v>21817460</v>
      </c>
      <c r="CD48" s="25">
        <f>COUNT(BU48:CA48)</f>
        <v>0</v>
      </c>
      <c r="CE48" s="25">
        <f t="shared" si="0"/>
        <v>0</v>
      </c>
      <c r="CF48" s="26" t="str">
        <f>IFERROR(MEDIAN(BU48:CA48),"")</f>
        <v/>
      </c>
      <c r="CG48" s="68" t="str">
        <f>IF(COUNT(BU48:CA48)=0,"",MOD(COUNT(BU48:CA48),2))</f>
        <v/>
      </c>
      <c r="CH48" s="69" t="str">
        <f>IF(COUNT(BU48:CA48)&lt;2,"", IF(MOD(COUNT(BU48:CA48),2)=1,"", SMALL(BU48:CA48, COUNT(BU48:CA48)/2 ) ))</f>
        <v/>
      </c>
      <c r="CI48" s="69" t="str">
        <f t="shared" si="1"/>
        <v/>
      </c>
      <c r="CJ48" s="49">
        <v>40</v>
      </c>
      <c r="CK48" s="27" t="str">
        <f>IF(BU48="","", (1 - ABS((BU48 - $CI48)/$CI48)) * 40)</f>
        <v/>
      </c>
      <c r="CL48" s="27" t="str">
        <f>IF(BV48="","", (1 - ABS((BV48 - $CI48)/$CI48)) * 40)</f>
        <v/>
      </c>
      <c r="CM48" s="27" t="str">
        <f>IF(BW48="","", (1 - ABS((BW48 - $CI48)/$CI48)) * 40)</f>
        <v/>
      </c>
      <c r="CN48" s="27" t="str">
        <f>IF(BX48="","", (1 - ABS((BX48 - $CI48)/$CI48)) * 40)</f>
        <v/>
      </c>
      <c r="CO48" s="27" t="str">
        <f>IF(BY48="","", (1 - ABS((BY48 - $CI48)/$CI48)) * 40)</f>
        <v/>
      </c>
      <c r="CP48" s="27" t="str">
        <f>IF(BZ48="","", (1 - ABS((BZ48 - $CI48)/$CI48)) * 40)</f>
        <v/>
      </c>
      <c r="CQ48" s="27" t="str">
        <f>IF(CA48="","", (1 - ABS((CA48 - $CI48)/$CI48)) * 40)</f>
        <v/>
      </c>
      <c r="CR48" s="49">
        <v>40</v>
      </c>
      <c r="CS48" s="67" t="str">
        <f>IF(BU48="","",ABS((BU48 - $CI48)/$CI48))</f>
        <v/>
      </c>
      <c r="CT48" s="67" t="str">
        <f>IF(BV48="","",ABS((BV48 - $CI48)/$CI48))</f>
        <v/>
      </c>
      <c r="CU48" s="67" t="str">
        <f>IF(BW48="","",ABS((BW48 - $CI48)/$CI48))</f>
        <v/>
      </c>
      <c r="CV48" s="67" t="str">
        <f>IF(BX48="","",ABS((BX48 - $CI48)/$CI48))</f>
        <v/>
      </c>
      <c r="CW48" s="67" t="str">
        <f>IF(BY48="","",ABS((BY48 - $CI48)/$CI48))</f>
        <v/>
      </c>
      <c r="CX48" s="67" t="str">
        <f>IF(BZ48="","",ABS((BZ48 - $CI48)/$CI48))</f>
        <v/>
      </c>
      <c r="CY48" s="67" t="str">
        <f>IF(CA48="","",ABS((CA48 - $CI48)/$CI48))</f>
        <v/>
      </c>
      <c r="CZ48" s="49">
        <v>40</v>
      </c>
      <c r="DA48" s="28" t="str">
        <f>IF(CK48="","",ABS(BU48-$CF48))</f>
        <v/>
      </c>
      <c r="DB48" s="28" t="str">
        <f>IF(CL48="","",ABS(BV48-$CF48))</f>
        <v/>
      </c>
      <c r="DC48" s="28" t="str">
        <f>IF(CM48="","",ABS(BW48-$CF48))</f>
        <v/>
      </c>
      <c r="DD48" s="28" t="str">
        <f>IF(CN48="","",ABS(BX48-$CF48))</f>
        <v/>
      </c>
      <c r="DE48" s="28" t="str">
        <f>IF(CO48="","",ABS(BY48-$CF48))</f>
        <v/>
      </c>
      <c r="DF48" s="28" t="str">
        <f>IF(CP48="","",ABS(BZ48-$CF48))</f>
        <v/>
      </c>
      <c r="DG48" s="28" t="str">
        <f>IF(CQ48="","",ABS(CA48-$CF48))</f>
        <v/>
      </c>
      <c r="DH48" s="49">
        <v>40</v>
      </c>
      <c r="DI48" s="29" t="str">
        <f>IF(BU48="","",(BU48-$CI48)^2)</f>
        <v/>
      </c>
      <c r="DJ48" s="29" t="str">
        <f>IF(BV48="","",(BV48-$CI48)^2)</f>
        <v/>
      </c>
      <c r="DK48" s="29" t="str">
        <f>IF(BW48="","",(BW48-$CI48)^2)</f>
        <v/>
      </c>
      <c r="DL48" s="29" t="str">
        <f>IF(BX48="","",(BX48-$CI48)^2)</f>
        <v/>
      </c>
      <c r="DM48" s="29" t="str">
        <f>IF(BY48="","",(BY48-$CI48)^2)</f>
        <v/>
      </c>
      <c r="DN48" s="29" t="str">
        <f>IF(BZ48="","",(BZ48-$CI48)^2)</f>
        <v/>
      </c>
      <c r="DO48" s="29" t="str">
        <f>IF(CA48="","",(CA48-$CI48)^2)</f>
        <v/>
      </c>
      <c r="DP48" s="46">
        <f>MIN(DI48:DO48)</f>
        <v>0</v>
      </c>
      <c r="DQ48" s="49">
        <v>40</v>
      </c>
      <c r="DR48" s="30" t="str">
        <f>IF(BU48="","", (1 - ABS((BU48-$CI48)/$CI48))*40)</f>
        <v/>
      </c>
      <c r="DS48" s="30" t="str">
        <f>IF(BV48="","", (1 - ABS((BV48-$CI48)/$CI48))*40)</f>
        <v/>
      </c>
      <c r="DT48" s="30" t="str">
        <f>IF(BW48="","", (1 - ABS((BW48-$CI48)/$CI48))*40)</f>
        <v/>
      </c>
      <c r="DU48" s="30" t="str">
        <f>IF(BX48="","", (1 - ABS((BX48-$CI48)/$CI48))*40)</f>
        <v/>
      </c>
      <c r="DV48" s="30" t="str">
        <f>IF(BY48="","", (1 - ABS((BY48-$CI48)/$CI48))*40)</f>
        <v/>
      </c>
      <c r="DW48" s="30" t="str">
        <f>IF(BZ48="","", (1 - ABS((BZ48-$CI48)/$CI48))*40)</f>
        <v/>
      </c>
      <c r="DX48" s="30" t="str">
        <f>IF(CA48="","", (1 - ABS((CA48-$CI48)/$CI48))*40)</f>
        <v/>
      </c>
      <c r="DY48" s="49">
        <v>40</v>
      </c>
      <c r="DZ48" s="178"/>
      <c r="EA48" s="178"/>
      <c r="EB48" s="178"/>
      <c r="EC48" s="175"/>
      <c r="ED48" s="175"/>
      <c r="EE48" s="176">
        <f t="shared" si="3"/>
        <v>24</v>
      </c>
      <c r="EF48" s="175"/>
      <c r="EG48" s="49">
        <v>40</v>
      </c>
      <c r="EH48" s="64">
        <f>IF(DZ48&lt;36,0,IF(DZ48&gt;=72,60,IF(DZ48&gt;=66,40,IF(DZ48&gt;=60,30,IF(DZ48&gt;=48,20,IF(DZ48&gt;=36,10,0))))))</f>
        <v>0</v>
      </c>
      <c r="EI48" s="64">
        <f>IF(EA48&lt;36,0,IF(EA48&gt;=72,60,IF(EA48&gt;=66,40,IF(EA48&gt;=60,30,IF(EA48&gt;=48,20,IF(EA48&gt;=36,10,0))))))</f>
        <v>0</v>
      </c>
      <c r="EJ48" s="64">
        <f>IF(EB48&lt;36,0,IF(EB48&gt;=72,60,IF(EB48&gt;=66,40,IF(EB48&gt;=60,30,IF(EB48&gt;=48,20,IF(EB48&gt;=36,10,0))))))</f>
        <v>0</v>
      </c>
      <c r="EK48" s="64">
        <f>IF(EC48&lt;36,0,IF(EC48&gt;=72,60,IF(EC48&gt;=66,40,IF(EC48&gt;=60,30,IF(EC48&gt;=48,20,IF(EC48&gt;=36,10,0))))))</f>
        <v>0</v>
      </c>
      <c r="EL48" s="64">
        <f>IF(ED48&lt;36,0,IF(ED48&gt;=72,60,IF(ED48&gt;=66,40,IF(ED48&gt;=60,30,IF(ED48&gt;=48,20,IF(ED48&gt;=36,10,0))))))</f>
        <v>0</v>
      </c>
      <c r="EM48" s="64">
        <f>IF(EE48&lt;36,0,IF(EE48&gt;=72,60,IF(EE48&gt;=66,40,IF(EE48&gt;=60,30,IF(EE48&gt;=48,20,IF(EE48&gt;=36,10,0))))))</f>
        <v>0</v>
      </c>
      <c r="EN48" s="64">
        <f>IF(EF48&lt;36,0,IF(EF48&gt;=72,60,IF(EF48&gt;=66,40,IF(EF48&gt;=60,30,IF(EF48&gt;=48,20,IF(EF48&gt;=36,10,0))))))</f>
        <v>0</v>
      </c>
      <c r="EO48" s="49">
        <v>40</v>
      </c>
      <c r="EP48" s="31" t="str">
        <f>IF(DR48="","",(EH48+DR48))</f>
        <v/>
      </c>
      <c r="EQ48" s="31" t="str">
        <f>IF(DS48="","",(EI48+DS48))</f>
        <v/>
      </c>
      <c r="ER48" s="31" t="str">
        <f>IF(DT48="","",(EJ48+DT48))</f>
        <v/>
      </c>
      <c r="ES48" s="31" t="str">
        <f>IF(DU48="","",(EK48+DU48))</f>
        <v/>
      </c>
      <c r="ET48" s="31" t="str">
        <f>IF(DV48="","",(EL48+DV48))</f>
        <v/>
      </c>
      <c r="EU48" s="31" t="str">
        <f>IF(DW48="","",(EM48+DW48))</f>
        <v/>
      </c>
      <c r="EV48" s="31" t="str">
        <f>IF(DX48="","",(EN48+DX48))</f>
        <v/>
      </c>
      <c r="EW48" s="70">
        <f>MAX(EP48:EV48)</f>
        <v>0</v>
      </c>
      <c r="EX48" s="32" t="str">
        <f>IF($EW48=EP48,EP$8,IF($EW48=EQ48,EQ$8,IF($EW48=ER48,ER$8,IF($EW48=ES48,ES$8,IF($EW48=ET48,ET$8,IF($EW48=EU48,EU$8,IF($EW48=EV48,EV$8,"")))))))</f>
        <v/>
      </c>
      <c r="EY48" s="32" t="e">
        <f>IF($EW48=#REF!,#REF!,IF($EW48=#REF!,#REF!,IF($EW48=#REF!,#REF!,IF($EW48=#REF!,#REF!,IF($EW48=#REF!,#REF!,IF($EW48=#REF!,#REF!,IF($EW48=#REF!,#REF!,"")))))))</f>
        <v>#REF!</v>
      </c>
      <c r="EZ48" s="32" t="e">
        <f>IF($EW48=#REF!,#REF!,IF($EW48=#REF!,#REF!,IF($EW48=#REF!,#REF!,IF($EW48=#REF!,#REF!,IF($EW48=#REF!,#REF!,IF($EW48=#REF!,#REF!,IF($EW48=#REF!,#REF!,"")))))))</f>
        <v>#REF!</v>
      </c>
      <c r="FA48" s="32" t="e">
        <f>IF($EW48=#REF!,#REF!,IF($EW48=#REF!,#REF!,IF($EW48=#REF!,#REF!,IF($EW48=#REF!,#REF!,IF($EW48=#REF!,#REF!,IF($EW48=#REF!,#REF!,IF($EW48=#REF!,#REF!,"")))))))</f>
        <v>#REF!</v>
      </c>
      <c r="FB48" s="74" t="str">
        <f>IFERROR(INDEX($EP$8:$EV$8,MATCH(EW48,EP48:EV48,0)), "DESIERTO")</f>
        <v>DESIERTO</v>
      </c>
      <c r="FC48" s="74" t="e">
        <f>IF($EW48=EP48,EP$8,IF($EW48=EQ48,EQ$8,IF($EW48=ER48,ER$8,IF($EW48=ES48,ES$8,IF($EW48=ET48,ET$8,IF($EW48=EU48,EU$8,IF($EW48=EV48,EV$8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IF($EW48=#REF!,#REF!,""))))))))))))))))))))))))))))</f>
        <v>#REF!</v>
      </c>
      <c r="FD48" s="33" t="e">
        <f>IF($FC48=$I$8,$I48,IF($FC48=$J$8,$J48,IF($FC48=$K$8,$K48,IF($FC48=$L$8,$L48,IF($FC48=$M$8,$M48,IF($FC48=$N$8,$N48,IF($FC48=$O$8,$O48,"")))))))</f>
        <v>#REF!</v>
      </c>
      <c r="FE48" s="33" t="e">
        <f>IF($FC48=#REF!,#REF!,IF($FC48=#REF!,#REF!,IF($FC48=#REF!,#REF!,IF($FC48=#REF!,#REF!,IF($FC48=#REF!,#REF!,IF($FC48=#REF!,#REF!,IF($FC48=#REF!,#REF!,"")))))))</f>
        <v>#REF!</v>
      </c>
      <c r="FF48" s="33" t="e">
        <f>IF($FC48=#REF!,#REF!,IF($FC48=#REF!,#REF!,IF($FC48=#REF!,#REF!,IF($FC48=#REF!,#REF!,IF($FC48=#REF!,#REF!,IF($FC48=#REF!,#REF!,IF($FC48=#REF!,#REF!,"")))))))</f>
        <v>#REF!</v>
      </c>
      <c r="FG48" s="33" t="e">
        <f>IF($FC48=#REF!,#REF!,IF($FC48=#REF!,#REF!,IF($FC48=#REF!,#REF!,IF($FC48=#REF!,#REF!,IF($FC48=#REF!,#REF!,IF($FC48=#REF!,#REF!,IF($FC48=#REF!,#REF!,"")))))))</f>
        <v>#REF!</v>
      </c>
      <c r="FH48" s="65" t="str">
        <f>IFERROR(INDEX(I48:O48,MATCH(FB48,$I$8:$O$8,0)),"DESIERTO")</f>
        <v>DESIERTO</v>
      </c>
      <c r="FI48" s="33" t="e">
        <f t="shared" si="2"/>
        <v>#REF!</v>
      </c>
      <c r="FJ48" s="49">
        <v>40</v>
      </c>
      <c r="FK48" s="65" t="str">
        <f>IFERROR(IF(FH48&gt;0,(G48-FH48),"F"),"D")</f>
        <v>D</v>
      </c>
      <c r="FL48" s="65">
        <f>IF(FB48="DESIERTO",G48,"ADJUDICADO")</f>
        <v>21817460</v>
      </c>
    </row>
    <row r="49" spans="1:168" ht="40.799999999999997" x14ac:dyDescent="0.2">
      <c r="A49" s="45"/>
      <c r="B49" s="151" t="s">
        <v>107</v>
      </c>
      <c r="C49" s="151" t="s">
        <v>108</v>
      </c>
      <c r="D49" s="139" t="s">
        <v>109</v>
      </c>
      <c r="E49" s="139" t="s">
        <v>124</v>
      </c>
      <c r="F49" s="124">
        <v>6</v>
      </c>
      <c r="G49" s="127">
        <v>1715400</v>
      </c>
      <c r="H49" s="50">
        <v>41</v>
      </c>
      <c r="I49" s="172"/>
      <c r="J49" s="172"/>
      <c r="K49" s="172"/>
      <c r="L49" s="161"/>
      <c r="M49" s="161"/>
      <c r="N49" s="163"/>
      <c r="O49" s="161"/>
      <c r="P49" s="53">
        <v>41</v>
      </c>
      <c r="Q49" s="23">
        <f>IF(I49="NC","NC",IF(I49&lt;=$G49,I49,""))</f>
        <v>0</v>
      </c>
      <c r="R49" s="23">
        <f>IF(J49="NC","NC",IF(J49&lt;=$G49,J49,""))</f>
        <v>0</v>
      </c>
      <c r="S49" s="23">
        <f>IF(K49="NC","NC",IF(K49&lt;=$G49,K49,""))</f>
        <v>0</v>
      </c>
      <c r="T49" s="23">
        <f>IF(L49="NC","NC",IF(L49&lt;=$G49,L49,""))</f>
        <v>0</v>
      </c>
      <c r="U49" s="23">
        <f>IF(M49="NC","NC",IF(M49&lt;=$G49,M49,""))</f>
        <v>0</v>
      </c>
      <c r="V49" s="23">
        <f>IF(N49="NC","NC",IF(N49&lt;=$G49,N49,""))</f>
        <v>0</v>
      </c>
      <c r="W49" s="23">
        <f>IF(O49="NC","NC",IF(O49&lt;=$G49,O49,""))</f>
        <v>0</v>
      </c>
      <c r="X49" s="49">
        <v>41</v>
      </c>
      <c r="Y49" s="186" t="s">
        <v>34</v>
      </c>
      <c r="Z49" s="186" t="s">
        <v>34</v>
      </c>
      <c r="AA49" s="186" t="s">
        <v>34</v>
      </c>
      <c r="AB49" s="175" t="s">
        <v>34</v>
      </c>
      <c r="AC49" s="175" t="s">
        <v>34</v>
      </c>
      <c r="AD49" s="177" t="s">
        <v>34</v>
      </c>
      <c r="AE49" s="175" t="s">
        <v>34</v>
      </c>
      <c r="AF49" s="50">
        <v>41</v>
      </c>
      <c r="AG49" s="186" t="s">
        <v>35</v>
      </c>
      <c r="AH49" s="186" t="s">
        <v>35</v>
      </c>
      <c r="AI49" s="186" t="s">
        <v>35</v>
      </c>
      <c r="AJ49" s="175" t="s">
        <v>35</v>
      </c>
      <c r="AK49" s="175" t="s">
        <v>35</v>
      </c>
      <c r="AL49" s="177" t="s">
        <v>35</v>
      </c>
      <c r="AM49" s="175" t="s">
        <v>35</v>
      </c>
      <c r="AN49" s="49">
        <v>41</v>
      </c>
      <c r="AO49" s="186" t="s">
        <v>35</v>
      </c>
      <c r="AP49" s="186" t="s">
        <v>35</v>
      </c>
      <c r="AQ49" s="186" t="s">
        <v>35</v>
      </c>
      <c r="AR49" s="175" t="s">
        <v>35</v>
      </c>
      <c r="AS49" s="175" t="s">
        <v>35</v>
      </c>
      <c r="AT49" s="177" t="s">
        <v>35</v>
      </c>
      <c r="AU49" s="175" t="s">
        <v>35</v>
      </c>
      <c r="AV49" s="49">
        <v>41</v>
      </c>
      <c r="AW49" s="24" t="str">
        <f>IF(Y49="NO CUMPLE","NO CUMPLE",IF(AG49="NO CUMPLE","NO CUMPLE",IF(AO49="NO CUMPLE","NO CUMPLE",IF(AO49="CUMPLE","CUMPLE"))))</f>
        <v>NO CUMPLE</v>
      </c>
      <c r="AX49" s="24" t="str">
        <f>IF(Z49="NO CUMPLE","NO CUMPLE",IF(AH49="NO CUMPLE","NO CUMPLE",IF(AP49="NO CUMPLE","NO CUMPLE",IF(AP49="CUMPLE","CUMPLE"))))</f>
        <v>NO CUMPLE</v>
      </c>
      <c r="AY49" s="24" t="str">
        <f>IF(AA49="NO CUMPLE","NO CUMPLE",IF(AI49="NO CUMPLE","NO CUMPLE",IF(AQ49="NO CUMPLE","NO CUMPLE",IF(AQ49="CUMPLE","CUMPLE"))))</f>
        <v>NO CUMPLE</v>
      </c>
      <c r="AZ49" s="24" t="str">
        <f>IF(AB49="NO CUMPLE","NO CUMPLE",IF(AJ49="NO CUMPLE","NO CUMPLE",IF(AR49="NO CUMPLE","NO CUMPLE",IF(AR49="CUMPLE","CUMPLE"))))</f>
        <v>NO CUMPLE</v>
      </c>
      <c r="BA49" s="24" t="str">
        <f>IF(AC49="NO CUMPLE","NO CUMPLE",IF(AK49="NO CUMPLE","NO CUMPLE",IF(AS49="NO CUMPLE","NO CUMPLE",IF(AS49="CUMPLE","CUMPLE"))))</f>
        <v>NO CUMPLE</v>
      </c>
      <c r="BB49" s="24" t="str">
        <f>IF(AD49="NO CUMPLE","NO CUMPLE",IF(AL49="NO CUMPLE","NO CUMPLE",IF(AT49="NO CUMPLE","NO CUMPLE",IF(AT49="CUMPLE","CUMPLE"))))</f>
        <v>NO CUMPLE</v>
      </c>
      <c r="BC49" s="24" t="str">
        <f>IF(AE49="NO CUMPLE","NO CUMPLE",IF(AM49="NO CUMPLE","NO CUMPLE",IF(AU49="NO CUMPLE","NO CUMPLE",IF(AU49="CUMPLE","CUMPLE"))))</f>
        <v>NO CUMPLE</v>
      </c>
      <c r="BD49" s="49">
        <v>41</v>
      </c>
      <c r="BE49" s="177" t="s">
        <v>33</v>
      </c>
      <c r="BF49" s="177" t="s">
        <v>33</v>
      </c>
      <c r="BG49" s="177" t="s">
        <v>33</v>
      </c>
      <c r="BH49" s="177" t="s">
        <v>33</v>
      </c>
      <c r="BI49" s="177" t="s">
        <v>33</v>
      </c>
      <c r="BJ49" s="177" t="s">
        <v>33</v>
      </c>
      <c r="BK49" s="177" t="s">
        <v>33</v>
      </c>
      <c r="BL49" s="49">
        <v>41</v>
      </c>
      <c r="BM49" s="177" t="s">
        <v>33</v>
      </c>
      <c r="BN49" s="177" t="s">
        <v>33</v>
      </c>
      <c r="BO49" s="177" t="s">
        <v>33</v>
      </c>
      <c r="BP49" s="177" t="s">
        <v>33</v>
      </c>
      <c r="BQ49" s="177" t="s">
        <v>33</v>
      </c>
      <c r="BR49" s="177" t="s">
        <v>33</v>
      </c>
      <c r="BS49" s="177" t="s">
        <v>33</v>
      </c>
      <c r="BT49" s="49">
        <v>41</v>
      </c>
      <c r="BU49" s="23" t="str">
        <f>IF(AW49="NO CUMPLE","",IF(BE49="NO CUMPLE","",IF(BM49="NO CUMPLE","",IF(BE49="NC","",IF(BM49="CUMPLE",I49)))))</f>
        <v/>
      </c>
      <c r="BV49" s="23" t="str">
        <f>IF(AX49="NO CUMPLE","",IF(BF49="NO CUMPLE","",IF(BN49="NO CUMPLE","",IF(BF49="NC","",IF(BN49="CUMPLE",J49)))))</f>
        <v/>
      </c>
      <c r="BW49" s="23" t="str">
        <f>IF(AY49="NO CUMPLE","",IF(BG49="NO CUMPLE","",IF(BO49="NO CUMPLE","",IF(BG49="NC","",IF(BO49="CUMPLE",K49)))))</f>
        <v/>
      </c>
      <c r="BX49" s="23" t="str">
        <f>IF(AZ49="NO CUMPLE","",IF(BH49="NO CUMPLE","",IF(BP49="NO CUMPLE","",IF(BH49="NC","",IF(BP49="CUMPLE",L49)))))</f>
        <v/>
      </c>
      <c r="BY49" s="23" t="str">
        <f>IF(BA49="NO CUMPLE","",IF(BI49="NO CUMPLE","",IF(BQ49="NO CUMPLE","",IF(BI49="NC","",IF(BQ49="CUMPLE",M49)))))</f>
        <v/>
      </c>
      <c r="BZ49" s="23" t="str">
        <f>IF(BB49="NO CUMPLE","",IF(BJ49="NO CUMPLE","",IF(BR49="NO CUMPLE","",IF(BJ49="NC","",IF(BR49="CUMPLE",N49)))))</f>
        <v/>
      </c>
      <c r="CA49" s="23" t="str">
        <f>IF(BC49="NO CUMPLE","",IF(BK49="NO CUMPLE","",IF(BS49="NO CUMPLE","",IF(BK49="NC","",IF(BS49="CUMPLE",O49)))))</f>
        <v/>
      </c>
      <c r="CB49" s="23">
        <v>1715400</v>
      </c>
      <c r="CC49" s="23">
        <v>1715400</v>
      </c>
      <c r="CD49" s="25">
        <f>COUNT(BU49:CA49)</f>
        <v>0</v>
      </c>
      <c r="CE49" s="25">
        <f t="shared" si="0"/>
        <v>0</v>
      </c>
      <c r="CF49" s="26" t="str">
        <f>IFERROR(MEDIAN(BU49:CA49),"")</f>
        <v/>
      </c>
      <c r="CG49" s="68" t="str">
        <f>IF(COUNT(BU49:CA49)=0,"",MOD(COUNT(BU49:CA49),2))</f>
        <v/>
      </c>
      <c r="CH49" s="69" t="str">
        <f>IF(COUNT(BU49:CA49)&lt;2,"", IF(MOD(COUNT(BU49:CA49),2)=1,"", SMALL(BU49:CA49, COUNT(BU49:CA49)/2 ) ))</f>
        <v/>
      </c>
      <c r="CI49" s="69" t="str">
        <f t="shared" si="1"/>
        <v/>
      </c>
      <c r="CJ49" s="49">
        <v>41</v>
      </c>
      <c r="CK49" s="27" t="str">
        <f>IF(BU49="","", (1 - ABS((BU49 - $CI49)/$CI49)) * 40)</f>
        <v/>
      </c>
      <c r="CL49" s="27" t="str">
        <f>IF(BV49="","", (1 - ABS((BV49 - $CI49)/$CI49)) * 40)</f>
        <v/>
      </c>
      <c r="CM49" s="27" t="str">
        <f>IF(BW49="","", (1 - ABS((BW49 - $CI49)/$CI49)) * 40)</f>
        <v/>
      </c>
      <c r="CN49" s="27" t="str">
        <f>IF(BX49="","", (1 - ABS((BX49 - $CI49)/$CI49)) * 40)</f>
        <v/>
      </c>
      <c r="CO49" s="27" t="str">
        <f>IF(BY49="","", (1 - ABS((BY49 - $CI49)/$CI49)) * 40)</f>
        <v/>
      </c>
      <c r="CP49" s="27" t="str">
        <f>IF(BZ49="","", (1 - ABS((BZ49 - $CI49)/$CI49)) * 40)</f>
        <v/>
      </c>
      <c r="CQ49" s="27" t="str">
        <f>IF(CA49="","", (1 - ABS((CA49 - $CI49)/$CI49)) * 40)</f>
        <v/>
      </c>
      <c r="CR49" s="49">
        <v>41</v>
      </c>
      <c r="CS49" s="67" t="str">
        <f>IF(BU49="","",ABS((BU49 - $CI49)/$CI49))</f>
        <v/>
      </c>
      <c r="CT49" s="67" t="str">
        <f>IF(BV49="","",ABS((BV49 - $CI49)/$CI49))</f>
        <v/>
      </c>
      <c r="CU49" s="67" t="str">
        <f>IF(BW49="","",ABS((BW49 - $CI49)/$CI49))</f>
        <v/>
      </c>
      <c r="CV49" s="67" t="str">
        <f>IF(BX49="","",ABS((BX49 - $CI49)/$CI49))</f>
        <v/>
      </c>
      <c r="CW49" s="67" t="str">
        <f>IF(BY49="","",ABS((BY49 - $CI49)/$CI49))</f>
        <v/>
      </c>
      <c r="CX49" s="67" t="str">
        <f>IF(BZ49="","",ABS((BZ49 - $CI49)/$CI49))</f>
        <v/>
      </c>
      <c r="CY49" s="67" t="str">
        <f>IF(CA49="","",ABS((CA49 - $CI49)/$CI49))</f>
        <v/>
      </c>
      <c r="CZ49" s="49">
        <v>41</v>
      </c>
      <c r="DA49" s="28" t="str">
        <f>IF(CK49="","",ABS(BU49-$CF49))</f>
        <v/>
      </c>
      <c r="DB49" s="28" t="str">
        <f>IF(CL49="","",ABS(BV49-$CF49))</f>
        <v/>
      </c>
      <c r="DC49" s="28" t="str">
        <f>IF(CM49="","",ABS(BW49-$CF49))</f>
        <v/>
      </c>
      <c r="DD49" s="28" t="str">
        <f>IF(CN49="","",ABS(BX49-$CF49))</f>
        <v/>
      </c>
      <c r="DE49" s="28" t="str">
        <f>IF(CO49="","",ABS(BY49-$CF49))</f>
        <v/>
      </c>
      <c r="DF49" s="28" t="str">
        <f>IF(CP49="","",ABS(BZ49-$CF49))</f>
        <v/>
      </c>
      <c r="DG49" s="28" t="str">
        <f>IF(CQ49="","",ABS(CA49-$CF49))</f>
        <v/>
      </c>
      <c r="DH49" s="49">
        <v>41</v>
      </c>
      <c r="DI49" s="29" t="str">
        <f>IF(BU49="","",(BU49-$CI49)^2)</f>
        <v/>
      </c>
      <c r="DJ49" s="29" t="str">
        <f>IF(BV49="","",(BV49-$CI49)^2)</f>
        <v/>
      </c>
      <c r="DK49" s="29" t="str">
        <f>IF(BW49="","",(BW49-$CI49)^2)</f>
        <v/>
      </c>
      <c r="DL49" s="29" t="str">
        <f>IF(BX49="","",(BX49-$CI49)^2)</f>
        <v/>
      </c>
      <c r="DM49" s="29" t="str">
        <f>IF(BY49="","",(BY49-$CI49)^2)</f>
        <v/>
      </c>
      <c r="DN49" s="29" t="str">
        <f>IF(BZ49="","",(BZ49-$CI49)^2)</f>
        <v/>
      </c>
      <c r="DO49" s="29" t="str">
        <f>IF(CA49="","",(CA49-$CI49)^2)</f>
        <v/>
      </c>
      <c r="DP49" s="46">
        <f>MIN(DI49:DO49)</f>
        <v>0</v>
      </c>
      <c r="DQ49" s="49">
        <v>41</v>
      </c>
      <c r="DR49" s="30" t="str">
        <f>IF(BU49="","", (1 - ABS((BU49-$CI49)/$CI49))*40)</f>
        <v/>
      </c>
      <c r="DS49" s="30" t="str">
        <f>IF(BV49="","", (1 - ABS((BV49-$CI49)/$CI49))*40)</f>
        <v/>
      </c>
      <c r="DT49" s="30" t="str">
        <f>IF(BW49="","", (1 - ABS((BW49-$CI49)/$CI49))*40)</f>
        <v/>
      </c>
      <c r="DU49" s="30" t="str">
        <f>IF(BX49="","", (1 - ABS((BX49-$CI49)/$CI49))*40)</f>
        <v/>
      </c>
      <c r="DV49" s="30" t="str">
        <f>IF(BY49="","", (1 - ABS((BY49-$CI49)/$CI49))*40)</f>
        <v/>
      </c>
      <c r="DW49" s="30" t="str">
        <f>IF(BZ49="","", (1 - ABS((BZ49-$CI49)/$CI49))*40)</f>
        <v/>
      </c>
      <c r="DX49" s="30" t="str">
        <f>IF(CA49="","", (1 - ABS((CA49-$CI49)/$CI49))*40)</f>
        <v/>
      </c>
      <c r="DY49" s="49">
        <v>41</v>
      </c>
      <c r="DZ49" s="186"/>
      <c r="EA49" s="186"/>
      <c r="EB49" s="186"/>
      <c r="EC49" s="175"/>
      <c r="ED49" s="175"/>
      <c r="EE49" s="177"/>
      <c r="EF49" s="175"/>
      <c r="EG49" s="49">
        <v>41</v>
      </c>
      <c r="EH49" s="64">
        <f>IF(DZ49&lt;36,0,IF(DZ49&gt;=72,60,IF(DZ49&gt;=66,40,IF(DZ49&gt;=60,30,IF(DZ49&gt;=48,20,IF(DZ49&gt;=36,10,0))))))</f>
        <v>0</v>
      </c>
      <c r="EI49" s="64">
        <f>IF(EA49&lt;36,0,IF(EA49&gt;=72,60,IF(EA49&gt;=66,40,IF(EA49&gt;=60,30,IF(EA49&gt;=48,20,IF(EA49&gt;=36,10,0))))))</f>
        <v>0</v>
      </c>
      <c r="EJ49" s="64">
        <f>IF(EB49&lt;36,0,IF(EB49&gt;=72,60,IF(EB49&gt;=66,40,IF(EB49&gt;=60,30,IF(EB49&gt;=48,20,IF(EB49&gt;=36,10,0))))))</f>
        <v>0</v>
      </c>
      <c r="EK49" s="64">
        <f>IF(EC49&lt;36,0,IF(EC49&gt;=72,60,IF(EC49&gt;=66,40,IF(EC49&gt;=60,30,IF(EC49&gt;=48,20,IF(EC49&gt;=36,10,0))))))</f>
        <v>0</v>
      </c>
      <c r="EL49" s="64">
        <f>IF(ED49&lt;36,0,IF(ED49&gt;=72,60,IF(ED49&gt;=66,40,IF(ED49&gt;=60,30,IF(ED49&gt;=48,20,IF(ED49&gt;=36,10,0))))))</f>
        <v>0</v>
      </c>
      <c r="EM49" s="64">
        <f>IF(EE49&lt;36,0,IF(EE49&gt;=72,60,IF(EE49&gt;=66,40,IF(EE49&gt;=60,30,IF(EE49&gt;=48,20,IF(EE49&gt;=36,10,0))))))</f>
        <v>0</v>
      </c>
      <c r="EN49" s="64">
        <f>IF(EF49&lt;36,0,IF(EF49&gt;=72,60,IF(EF49&gt;=66,40,IF(EF49&gt;=60,30,IF(EF49&gt;=48,20,IF(EF49&gt;=36,10,0))))))</f>
        <v>0</v>
      </c>
      <c r="EO49" s="49">
        <v>41</v>
      </c>
      <c r="EP49" s="31" t="str">
        <f>IF(DR49="","",(EH49+DR49))</f>
        <v/>
      </c>
      <c r="EQ49" s="31" t="str">
        <f>IF(DS49="","",(EI49+DS49))</f>
        <v/>
      </c>
      <c r="ER49" s="31" t="str">
        <f>IF(DT49="","",(EJ49+DT49))</f>
        <v/>
      </c>
      <c r="ES49" s="31" t="str">
        <f>IF(DU49="","",(EK49+DU49))</f>
        <v/>
      </c>
      <c r="ET49" s="31" t="str">
        <f>IF(DV49="","",(EL49+DV49))</f>
        <v/>
      </c>
      <c r="EU49" s="31" t="str">
        <f>IF(DW49="","",(EM49+DW49))</f>
        <v/>
      </c>
      <c r="EV49" s="31" t="str">
        <f>IF(DX49="","",(EN49+DX49))</f>
        <v/>
      </c>
      <c r="EW49" s="70">
        <f>MAX(EP49:EV49)</f>
        <v>0</v>
      </c>
      <c r="EX49" s="32" t="str">
        <f>IF($EW49=EP49,EP$8,IF($EW49=EQ49,EQ$8,IF($EW49=ER49,ER$8,IF($EW49=ES49,ES$8,IF($EW49=ET49,ET$8,IF($EW49=EU49,EU$8,IF($EW49=EV49,EV$8,"")))))))</f>
        <v/>
      </c>
      <c r="EY49" s="32" t="e">
        <f>IF($EW49=#REF!,#REF!,IF($EW49=#REF!,#REF!,IF($EW49=#REF!,#REF!,IF($EW49=#REF!,#REF!,IF($EW49=#REF!,#REF!,IF($EW49=#REF!,#REF!,IF($EW49=#REF!,#REF!,"")))))))</f>
        <v>#REF!</v>
      </c>
      <c r="EZ49" s="32" t="e">
        <f>IF($EW49=#REF!,#REF!,IF($EW49=#REF!,#REF!,IF($EW49=#REF!,#REF!,IF($EW49=#REF!,#REF!,IF($EW49=#REF!,#REF!,IF($EW49=#REF!,#REF!,IF($EW49=#REF!,#REF!,"")))))))</f>
        <v>#REF!</v>
      </c>
      <c r="FA49" s="32" t="e">
        <f>IF($EW49=#REF!,#REF!,IF($EW49=#REF!,#REF!,IF($EW49=#REF!,#REF!,IF($EW49=#REF!,#REF!,IF($EW49=#REF!,#REF!,IF($EW49=#REF!,#REF!,IF($EW49=#REF!,#REF!,"")))))))</f>
        <v>#REF!</v>
      </c>
      <c r="FB49" s="74" t="str">
        <f>IFERROR(INDEX($EP$8:$EV$8,MATCH(EW49,EP49:EV49,0)), "DESIERTO")</f>
        <v>DESIERTO</v>
      </c>
      <c r="FC49" s="74" t="e">
        <f>IF($EW49=EP49,EP$8,IF($EW49=EQ49,EQ$8,IF($EW49=ER49,ER$8,IF($EW49=ES49,ES$8,IF($EW49=ET49,ET$8,IF($EW49=EU49,EU$8,IF($EW49=EV49,EV$8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IF($EW49=#REF!,#REF!,""))))))))))))))))))))))))))))</f>
        <v>#REF!</v>
      </c>
      <c r="FD49" s="33" t="e">
        <f>IF($FC49=$I$8,$I49,IF($FC49=$J$8,$J49,IF($FC49=$K$8,$K49,IF($FC49=$L$8,$L49,IF($FC49=$M$8,$M49,IF($FC49=$N$8,$N49,IF($FC49=$O$8,$O49,"")))))))</f>
        <v>#REF!</v>
      </c>
      <c r="FE49" s="33" t="e">
        <f>IF($FC49=#REF!,#REF!,IF($FC49=#REF!,#REF!,IF($FC49=#REF!,#REF!,IF($FC49=#REF!,#REF!,IF($FC49=#REF!,#REF!,IF($FC49=#REF!,#REF!,IF($FC49=#REF!,#REF!,"")))))))</f>
        <v>#REF!</v>
      </c>
      <c r="FF49" s="33" t="e">
        <f>IF($FC49=#REF!,#REF!,IF($FC49=#REF!,#REF!,IF($FC49=#REF!,#REF!,IF($FC49=#REF!,#REF!,IF($FC49=#REF!,#REF!,IF($FC49=#REF!,#REF!,IF($FC49=#REF!,#REF!,"")))))))</f>
        <v>#REF!</v>
      </c>
      <c r="FG49" s="33" t="e">
        <f>IF($FC49=#REF!,#REF!,IF($FC49=#REF!,#REF!,IF($FC49=#REF!,#REF!,IF($FC49=#REF!,#REF!,IF($FC49=#REF!,#REF!,IF($FC49=#REF!,#REF!,IF($FC49=#REF!,#REF!,"")))))))</f>
        <v>#REF!</v>
      </c>
      <c r="FH49" s="65" t="str">
        <f>IFERROR(INDEX(I49:O49,MATCH(FB49,$I$8:$O$8,0)),"DESIERTO")</f>
        <v>DESIERTO</v>
      </c>
      <c r="FI49" s="33" t="e">
        <f t="shared" si="2"/>
        <v>#REF!</v>
      </c>
      <c r="FJ49" s="49">
        <v>41</v>
      </c>
      <c r="FK49" s="65" t="str">
        <f>IFERROR(IF(FH49&gt;0,(G49-FH49),"F"),"D")</f>
        <v>D</v>
      </c>
      <c r="FL49" s="65">
        <f>IF(FB49="DESIERTO",G49,"ADJUDICADO")</f>
        <v>1715400</v>
      </c>
    </row>
    <row r="50" spans="1:168" ht="40.799999999999997" x14ac:dyDescent="0.2">
      <c r="A50" s="45"/>
      <c r="B50" s="151" t="s">
        <v>107</v>
      </c>
      <c r="C50" s="151" t="s">
        <v>108</v>
      </c>
      <c r="D50" s="139" t="s">
        <v>109</v>
      </c>
      <c r="E50" s="139" t="s">
        <v>125</v>
      </c>
      <c r="F50" s="124">
        <v>6</v>
      </c>
      <c r="G50" s="127">
        <v>2697900</v>
      </c>
      <c r="H50" s="50">
        <v>42</v>
      </c>
      <c r="I50" s="172"/>
      <c r="J50" s="172"/>
      <c r="K50" s="172"/>
      <c r="L50" s="161"/>
      <c r="M50" s="161"/>
      <c r="N50" s="163"/>
      <c r="O50" s="161"/>
      <c r="P50" s="53">
        <v>42</v>
      </c>
      <c r="Q50" s="23">
        <f>IF(I50="NC","NC",IF(I50&lt;=$G50,I50,""))</f>
        <v>0</v>
      </c>
      <c r="R50" s="23">
        <f>IF(J50="NC","NC",IF(J50&lt;=$G50,J50,""))</f>
        <v>0</v>
      </c>
      <c r="S50" s="23">
        <f>IF(K50="NC","NC",IF(K50&lt;=$G50,K50,""))</f>
        <v>0</v>
      </c>
      <c r="T50" s="23">
        <f>IF(L50="NC","NC",IF(L50&lt;=$G50,L50,""))</f>
        <v>0</v>
      </c>
      <c r="U50" s="23">
        <f>IF(M50="NC","NC",IF(M50&lt;=$G50,M50,""))</f>
        <v>0</v>
      </c>
      <c r="V50" s="23">
        <f>IF(N50="NC","NC",IF(N50&lt;=$G50,N50,""))</f>
        <v>0</v>
      </c>
      <c r="W50" s="23">
        <f>IF(O50="NC","NC",IF(O50&lt;=$G50,O50,""))</f>
        <v>0</v>
      </c>
      <c r="X50" s="49">
        <v>42</v>
      </c>
      <c r="Y50" s="186" t="s">
        <v>34</v>
      </c>
      <c r="Z50" s="186" t="s">
        <v>34</v>
      </c>
      <c r="AA50" s="186" t="s">
        <v>34</v>
      </c>
      <c r="AB50" s="175" t="s">
        <v>34</v>
      </c>
      <c r="AC50" s="175" t="s">
        <v>34</v>
      </c>
      <c r="AD50" s="177" t="s">
        <v>34</v>
      </c>
      <c r="AE50" s="175" t="s">
        <v>34</v>
      </c>
      <c r="AF50" s="50">
        <v>42</v>
      </c>
      <c r="AG50" s="186" t="s">
        <v>35</v>
      </c>
      <c r="AH50" s="186" t="s">
        <v>35</v>
      </c>
      <c r="AI50" s="186" t="s">
        <v>35</v>
      </c>
      <c r="AJ50" s="175" t="s">
        <v>35</v>
      </c>
      <c r="AK50" s="175" t="s">
        <v>35</v>
      </c>
      <c r="AL50" s="177" t="s">
        <v>35</v>
      </c>
      <c r="AM50" s="175" t="s">
        <v>35</v>
      </c>
      <c r="AN50" s="49">
        <v>42</v>
      </c>
      <c r="AO50" s="186" t="s">
        <v>35</v>
      </c>
      <c r="AP50" s="186" t="s">
        <v>35</v>
      </c>
      <c r="AQ50" s="186" t="s">
        <v>35</v>
      </c>
      <c r="AR50" s="175" t="s">
        <v>35</v>
      </c>
      <c r="AS50" s="175" t="s">
        <v>35</v>
      </c>
      <c r="AT50" s="177" t="s">
        <v>35</v>
      </c>
      <c r="AU50" s="175" t="s">
        <v>35</v>
      </c>
      <c r="AV50" s="49">
        <v>42</v>
      </c>
      <c r="AW50" s="24" t="str">
        <f>IF(Y50="NO CUMPLE","NO CUMPLE",IF(AG50="NO CUMPLE","NO CUMPLE",IF(AO50="NO CUMPLE","NO CUMPLE",IF(AO50="CUMPLE","CUMPLE"))))</f>
        <v>NO CUMPLE</v>
      </c>
      <c r="AX50" s="24" t="str">
        <f>IF(Z50="NO CUMPLE","NO CUMPLE",IF(AH50="NO CUMPLE","NO CUMPLE",IF(AP50="NO CUMPLE","NO CUMPLE",IF(AP50="CUMPLE","CUMPLE"))))</f>
        <v>NO CUMPLE</v>
      </c>
      <c r="AY50" s="24" t="str">
        <f>IF(AA50="NO CUMPLE","NO CUMPLE",IF(AI50="NO CUMPLE","NO CUMPLE",IF(AQ50="NO CUMPLE","NO CUMPLE",IF(AQ50="CUMPLE","CUMPLE"))))</f>
        <v>NO CUMPLE</v>
      </c>
      <c r="AZ50" s="24" t="str">
        <f>IF(AB50="NO CUMPLE","NO CUMPLE",IF(AJ50="NO CUMPLE","NO CUMPLE",IF(AR50="NO CUMPLE","NO CUMPLE",IF(AR50="CUMPLE","CUMPLE"))))</f>
        <v>NO CUMPLE</v>
      </c>
      <c r="BA50" s="24" t="str">
        <f>IF(AC50="NO CUMPLE","NO CUMPLE",IF(AK50="NO CUMPLE","NO CUMPLE",IF(AS50="NO CUMPLE","NO CUMPLE",IF(AS50="CUMPLE","CUMPLE"))))</f>
        <v>NO CUMPLE</v>
      </c>
      <c r="BB50" s="24" t="str">
        <f>IF(AD50="NO CUMPLE","NO CUMPLE",IF(AL50="NO CUMPLE","NO CUMPLE",IF(AT50="NO CUMPLE","NO CUMPLE",IF(AT50="CUMPLE","CUMPLE"))))</f>
        <v>NO CUMPLE</v>
      </c>
      <c r="BC50" s="24" t="str">
        <f>IF(AE50="NO CUMPLE","NO CUMPLE",IF(AM50="NO CUMPLE","NO CUMPLE",IF(AU50="NO CUMPLE","NO CUMPLE",IF(AU50="CUMPLE","CUMPLE"))))</f>
        <v>NO CUMPLE</v>
      </c>
      <c r="BD50" s="49">
        <v>42</v>
      </c>
      <c r="BE50" s="177" t="s">
        <v>33</v>
      </c>
      <c r="BF50" s="177" t="s">
        <v>33</v>
      </c>
      <c r="BG50" s="177" t="s">
        <v>33</v>
      </c>
      <c r="BH50" s="177" t="s">
        <v>33</v>
      </c>
      <c r="BI50" s="177" t="s">
        <v>33</v>
      </c>
      <c r="BJ50" s="177" t="s">
        <v>33</v>
      </c>
      <c r="BK50" s="177" t="s">
        <v>33</v>
      </c>
      <c r="BL50" s="50">
        <v>42</v>
      </c>
      <c r="BM50" s="177" t="s">
        <v>33</v>
      </c>
      <c r="BN50" s="177" t="s">
        <v>33</v>
      </c>
      <c r="BO50" s="177" t="s">
        <v>33</v>
      </c>
      <c r="BP50" s="177" t="s">
        <v>33</v>
      </c>
      <c r="BQ50" s="177" t="s">
        <v>33</v>
      </c>
      <c r="BR50" s="177" t="s">
        <v>33</v>
      </c>
      <c r="BS50" s="177" t="s">
        <v>33</v>
      </c>
      <c r="BT50" s="49">
        <v>42</v>
      </c>
      <c r="BU50" s="23" t="str">
        <f>IF(AW50="NO CUMPLE","",IF(BE50="NO CUMPLE","",IF(BM50="NO CUMPLE","",IF(BE50="NC","",IF(BM50="CUMPLE",I50)))))</f>
        <v/>
      </c>
      <c r="BV50" s="23" t="str">
        <f>IF(AX50="NO CUMPLE","",IF(BF50="NO CUMPLE","",IF(BN50="NO CUMPLE","",IF(BF50="NC","",IF(BN50="CUMPLE",J50)))))</f>
        <v/>
      </c>
      <c r="BW50" s="23" t="str">
        <f>IF(AY50="NO CUMPLE","",IF(BG50="NO CUMPLE","",IF(BO50="NO CUMPLE","",IF(BG50="NC","",IF(BO50="CUMPLE",K50)))))</f>
        <v/>
      </c>
      <c r="BX50" s="23" t="str">
        <f>IF(AZ50="NO CUMPLE","",IF(BH50="NO CUMPLE","",IF(BP50="NO CUMPLE","",IF(BH50="NC","",IF(BP50="CUMPLE",L50)))))</f>
        <v/>
      </c>
      <c r="BY50" s="23" t="str">
        <f>IF(BA50="NO CUMPLE","",IF(BI50="NO CUMPLE","",IF(BQ50="NO CUMPLE","",IF(BI50="NC","",IF(BQ50="CUMPLE",M50)))))</f>
        <v/>
      </c>
      <c r="BZ50" s="23" t="str">
        <f>IF(BB50="NO CUMPLE","",IF(BJ50="NO CUMPLE","",IF(BR50="NO CUMPLE","",IF(BJ50="NC","",IF(BR50="CUMPLE",N50)))))</f>
        <v/>
      </c>
      <c r="CA50" s="23" t="str">
        <f>IF(BC50="NO CUMPLE","",IF(BK50="NO CUMPLE","",IF(BS50="NO CUMPLE","",IF(BK50="NC","",IF(BS50="CUMPLE",O50)))))</f>
        <v/>
      </c>
      <c r="CB50" s="23">
        <v>2697900</v>
      </c>
      <c r="CC50" s="23">
        <v>2697900</v>
      </c>
      <c r="CD50" s="25">
        <f>COUNT(BU50:CA50)</f>
        <v>0</v>
      </c>
      <c r="CE50" s="25">
        <f t="shared" si="0"/>
        <v>0</v>
      </c>
      <c r="CF50" s="26" t="str">
        <f>IFERROR(MEDIAN(BU50:CA50),"")</f>
        <v/>
      </c>
      <c r="CG50" s="68" t="str">
        <f>IF(COUNT(BU50:CA50)=0,"",MOD(COUNT(BU50:CA50),2))</f>
        <v/>
      </c>
      <c r="CH50" s="69" t="str">
        <f>IF(COUNT(BU50:CA50)&lt;2,"", IF(MOD(COUNT(BU50:CA50),2)=1,"", SMALL(BU50:CA50, COUNT(BU50:CA50)/2 ) ))</f>
        <v/>
      </c>
      <c r="CI50" s="69" t="str">
        <f t="shared" si="1"/>
        <v/>
      </c>
      <c r="CJ50" s="49">
        <v>42</v>
      </c>
      <c r="CK50" s="27" t="str">
        <f>IF(BU50="","", (1 - ABS((BU50 - $CI50)/$CI50)) * 40)</f>
        <v/>
      </c>
      <c r="CL50" s="27" t="str">
        <f>IF(BV50="","", (1 - ABS((BV50 - $CI50)/$CI50)) * 40)</f>
        <v/>
      </c>
      <c r="CM50" s="27" t="str">
        <f>IF(BW50="","", (1 - ABS((BW50 - $CI50)/$CI50)) * 40)</f>
        <v/>
      </c>
      <c r="CN50" s="27" t="str">
        <f>IF(BX50="","", (1 - ABS((BX50 - $CI50)/$CI50)) * 40)</f>
        <v/>
      </c>
      <c r="CO50" s="27" t="str">
        <f>IF(BY50="","", (1 - ABS((BY50 - $CI50)/$CI50)) * 40)</f>
        <v/>
      </c>
      <c r="CP50" s="27" t="str">
        <f>IF(BZ50="","", (1 - ABS((BZ50 - $CI50)/$CI50)) * 40)</f>
        <v/>
      </c>
      <c r="CQ50" s="27" t="str">
        <f>IF(CA50="","", (1 - ABS((CA50 - $CI50)/$CI50)) * 40)</f>
        <v/>
      </c>
      <c r="CR50" s="49">
        <v>42</v>
      </c>
      <c r="CS50" s="67" t="str">
        <f>IF(BU50="","",ABS((BU50 - $CI50)/$CI50))</f>
        <v/>
      </c>
      <c r="CT50" s="67" t="str">
        <f>IF(BV50="","",ABS((BV50 - $CI50)/$CI50))</f>
        <v/>
      </c>
      <c r="CU50" s="67" t="str">
        <f>IF(BW50="","",ABS((BW50 - $CI50)/$CI50))</f>
        <v/>
      </c>
      <c r="CV50" s="67" t="str">
        <f>IF(BX50="","",ABS((BX50 - $CI50)/$CI50))</f>
        <v/>
      </c>
      <c r="CW50" s="67" t="str">
        <f>IF(BY50="","",ABS((BY50 - $CI50)/$CI50))</f>
        <v/>
      </c>
      <c r="CX50" s="67" t="str">
        <f>IF(BZ50="","",ABS((BZ50 - $CI50)/$CI50))</f>
        <v/>
      </c>
      <c r="CY50" s="67" t="str">
        <f>IF(CA50="","",ABS((CA50 - $CI50)/$CI50))</f>
        <v/>
      </c>
      <c r="CZ50" s="49">
        <v>42</v>
      </c>
      <c r="DA50" s="28" t="str">
        <f>IF(CK50="","",ABS(BU50-$CF50))</f>
        <v/>
      </c>
      <c r="DB50" s="28" t="str">
        <f>IF(CL50="","",ABS(BV50-$CF50))</f>
        <v/>
      </c>
      <c r="DC50" s="28" t="str">
        <f>IF(CM50="","",ABS(BW50-$CF50))</f>
        <v/>
      </c>
      <c r="DD50" s="28" t="str">
        <f>IF(CN50="","",ABS(BX50-$CF50))</f>
        <v/>
      </c>
      <c r="DE50" s="28" t="str">
        <f>IF(CO50="","",ABS(BY50-$CF50))</f>
        <v/>
      </c>
      <c r="DF50" s="28" t="str">
        <f>IF(CP50="","",ABS(BZ50-$CF50))</f>
        <v/>
      </c>
      <c r="DG50" s="28" t="str">
        <f>IF(CQ50="","",ABS(CA50-$CF50))</f>
        <v/>
      </c>
      <c r="DH50" s="49">
        <v>42</v>
      </c>
      <c r="DI50" s="29" t="str">
        <f>IF(BU50="","",(BU50-$CI50)^2)</f>
        <v/>
      </c>
      <c r="DJ50" s="29" t="str">
        <f>IF(BV50="","",(BV50-$CI50)^2)</f>
        <v/>
      </c>
      <c r="DK50" s="29" t="str">
        <f>IF(BW50="","",(BW50-$CI50)^2)</f>
        <v/>
      </c>
      <c r="DL50" s="29" t="str">
        <f>IF(BX50="","",(BX50-$CI50)^2)</f>
        <v/>
      </c>
      <c r="DM50" s="29" t="str">
        <f>IF(BY50="","",(BY50-$CI50)^2)</f>
        <v/>
      </c>
      <c r="DN50" s="29" t="str">
        <f>IF(BZ50="","",(BZ50-$CI50)^2)</f>
        <v/>
      </c>
      <c r="DO50" s="29" t="str">
        <f>IF(CA50="","",(CA50-$CI50)^2)</f>
        <v/>
      </c>
      <c r="DP50" s="46">
        <f>MIN(DI50:DO50)</f>
        <v>0</v>
      </c>
      <c r="DQ50" s="49">
        <v>42</v>
      </c>
      <c r="DR50" s="30" t="str">
        <f>IF(BU50="","", (1 - ABS((BU50-$CI50)/$CI50))*40)</f>
        <v/>
      </c>
      <c r="DS50" s="30" t="str">
        <f>IF(BV50="","", (1 - ABS((BV50-$CI50)/$CI50))*40)</f>
        <v/>
      </c>
      <c r="DT50" s="30" t="str">
        <f>IF(BW50="","", (1 - ABS((BW50-$CI50)/$CI50))*40)</f>
        <v/>
      </c>
      <c r="DU50" s="30" t="str">
        <f>IF(BX50="","", (1 - ABS((BX50-$CI50)/$CI50))*40)</f>
        <v/>
      </c>
      <c r="DV50" s="30" t="str">
        <f>IF(BY50="","", (1 - ABS((BY50-$CI50)/$CI50))*40)</f>
        <v/>
      </c>
      <c r="DW50" s="30" t="str">
        <f>IF(BZ50="","", (1 - ABS((BZ50-$CI50)/$CI50))*40)</f>
        <v/>
      </c>
      <c r="DX50" s="30" t="str">
        <f>IF(CA50="","", (1 - ABS((CA50-$CI50)/$CI50))*40)</f>
        <v/>
      </c>
      <c r="DY50" s="49">
        <v>42</v>
      </c>
      <c r="DZ50" s="186"/>
      <c r="EA50" s="186"/>
      <c r="EB50" s="186"/>
      <c r="EC50" s="175"/>
      <c r="ED50" s="175"/>
      <c r="EE50" s="177"/>
      <c r="EF50" s="175"/>
      <c r="EG50" s="49">
        <v>42</v>
      </c>
      <c r="EH50" s="64">
        <f>IF(DZ50&lt;36,0,IF(DZ50&gt;=72,60,IF(DZ50&gt;=66,40,IF(DZ50&gt;=60,30,IF(DZ50&gt;=48,20,IF(DZ50&gt;=36,10,0))))))</f>
        <v>0</v>
      </c>
      <c r="EI50" s="64">
        <f>IF(EA50&lt;36,0,IF(EA50&gt;=72,60,IF(EA50&gt;=66,40,IF(EA50&gt;=60,30,IF(EA50&gt;=48,20,IF(EA50&gt;=36,10,0))))))</f>
        <v>0</v>
      </c>
      <c r="EJ50" s="64">
        <f>IF(EB50&lt;36,0,IF(EB50&gt;=72,60,IF(EB50&gt;=66,40,IF(EB50&gt;=60,30,IF(EB50&gt;=48,20,IF(EB50&gt;=36,10,0))))))</f>
        <v>0</v>
      </c>
      <c r="EK50" s="64">
        <f>IF(EC50&lt;36,0,IF(EC50&gt;=72,60,IF(EC50&gt;=66,40,IF(EC50&gt;=60,30,IF(EC50&gt;=48,20,IF(EC50&gt;=36,10,0))))))</f>
        <v>0</v>
      </c>
      <c r="EL50" s="64">
        <f>IF(ED50&lt;36,0,IF(ED50&gt;=72,60,IF(ED50&gt;=66,40,IF(ED50&gt;=60,30,IF(ED50&gt;=48,20,IF(ED50&gt;=36,10,0))))))</f>
        <v>0</v>
      </c>
      <c r="EM50" s="64">
        <f>IF(EE50&lt;36,0,IF(EE50&gt;=72,60,IF(EE50&gt;=66,40,IF(EE50&gt;=60,30,IF(EE50&gt;=48,20,IF(EE50&gt;=36,10,0))))))</f>
        <v>0</v>
      </c>
      <c r="EN50" s="64">
        <f>IF(EF50&lt;36,0,IF(EF50&gt;=72,60,IF(EF50&gt;=66,40,IF(EF50&gt;=60,30,IF(EF50&gt;=48,20,IF(EF50&gt;=36,10,0))))))</f>
        <v>0</v>
      </c>
      <c r="EO50" s="49">
        <v>42</v>
      </c>
      <c r="EP50" s="31" t="str">
        <f>IF(DR50="","",(EH50+DR50))</f>
        <v/>
      </c>
      <c r="EQ50" s="31" t="str">
        <f>IF(DS50="","",(EI50+DS50))</f>
        <v/>
      </c>
      <c r="ER50" s="31" t="str">
        <f>IF(DT50="","",(EJ50+DT50))</f>
        <v/>
      </c>
      <c r="ES50" s="31" t="str">
        <f>IF(DU50="","",(EK50+DU50))</f>
        <v/>
      </c>
      <c r="ET50" s="31" t="str">
        <f>IF(DV50="","",(EL50+DV50))</f>
        <v/>
      </c>
      <c r="EU50" s="31" t="str">
        <f>IF(DW50="","",(EM50+DW50))</f>
        <v/>
      </c>
      <c r="EV50" s="31" t="str">
        <f>IF(DX50="","",(EN50+DX50))</f>
        <v/>
      </c>
      <c r="EW50" s="70">
        <f>MAX(EP50:EV50)</f>
        <v>0</v>
      </c>
      <c r="EX50" s="32" t="str">
        <f>IF($EW50=EP50,EP$8,IF($EW50=EQ50,EQ$8,IF($EW50=ER50,ER$8,IF($EW50=ES50,ES$8,IF($EW50=ET50,ET$8,IF($EW50=EU50,EU$8,IF($EW50=EV50,EV$8,"")))))))</f>
        <v/>
      </c>
      <c r="EY50" s="32" t="e">
        <f>IF($EW50=#REF!,#REF!,IF($EW50=#REF!,#REF!,IF($EW50=#REF!,#REF!,IF($EW50=#REF!,#REF!,IF($EW50=#REF!,#REF!,IF($EW50=#REF!,#REF!,IF($EW50=#REF!,#REF!,"")))))))</f>
        <v>#REF!</v>
      </c>
      <c r="EZ50" s="32" t="e">
        <f>IF($EW50=#REF!,#REF!,IF($EW50=#REF!,#REF!,IF($EW50=#REF!,#REF!,IF($EW50=#REF!,#REF!,IF($EW50=#REF!,#REF!,IF($EW50=#REF!,#REF!,IF($EW50=#REF!,#REF!,"")))))))</f>
        <v>#REF!</v>
      </c>
      <c r="FA50" s="32" t="e">
        <f>IF($EW50=#REF!,#REF!,IF($EW50=#REF!,#REF!,IF($EW50=#REF!,#REF!,IF($EW50=#REF!,#REF!,IF($EW50=#REF!,#REF!,IF($EW50=#REF!,#REF!,IF($EW50=#REF!,#REF!,"")))))))</f>
        <v>#REF!</v>
      </c>
      <c r="FB50" s="74" t="str">
        <f>IFERROR(INDEX($EP$8:$EV$8,MATCH(EW50,EP50:EV50,0)), "DESIERTO")</f>
        <v>DESIERTO</v>
      </c>
      <c r="FC50" s="74" t="e">
        <f>IF($EW50=EP50,EP$8,IF($EW50=EQ50,EQ$8,IF($EW50=ER50,ER$8,IF($EW50=ES50,ES$8,IF($EW50=ET50,ET$8,IF($EW50=EU50,EU$8,IF($EW50=EV50,EV$8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IF($EW50=#REF!,#REF!,""))))))))))))))))))))))))))))</f>
        <v>#REF!</v>
      </c>
      <c r="FD50" s="33" t="e">
        <f>IF($FC50=$I$8,$I50,IF($FC50=$J$8,$J50,IF($FC50=$K$8,$K50,IF($FC50=$L$8,$L50,IF($FC50=$M$8,$M50,IF($FC50=$N$8,$N50,IF($FC50=$O$8,$O50,"")))))))</f>
        <v>#REF!</v>
      </c>
      <c r="FE50" s="33" t="e">
        <f>IF($FC50=#REF!,#REF!,IF($FC50=#REF!,#REF!,IF($FC50=#REF!,#REF!,IF($FC50=#REF!,#REF!,IF($FC50=#REF!,#REF!,IF($FC50=#REF!,#REF!,IF($FC50=#REF!,#REF!,"")))))))</f>
        <v>#REF!</v>
      </c>
      <c r="FF50" s="33" t="e">
        <f>IF($FC50=#REF!,#REF!,IF($FC50=#REF!,#REF!,IF($FC50=#REF!,#REF!,IF($FC50=#REF!,#REF!,IF($FC50=#REF!,#REF!,IF($FC50=#REF!,#REF!,IF($FC50=#REF!,#REF!,"")))))))</f>
        <v>#REF!</v>
      </c>
      <c r="FG50" s="33" t="e">
        <f>IF($FC50=#REF!,#REF!,IF($FC50=#REF!,#REF!,IF($FC50=#REF!,#REF!,IF($FC50=#REF!,#REF!,IF($FC50=#REF!,#REF!,IF($FC50=#REF!,#REF!,IF($FC50=#REF!,#REF!,"")))))))</f>
        <v>#REF!</v>
      </c>
      <c r="FH50" s="65" t="str">
        <f>IFERROR(INDEX(I50:O50,MATCH(FB50,$I$8:$O$8,0)),"DESIERTO")</f>
        <v>DESIERTO</v>
      </c>
      <c r="FI50" s="33" t="e">
        <f t="shared" si="2"/>
        <v>#REF!</v>
      </c>
      <c r="FJ50" s="49">
        <v>42</v>
      </c>
      <c r="FK50" s="65" t="str">
        <f>IFERROR(IF(FH50&gt;0,(G50-FH50),"F"),"D")</f>
        <v>D</v>
      </c>
      <c r="FL50" s="65">
        <f>IF(FB50="DESIERTO",G50,"ADJUDICADO")</f>
        <v>2697900</v>
      </c>
    </row>
    <row r="51" spans="1:168" ht="40.799999999999997" x14ac:dyDescent="0.2">
      <c r="A51" s="45"/>
      <c r="B51" s="151" t="s">
        <v>107</v>
      </c>
      <c r="C51" s="151" t="s">
        <v>108</v>
      </c>
      <c r="D51" s="139" t="s">
        <v>109</v>
      </c>
      <c r="E51" s="139" t="s">
        <v>126</v>
      </c>
      <c r="F51" s="124">
        <v>6</v>
      </c>
      <c r="G51" s="127">
        <v>5763432</v>
      </c>
      <c r="H51" s="49">
        <v>43</v>
      </c>
      <c r="I51" s="172"/>
      <c r="J51" s="172"/>
      <c r="K51" s="172"/>
      <c r="L51" s="161"/>
      <c r="M51" s="161"/>
      <c r="N51" s="163"/>
      <c r="O51" s="161"/>
      <c r="P51" s="53">
        <v>43</v>
      </c>
      <c r="Q51" s="23">
        <f>IF(I51="NC","NC",IF(I51&lt;=$G51,I51,""))</f>
        <v>0</v>
      </c>
      <c r="R51" s="23">
        <f>IF(J51="NC","NC",IF(J51&lt;=$G51,J51,""))</f>
        <v>0</v>
      </c>
      <c r="S51" s="23">
        <f>IF(K51="NC","NC",IF(K51&lt;=$G51,K51,""))</f>
        <v>0</v>
      </c>
      <c r="T51" s="23">
        <f>IF(L51="NC","NC",IF(L51&lt;=$G51,L51,""))</f>
        <v>0</v>
      </c>
      <c r="U51" s="23">
        <f>IF(M51="NC","NC",IF(M51&lt;=$G51,M51,""))</f>
        <v>0</v>
      </c>
      <c r="V51" s="23">
        <f>IF(N51="NC","NC",IF(N51&lt;=$G51,N51,""))</f>
        <v>0</v>
      </c>
      <c r="W51" s="23">
        <f>IF(O51="NC","NC",IF(O51&lt;=$G51,O51,""))</f>
        <v>0</v>
      </c>
      <c r="X51" s="49">
        <v>43</v>
      </c>
      <c r="Y51" s="186" t="s">
        <v>34</v>
      </c>
      <c r="Z51" s="186" t="s">
        <v>34</v>
      </c>
      <c r="AA51" s="186" t="s">
        <v>34</v>
      </c>
      <c r="AB51" s="175" t="s">
        <v>34</v>
      </c>
      <c r="AC51" s="175" t="s">
        <v>34</v>
      </c>
      <c r="AD51" s="177" t="s">
        <v>34</v>
      </c>
      <c r="AE51" s="175" t="s">
        <v>34</v>
      </c>
      <c r="AF51" s="49">
        <v>43</v>
      </c>
      <c r="AG51" s="186" t="s">
        <v>35</v>
      </c>
      <c r="AH51" s="186" t="s">
        <v>35</v>
      </c>
      <c r="AI51" s="186" t="s">
        <v>35</v>
      </c>
      <c r="AJ51" s="175" t="s">
        <v>35</v>
      </c>
      <c r="AK51" s="175" t="s">
        <v>35</v>
      </c>
      <c r="AL51" s="177" t="s">
        <v>35</v>
      </c>
      <c r="AM51" s="175" t="s">
        <v>35</v>
      </c>
      <c r="AN51" s="49">
        <v>43</v>
      </c>
      <c r="AO51" s="186" t="s">
        <v>35</v>
      </c>
      <c r="AP51" s="186" t="s">
        <v>35</v>
      </c>
      <c r="AQ51" s="186" t="s">
        <v>35</v>
      </c>
      <c r="AR51" s="175" t="s">
        <v>35</v>
      </c>
      <c r="AS51" s="175" t="s">
        <v>35</v>
      </c>
      <c r="AT51" s="177" t="s">
        <v>35</v>
      </c>
      <c r="AU51" s="175" t="s">
        <v>35</v>
      </c>
      <c r="AV51" s="49">
        <v>43</v>
      </c>
      <c r="AW51" s="24" t="str">
        <f>IF(Y51="NO CUMPLE","NO CUMPLE",IF(AG51="NO CUMPLE","NO CUMPLE",IF(AO51="NO CUMPLE","NO CUMPLE",IF(AO51="CUMPLE","CUMPLE"))))</f>
        <v>NO CUMPLE</v>
      </c>
      <c r="AX51" s="24" t="str">
        <f>IF(Z51="NO CUMPLE","NO CUMPLE",IF(AH51="NO CUMPLE","NO CUMPLE",IF(AP51="NO CUMPLE","NO CUMPLE",IF(AP51="CUMPLE","CUMPLE"))))</f>
        <v>NO CUMPLE</v>
      </c>
      <c r="AY51" s="24" t="str">
        <f>IF(AA51="NO CUMPLE","NO CUMPLE",IF(AI51="NO CUMPLE","NO CUMPLE",IF(AQ51="NO CUMPLE","NO CUMPLE",IF(AQ51="CUMPLE","CUMPLE"))))</f>
        <v>NO CUMPLE</v>
      </c>
      <c r="AZ51" s="24" t="str">
        <f>IF(AB51="NO CUMPLE","NO CUMPLE",IF(AJ51="NO CUMPLE","NO CUMPLE",IF(AR51="NO CUMPLE","NO CUMPLE",IF(AR51="CUMPLE","CUMPLE"))))</f>
        <v>NO CUMPLE</v>
      </c>
      <c r="BA51" s="24" t="str">
        <f>IF(AC51="NO CUMPLE","NO CUMPLE",IF(AK51="NO CUMPLE","NO CUMPLE",IF(AS51="NO CUMPLE","NO CUMPLE",IF(AS51="CUMPLE","CUMPLE"))))</f>
        <v>NO CUMPLE</v>
      </c>
      <c r="BB51" s="24" t="str">
        <f>IF(AD51="NO CUMPLE","NO CUMPLE",IF(AL51="NO CUMPLE","NO CUMPLE",IF(AT51="NO CUMPLE","NO CUMPLE",IF(AT51="CUMPLE","CUMPLE"))))</f>
        <v>NO CUMPLE</v>
      </c>
      <c r="BC51" s="24" t="str">
        <f>IF(AE51="NO CUMPLE","NO CUMPLE",IF(AM51="NO CUMPLE","NO CUMPLE",IF(AU51="NO CUMPLE","NO CUMPLE",IF(AU51="CUMPLE","CUMPLE"))))</f>
        <v>NO CUMPLE</v>
      </c>
      <c r="BD51" s="49">
        <v>43</v>
      </c>
      <c r="BE51" s="177" t="s">
        <v>33</v>
      </c>
      <c r="BF51" s="177" t="s">
        <v>33</v>
      </c>
      <c r="BG51" s="177" t="s">
        <v>33</v>
      </c>
      <c r="BH51" s="177" t="s">
        <v>33</v>
      </c>
      <c r="BI51" s="177" t="s">
        <v>33</v>
      </c>
      <c r="BJ51" s="177" t="s">
        <v>33</v>
      </c>
      <c r="BK51" s="177" t="s">
        <v>33</v>
      </c>
      <c r="BL51" s="50">
        <v>43</v>
      </c>
      <c r="BM51" s="177" t="s">
        <v>33</v>
      </c>
      <c r="BN51" s="177" t="s">
        <v>33</v>
      </c>
      <c r="BO51" s="177" t="s">
        <v>33</v>
      </c>
      <c r="BP51" s="177" t="s">
        <v>33</v>
      </c>
      <c r="BQ51" s="177" t="s">
        <v>33</v>
      </c>
      <c r="BR51" s="177" t="s">
        <v>33</v>
      </c>
      <c r="BS51" s="177" t="s">
        <v>33</v>
      </c>
      <c r="BT51" s="49">
        <v>43</v>
      </c>
      <c r="BU51" s="23" t="str">
        <f>IF(AW51="NO CUMPLE","",IF(BE51="NO CUMPLE","",IF(BM51="NO CUMPLE","",IF(BE51="NC","",IF(BM51="CUMPLE",I51)))))</f>
        <v/>
      </c>
      <c r="BV51" s="23" t="str">
        <f>IF(AX51="NO CUMPLE","",IF(BF51="NO CUMPLE","",IF(BN51="NO CUMPLE","",IF(BF51="NC","",IF(BN51="CUMPLE",J51)))))</f>
        <v/>
      </c>
      <c r="BW51" s="23" t="str">
        <f>IF(AY51="NO CUMPLE","",IF(BG51="NO CUMPLE","",IF(BO51="NO CUMPLE","",IF(BG51="NC","",IF(BO51="CUMPLE",K51)))))</f>
        <v/>
      </c>
      <c r="BX51" s="23" t="str">
        <f>IF(AZ51="NO CUMPLE","",IF(BH51="NO CUMPLE","",IF(BP51="NO CUMPLE","",IF(BH51="NC","",IF(BP51="CUMPLE",L51)))))</f>
        <v/>
      </c>
      <c r="BY51" s="23" t="str">
        <f>IF(BA51="NO CUMPLE","",IF(BI51="NO CUMPLE","",IF(BQ51="NO CUMPLE","",IF(BI51="NC","",IF(BQ51="CUMPLE",M51)))))</f>
        <v/>
      </c>
      <c r="BZ51" s="23" t="str">
        <f>IF(BB51="NO CUMPLE","",IF(BJ51="NO CUMPLE","",IF(BR51="NO CUMPLE","",IF(BJ51="NC","",IF(BR51="CUMPLE",N51)))))</f>
        <v/>
      </c>
      <c r="CA51" s="23" t="str">
        <f>IF(BC51="NO CUMPLE","",IF(BK51="NO CUMPLE","",IF(BS51="NO CUMPLE","",IF(BK51="NC","",IF(BS51="CUMPLE",O51)))))</f>
        <v/>
      </c>
      <c r="CB51" s="23">
        <v>5763432</v>
      </c>
      <c r="CC51" s="23">
        <v>5763432</v>
      </c>
      <c r="CD51" s="25">
        <f>COUNT(BU51:CA51)</f>
        <v>0</v>
      </c>
      <c r="CE51" s="25">
        <f t="shared" si="0"/>
        <v>0</v>
      </c>
      <c r="CF51" s="26" t="str">
        <f>IFERROR(MEDIAN(BU51:CA51),"")</f>
        <v/>
      </c>
      <c r="CG51" s="68" t="str">
        <f>IF(COUNT(BU51:CA51)=0,"",MOD(COUNT(BU51:CA51),2))</f>
        <v/>
      </c>
      <c r="CH51" s="69" t="str">
        <f>IF(COUNT(BU51:CA51)&lt;2,"", IF(MOD(COUNT(BU51:CA51),2)=1,"", SMALL(BU51:CA51, COUNT(BU51:CA51)/2 ) ))</f>
        <v/>
      </c>
      <c r="CI51" s="69" t="str">
        <f t="shared" si="1"/>
        <v/>
      </c>
      <c r="CJ51" s="49">
        <v>43</v>
      </c>
      <c r="CK51" s="27" t="str">
        <f>IF(BU51="","", (1 - ABS((BU51 - $CI51)/$CI51)) * 40)</f>
        <v/>
      </c>
      <c r="CL51" s="27" t="str">
        <f>IF(BV51="","", (1 - ABS((BV51 - $CI51)/$CI51)) * 40)</f>
        <v/>
      </c>
      <c r="CM51" s="27" t="str">
        <f>IF(BW51="","", (1 - ABS((BW51 - $CI51)/$CI51)) * 40)</f>
        <v/>
      </c>
      <c r="CN51" s="27" t="str">
        <f>IF(BX51="","", (1 - ABS((BX51 - $CI51)/$CI51)) * 40)</f>
        <v/>
      </c>
      <c r="CO51" s="27" t="str">
        <f>IF(BY51="","", (1 - ABS((BY51 - $CI51)/$CI51)) * 40)</f>
        <v/>
      </c>
      <c r="CP51" s="27" t="str">
        <f>IF(BZ51="","", (1 - ABS((BZ51 - $CI51)/$CI51)) * 40)</f>
        <v/>
      </c>
      <c r="CQ51" s="27" t="str">
        <f>IF(CA51="","", (1 - ABS((CA51 - $CI51)/$CI51)) * 40)</f>
        <v/>
      </c>
      <c r="CR51" s="49">
        <v>43</v>
      </c>
      <c r="CS51" s="67" t="str">
        <f>IF(BU51="","",ABS((BU51 - $CI51)/$CI51))</f>
        <v/>
      </c>
      <c r="CT51" s="67" t="str">
        <f>IF(BV51="","",ABS((BV51 - $CI51)/$CI51))</f>
        <v/>
      </c>
      <c r="CU51" s="67" t="str">
        <f>IF(BW51="","",ABS((BW51 - $CI51)/$CI51))</f>
        <v/>
      </c>
      <c r="CV51" s="67" t="str">
        <f>IF(BX51="","",ABS((BX51 - $CI51)/$CI51))</f>
        <v/>
      </c>
      <c r="CW51" s="67" t="str">
        <f>IF(BY51="","",ABS((BY51 - $CI51)/$CI51))</f>
        <v/>
      </c>
      <c r="CX51" s="67" t="str">
        <f>IF(BZ51="","",ABS((BZ51 - $CI51)/$CI51))</f>
        <v/>
      </c>
      <c r="CY51" s="67" t="str">
        <f>IF(CA51="","",ABS((CA51 - $CI51)/$CI51))</f>
        <v/>
      </c>
      <c r="CZ51" s="49">
        <v>43</v>
      </c>
      <c r="DA51" s="28" t="str">
        <f>IF(CK51="","",ABS(BU51-$CF51))</f>
        <v/>
      </c>
      <c r="DB51" s="28" t="str">
        <f>IF(CL51="","",ABS(BV51-$CF51))</f>
        <v/>
      </c>
      <c r="DC51" s="28" t="str">
        <f>IF(CM51="","",ABS(BW51-$CF51))</f>
        <v/>
      </c>
      <c r="DD51" s="28" t="str">
        <f>IF(CN51="","",ABS(BX51-$CF51))</f>
        <v/>
      </c>
      <c r="DE51" s="28" t="str">
        <f>IF(CO51="","",ABS(BY51-$CF51))</f>
        <v/>
      </c>
      <c r="DF51" s="28" t="str">
        <f>IF(CP51="","",ABS(BZ51-$CF51))</f>
        <v/>
      </c>
      <c r="DG51" s="28" t="str">
        <f>IF(CQ51="","",ABS(CA51-$CF51))</f>
        <v/>
      </c>
      <c r="DH51" s="49">
        <v>43</v>
      </c>
      <c r="DI51" s="29" t="str">
        <f>IF(BU51="","",(BU51-$CI51)^2)</f>
        <v/>
      </c>
      <c r="DJ51" s="29" t="str">
        <f>IF(BV51="","",(BV51-$CI51)^2)</f>
        <v/>
      </c>
      <c r="DK51" s="29" t="str">
        <f>IF(BW51="","",(BW51-$CI51)^2)</f>
        <v/>
      </c>
      <c r="DL51" s="29" t="str">
        <f>IF(BX51="","",(BX51-$CI51)^2)</f>
        <v/>
      </c>
      <c r="DM51" s="29" t="str">
        <f>IF(BY51="","",(BY51-$CI51)^2)</f>
        <v/>
      </c>
      <c r="DN51" s="29" t="str">
        <f>IF(BZ51="","",(BZ51-$CI51)^2)</f>
        <v/>
      </c>
      <c r="DO51" s="29" t="str">
        <f>IF(CA51="","",(CA51-$CI51)^2)</f>
        <v/>
      </c>
      <c r="DP51" s="46">
        <f>MIN(DI51:DO51)</f>
        <v>0</v>
      </c>
      <c r="DQ51" s="49">
        <v>43</v>
      </c>
      <c r="DR51" s="30" t="str">
        <f>IF(BU51="","", (1 - ABS((BU51-$CI51)/$CI51))*40)</f>
        <v/>
      </c>
      <c r="DS51" s="30" t="str">
        <f>IF(BV51="","", (1 - ABS((BV51-$CI51)/$CI51))*40)</f>
        <v/>
      </c>
      <c r="DT51" s="30" t="str">
        <f>IF(BW51="","", (1 - ABS((BW51-$CI51)/$CI51))*40)</f>
        <v/>
      </c>
      <c r="DU51" s="30" t="str">
        <f>IF(BX51="","", (1 - ABS((BX51-$CI51)/$CI51))*40)</f>
        <v/>
      </c>
      <c r="DV51" s="30" t="str">
        <f>IF(BY51="","", (1 - ABS((BY51-$CI51)/$CI51))*40)</f>
        <v/>
      </c>
      <c r="DW51" s="30" t="str">
        <f>IF(BZ51="","", (1 - ABS((BZ51-$CI51)/$CI51))*40)</f>
        <v/>
      </c>
      <c r="DX51" s="30" t="str">
        <f>IF(CA51="","", (1 - ABS((CA51-$CI51)/$CI51))*40)</f>
        <v/>
      </c>
      <c r="DY51" s="49">
        <v>43</v>
      </c>
      <c r="DZ51" s="186"/>
      <c r="EA51" s="186"/>
      <c r="EB51" s="186"/>
      <c r="EC51" s="175"/>
      <c r="ED51" s="175"/>
      <c r="EE51" s="177"/>
      <c r="EF51" s="175"/>
      <c r="EG51" s="49">
        <v>43</v>
      </c>
      <c r="EH51" s="64">
        <f>IF(DZ51&lt;36,0,IF(DZ51&gt;=72,60,IF(DZ51&gt;=66,40,IF(DZ51&gt;=60,30,IF(DZ51&gt;=48,20,IF(DZ51&gt;=36,10,0))))))</f>
        <v>0</v>
      </c>
      <c r="EI51" s="64">
        <f>IF(EA51&lt;36,0,IF(EA51&gt;=72,60,IF(EA51&gt;=66,40,IF(EA51&gt;=60,30,IF(EA51&gt;=48,20,IF(EA51&gt;=36,10,0))))))</f>
        <v>0</v>
      </c>
      <c r="EJ51" s="64">
        <f>IF(EB51&lt;36,0,IF(EB51&gt;=72,60,IF(EB51&gt;=66,40,IF(EB51&gt;=60,30,IF(EB51&gt;=48,20,IF(EB51&gt;=36,10,0))))))</f>
        <v>0</v>
      </c>
      <c r="EK51" s="64">
        <f>IF(EC51&lt;36,0,IF(EC51&gt;=72,60,IF(EC51&gt;=66,40,IF(EC51&gt;=60,30,IF(EC51&gt;=48,20,IF(EC51&gt;=36,10,0))))))</f>
        <v>0</v>
      </c>
      <c r="EL51" s="64">
        <f>IF(ED51&lt;36,0,IF(ED51&gt;=72,60,IF(ED51&gt;=66,40,IF(ED51&gt;=60,30,IF(ED51&gt;=48,20,IF(ED51&gt;=36,10,0))))))</f>
        <v>0</v>
      </c>
      <c r="EM51" s="64">
        <f>IF(EE51&lt;36,0,IF(EE51&gt;=72,60,IF(EE51&gt;=66,40,IF(EE51&gt;=60,30,IF(EE51&gt;=48,20,IF(EE51&gt;=36,10,0))))))</f>
        <v>0</v>
      </c>
      <c r="EN51" s="64">
        <f>IF(EF51&lt;36,0,IF(EF51&gt;=72,60,IF(EF51&gt;=66,40,IF(EF51&gt;=60,30,IF(EF51&gt;=48,20,IF(EF51&gt;=36,10,0))))))</f>
        <v>0</v>
      </c>
      <c r="EO51" s="49">
        <v>43</v>
      </c>
      <c r="EP51" s="31" t="str">
        <f>IF(DR51="","",(EH51+DR51))</f>
        <v/>
      </c>
      <c r="EQ51" s="31" t="str">
        <f>IF(DS51="","",(EI51+DS51))</f>
        <v/>
      </c>
      <c r="ER51" s="31" t="str">
        <f>IF(DT51="","",(EJ51+DT51))</f>
        <v/>
      </c>
      <c r="ES51" s="31" t="str">
        <f>IF(DU51="","",(EK51+DU51))</f>
        <v/>
      </c>
      <c r="ET51" s="31" t="str">
        <f>IF(DV51="","",(EL51+DV51))</f>
        <v/>
      </c>
      <c r="EU51" s="31" t="str">
        <f>IF(DW51="","",(EM51+DW51))</f>
        <v/>
      </c>
      <c r="EV51" s="31" t="str">
        <f>IF(DX51="","",(EN51+DX51))</f>
        <v/>
      </c>
      <c r="EW51" s="70">
        <f>MAX(EP51:EV51)</f>
        <v>0</v>
      </c>
      <c r="EX51" s="32" t="str">
        <f>IF($EW51=EP51,EP$8,IF($EW51=EQ51,EQ$8,IF($EW51=ER51,ER$8,IF($EW51=ES51,ES$8,IF($EW51=ET51,ET$8,IF($EW51=EU51,EU$8,IF($EW51=EV51,EV$8,"")))))))</f>
        <v/>
      </c>
      <c r="EY51" s="32" t="e">
        <f>IF($EW51=#REF!,#REF!,IF($EW51=#REF!,#REF!,IF($EW51=#REF!,#REF!,IF($EW51=#REF!,#REF!,IF($EW51=#REF!,#REF!,IF($EW51=#REF!,#REF!,IF($EW51=#REF!,#REF!,"")))))))</f>
        <v>#REF!</v>
      </c>
      <c r="EZ51" s="32" t="e">
        <f>IF($EW51=#REF!,#REF!,IF($EW51=#REF!,#REF!,IF($EW51=#REF!,#REF!,IF($EW51=#REF!,#REF!,IF($EW51=#REF!,#REF!,IF($EW51=#REF!,#REF!,IF($EW51=#REF!,#REF!,"")))))))</f>
        <v>#REF!</v>
      </c>
      <c r="FA51" s="32" t="e">
        <f>IF($EW51=#REF!,#REF!,IF($EW51=#REF!,#REF!,IF($EW51=#REF!,#REF!,IF($EW51=#REF!,#REF!,IF($EW51=#REF!,#REF!,IF($EW51=#REF!,#REF!,IF($EW51=#REF!,#REF!,"")))))))</f>
        <v>#REF!</v>
      </c>
      <c r="FB51" s="74" t="str">
        <f>IFERROR(INDEX($EP$8:$EV$8,MATCH(EW51,EP51:EV51,0)), "DESIERTO")</f>
        <v>DESIERTO</v>
      </c>
      <c r="FC51" s="74" t="e">
        <f>IF($EW51=EP51,EP$8,IF($EW51=EQ51,EQ$8,IF($EW51=ER51,ER$8,IF($EW51=ES51,ES$8,IF($EW51=ET51,ET$8,IF($EW51=EU51,EU$8,IF($EW51=EV51,EV$8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IF($EW51=#REF!,#REF!,""))))))))))))))))))))))))))))</f>
        <v>#REF!</v>
      </c>
      <c r="FD51" s="33" t="e">
        <f>IF($FC51=$I$8,$I51,IF($FC51=$J$8,$J51,IF($FC51=$K$8,$K51,IF($FC51=$L$8,$L51,IF($FC51=$M$8,$M51,IF($FC51=$N$8,$N51,IF($FC51=$O$8,$O51,"")))))))</f>
        <v>#REF!</v>
      </c>
      <c r="FE51" s="33" t="e">
        <f>IF($FC51=#REF!,#REF!,IF($FC51=#REF!,#REF!,IF($FC51=#REF!,#REF!,IF($FC51=#REF!,#REF!,IF($FC51=#REF!,#REF!,IF($FC51=#REF!,#REF!,IF($FC51=#REF!,#REF!,"")))))))</f>
        <v>#REF!</v>
      </c>
      <c r="FF51" s="33" t="e">
        <f>IF($FC51=#REF!,#REF!,IF($FC51=#REF!,#REF!,IF($FC51=#REF!,#REF!,IF($FC51=#REF!,#REF!,IF($FC51=#REF!,#REF!,IF($FC51=#REF!,#REF!,IF($FC51=#REF!,#REF!,"")))))))</f>
        <v>#REF!</v>
      </c>
      <c r="FG51" s="33" t="e">
        <f>IF($FC51=#REF!,#REF!,IF($FC51=#REF!,#REF!,IF($FC51=#REF!,#REF!,IF($FC51=#REF!,#REF!,IF($FC51=#REF!,#REF!,IF($FC51=#REF!,#REF!,IF($FC51=#REF!,#REF!,"")))))))</f>
        <v>#REF!</v>
      </c>
      <c r="FH51" s="65" t="str">
        <f>IFERROR(INDEX(I51:O51,MATCH(FB51,$I$8:$O$8,0)),"DESIERTO")</f>
        <v>DESIERTO</v>
      </c>
      <c r="FI51" s="33" t="e">
        <f t="shared" si="2"/>
        <v>#REF!</v>
      </c>
      <c r="FJ51" s="49">
        <v>43</v>
      </c>
      <c r="FK51" s="65" t="str">
        <f>IFERROR(IF(FH51&gt;0,(G51-FH51),"F"),"D")</f>
        <v>D</v>
      </c>
      <c r="FL51" s="65">
        <f>IF(FB51="DESIERTO",G51,"ADJUDICADO")</f>
        <v>5763432</v>
      </c>
    </row>
    <row r="52" spans="1:168" ht="40.799999999999997" x14ac:dyDescent="0.2">
      <c r="A52" s="45"/>
      <c r="B52" s="151" t="s">
        <v>107</v>
      </c>
      <c r="C52" s="151" t="s">
        <v>108</v>
      </c>
      <c r="D52" s="139" t="s">
        <v>109</v>
      </c>
      <c r="E52" s="139" t="s">
        <v>127</v>
      </c>
      <c r="F52" s="124">
        <v>6</v>
      </c>
      <c r="G52" s="127">
        <v>2711400</v>
      </c>
      <c r="H52" s="50">
        <v>44</v>
      </c>
      <c r="I52" s="172"/>
      <c r="J52" s="172"/>
      <c r="K52" s="172"/>
      <c r="L52" s="161"/>
      <c r="M52" s="161"/>
      <c r="N52" s="161"/>
      <c r="O52" s="161"/>
      <c r="P52" s="53">
        <v>44</v>
      </c>
      <c r="Q52" s="23">
        <f>IF(I52="NC","NC",IF(I52&lt;=$G52,I52,""))</f>
        <v>0</v>
      </c>
      <c r="R52" s="23">
        <f>IF(J52="NC","NC",IF(J52&lt;=$G52,J52,""))</f>
        <v>0</v>
      </c>
      <c r="S52" s="23">
        <f>IF(K52="NC","NC",IF(K52&lt;=$G52,K52,""))</f>
        <v>0</v>
      </c>
      <c r="T52" s="23">
        <f>IF(L52="NC","NC",IF(L52&lt;=$G52,L52,""))</f>
        <v>0</v>
      </c>
      <c r="U52" s="23">
        <f>IF(M52="NC","NC",IF(M52&lt;=$G52,M52,""))</f>
        <v>0</v>
      </c>
      <c r="V52" s="23">
        <f>IF(N52="NC","NC",IF(N52&lt;=$G52,N52,""))</f>
        <v>0</v>
      </c>
      <c r="W52" s="23">
        <f>IF(O52="NC","NC",IF(O52&lt;=$G52,O52,""))</f>
        <v>0</v>
      </c>
      <c r="X52" s="49">
        <v>44</v>
      </c>
      <c r="Y52" s="186" t="s">
        <v>34</v>
      </c>
      <c r="Z52" s="186" t="s">
        <v>34</v>
      </c>
      <c r="AA52" s="186" t="s">
        <v>34</v>
      </c>
      <c r="AB52" s="175" t="s">
        <v>34</v>
      </c>
      <c r="AC52" s="175" t="s">
        <v>34</v>
      </c>
      <c r="AD52" s="175" t="s">
        <v>34</v>
      </c>
      <c r="AE52" s="175" t="s">
        <v>34</v>
      </c>
      <c r="AF52" s="50">
        <v>44</v>
      </c>
      <c r="AG52" s="186" t="s">
        <v>35</v>
      </c>
      <c r="AH52" s="186" t="s">
        <v>35</v>
      </c>
      <c r="AI52" s="186" t="s">
        <v>35</v>
      </c>
      <c r="AJ52" s="175" t="s">
        <v>35</v>
      </c>
      <c r="AK52" s="175" t="s">
        <v>35</v>
      </c>
      <c r="AL52" s="175" t="s">
        <v>35</v>
      </c>
      <c r="AM52" s="175" t="s">
        <v>35</v>
      </c>
      <c r="AN52" s="49">
        <v>44</v>
      </c>
      <c r="AO52" s="186" t="s">
        <v>35</v>
      </c>
      <c r="AP52" s="186" t="s">
        <v>35</v>
      </c>
      <c r="AQ52" s="186" t="s">
        <v>35</v>
      </c>
      <c r="AR52" s="175" t="s">
        <v>35</v>
      </c>
      <c r="AS52" s="175" t="s">
        <v>35</v>
      </c>
      <c r="AT52" s="175" t="s">
        <v>35</v>
      </c>
      <c r="AU52" s="175" t="s">
        <v>35</v>
      </c>
      <c r="AV52" s="49">
        <v>44</v>
      </c>
      <c r="AW52" s="24" t="str">
        <f>IF(Y52="NO CUMPLE","NO CUMPLE",IF(AG52="NO CUMPLE","NO CUMPLE",IF(AO52="NO CUMPLE","NO CUMPLE",IF(AO52="CUMPLE","CUMPLE"))))</f>
        <v>NO CUMPLE</v>
      </c>
      <c r="AX52" s="24" t="str">
        <f>IF(Z52="NO CUMPLE","NO CUMPLE",IF(AH52="NO CUMPLE","NO CUMPLE",IF(AP52="NO CUMPLE","NO CUMPLE",IF(AP52="CUMPLE","CUMPLE"))))</f>
        <v>NO CUMPLE</v>
      </c>
      <c r="AY52" s="24" t="str">
        <f>IF(AA52="NO CUMPLE","NO CUMPLE",IF(AI52="NO CUMPLE","NO CUMPLE",IF(AQ52="NO CUMPLE","NO CUMPLE",IF(AQ52="CUMPLE","CUMPLE"))))</f>
        <v>NO CUMPLE</v>
      </c>
      <c r="AZ52" s="24" t="str">
        <f>IF(AB52="NO CUMPLE","NO CUMPLE",IF(AJ52="NO CUMPLE","NO CUMPLE",IF(AR52="NO CUMPLE","NO CUMPLE",IF(AR52="CUMPLE","CUMPLE"))))</f>
        <v>NO CUMPLE</v>
      </c>
      <c r="BA52" s="24" t="str">
        <f>IF(AC52="NO CUMPLE","NO CUMPLE",IF(AK52="NO CUMPLE","NO CUMPLE",IF(AS52="NO CUMPLE","NO CUMPLE",IF(AS52="CUMPLE","CUMPLE"))))</f>
        <v>NO CUMPLE</v>
      </c>
      <c r="BB52" s="24" t="str">
        <f>IF(AD52="NO CUMPLE","NO CUMPLE",IF(AL52="NO CUMPLE","NO CUMPLE",IF(AT52="NO CUMPLE","NO CUMPLE",IF(AT52="CUMPLE","CUMPLE"))))</f>
        <v>NO CUMPLE</v>
      </c>
      <c r="BC52" s="24" t="str">
        <f>IF(AE52="NO CUMPLE","NO CUMPLE",IF(AM52="NO CUMPLE","NO CUMPLE",IF(AU52="NO CUMPLE","NO CUMPLE",IF(AU52="CUMPLE","CUMPLE"))))</f>
        <v>NO CUMPLE</v>
      </c>
      <c r="BD52" s="49">
        <v>44</v>
      </c>
      <c r="BE52" s="177" t="s">
        <v>33</v>
      </c>
      <c r="BF52" s="177" t="s">
        <v>33</v>
      </c>
      <c r="BG52" s="177" t="s">
        <v>33</v>
      </c>
      <c r="BH52" s="177" t="s">
        <v>33</v>
      </c>
      <c r="BI52" s="177" t="s">
        <v>33</v>
      </c>
      <c r="BJ52" s="177" t="s">
        <v>33</v>
      </c>
      <c r="BK52" s="177" t="s">
        <v>33</v>
      </c>
      <c r="BL52" s="50">
        <v>44</v>
      </c>
      <c r="BM52" s="177" t="s">
        <v>33</v>
      </c>
      <c r="BN52" s="177" t="s">
        <v>33</v>
      </c>
      <c r="BO52" s="177" t="s">
        <v>33</v>
      </c>
      <c r="BP52" s="177" t="s">
        <v>33</v>
      </c>
      <c r="BQ52" s="177" t="s">
        <v>33</v>
      </c>
      <c r="BR52" s="177" t="s">
        <v>33</v>
      </c>
      <c r="BS52" s="177" t="s">
        <v>33</v>
      </c>
      <c r="BT52" s="49">
        <v>44</v>
      </c>
      <c r="BU52" s="23" t="str">
        <f>IF(AW52="NO CUMPLE","",IF(BE52="NO CUMPLE","",IF(BM52="NO CUMPLE","",IF(BE52="NC","",IF(BM52="CUMPLE",I52)))))</f>
        <v/>
      </c>
      <c r="BV52" s="23" t="str">
        <f>IF(AX52="NO CUMPLE","",IF(BF52="NO CUMPLE","",IF(BN52="NO CUMPLE","",IF(BF52="NC","",IF(BN52="CUMPLE",J52)))))</f>
        <v/>
      </c>
      <c r="BW52" s="23" t="str">
        <f>IF(AY52="NO CUMPLE","",IF(BG52="NO CUMPLE","",IF(BO52="NO CUMPLE","",IF(BG52="NC","",IF(BO52="CUMPLE",K52)))))</f>
        <v/>
      </c>
      <c r="BX52" s="23" t="str">
        <f>IF(AZ52="NO CUMPLE","",IF(BH52="NO CUMPLE","",IF(BP52="NO CUMPLE","",IF(BH52="NC","",IF(BP52="CUMPLE",L52)))))</f>
        <v/>
      </c>
      <c r="BY52" s="23" t="str">
        <f>IF(BA52="NO CUMPLE","",IF(BI52="NO CUMPLE","",IF(BQ52="NO CUMPLE","",IF(BI52="NC","",IF(BQ52="CUMPLE",M52)))))</f>
        <v/>
      </c>
      <c r="BZ52" s="23" t="str">
        <f>IF(BB52="NO CUMPLE","",IF(BJ52="NO CUMPLE","",IF(BR52="NO CUMPLE","",IF(BJ52="NC","",IF(BR52="CUMPLE",N52)))))</f>
        <v/>
      </c>
      <c r="CA52" s="23" t="str">
        <f>IF(BC52="NO CUMPLE","",IF(BK52="NO CUMPLE","",IF(BS52="NO CUMPLE","",IF(BK52="NC","",IF(BS52="CUMPLE",O52)))))</f>
        <v/>
      </c>
      <c r="CB52" s="23">
        <v>2711400</v>
      </c>
      <c r="CC52" s="23">
        <v>2711400</v>
      </c>
      <c r="CD52" s="25">
        <f>COUNT(BU52:CA52)</f>
        <v>0</v>
      </c>
      <c r="CE52" s="25">
        <f t="shared" si="0"/>
        <v>0</v>
      </c>
      <c r="CF52" s="26" t="str">
        <f>IFERROR(MEDIAN(BU52:CA52),"")</f>
        <v/>
      </c>
      <c r="CG52" s="68" t="str">
        <f>IF(COUNT(BU52:CA52)=0,"",MOD(COUNT(BU52:CA52),2))</f>
        <v/>
      </c>
      <c r="CH52" s="69" t="str">
        <f>IF(COUNT(BU52:CA52)&lt;2,"", IF(MOD(COUNT(BU52:CA52),2)=1,"", SMALL(BU52:CA52, COUNT(BU52:CA52)/2 ) ))</f>
        <v/>
      </c>
      <c r="CI52" s="69" t="str">
        <f t="shared" si="1"/>
        <v/>
      </c>
      <c r="CJ52" s="49">
        <v>44</v>
      </c>
      <c r="CK52" s="27" t="str">
        <f>IF(BU52="","", (1 - ABS((BU52 - $CI52)/$CI52)) * 40)</f>
        <v/>
      </c>
      <c r="CL52" s="27" t="str">
        <f>IF(BV52="","", (1 - ABS((BV52 - $CI52)/$CI52)) * 40)</f>
        <v/>
      </c>
      <c r="CM52" s="27" t="str">
        <f>IF(BW52="","", (1 - ABS((BW52 - $CI52)/$CI52)) * 40)</f>
        <v/>
      </c>
      <c r="CN52" s="27" t="str">
        <f>IF(BX52="","", (1 - ABS((BX52 - $CI52)/$CI52)) * 40)</f>
        <v/>
      </c>
      <c r="CO52" s="27" t="str">
        <f>IF(BY52="","", (1 - ABS((BY52 - $CI52)/$CI52)) * 40)</f>
        <v/>
      </c>
      <c r="CP52" s="27" t="str">
        <f>IF(BZ52="","", (1 - ABS((BZ52 - $CI52)/$CI52)) * 40)</f>
        <v/>
      </c>
      <c r="CQ52" s="27" t="str">
        <f>IF(CA52="","", (1 - ABS((CA52 - $CI52)/$CI52)) * 40)</f>
        <v/>
      </c>
      <c r="CR52" s="49">
        <v>44</v>
      </c>
      <c r="CS52" s="67" t="str">
        <f>IF(BU52="","",ABS((BU52 - $CI52)/$CI52))</f>
        <v/>
      </c>
      <c r="CT52" s="67" t="str">
        <f>IF(BV52="","",ABS((BV52 - $CI52)/$CI52))</f>
        <v/>
      </c>
      <c r="CU52" s="67" t="str">
        <f>IF(BW52="","",ABS((BW52 - $CI52)/$CI52))</f>
        <v/>
      </c>
      <c r="CV52" s="67" t="str">
        <f>IF(BX52="","",ABS((BX52 - $CI52)/$CI52))</f>
        <v/>
      </c>
      <c r="CW52" s="67" t="str">
        <f>IF(BY52="","",ABS((BY52 - $CI52)/$CI52))</f>
        <v/>
      </c>
      <c r="CX52" s="67" t="str">
        <f>IF(BZ52="","",ABS((BZ52 - $CI52)/$CI52))</f>
        <v/>
      </c>
      <c r="CY52" s="67" t="str">
        <f>IF(CA52="","",ABS((CA52 - $CI52)/$CI52))</f>
        <v/>
      </c>
      <c r="CZ52" s="49">
        <v>44</v>
      </c>
      <c r="DA52" s="28" t="str">
        <f>IF(CK52="","",ABS(BU52-$CF52))</f>
        <v/>
      </c>
      <c r="DB52" s="28" t="str">
        <f>IF(CL52="","",ABS(BV52-$CF52))</f>
        <v/>
      </c>
      <c r="DC52" s="28" t="str">
        <f>IF(CM52="","",ABS(BW52-$CF52))</f>
        <v/>
      </c>
      <c r="DD52" s="28" t="str">
        <f>IF(CN52="","",ABS(BX52-$CF52))</f>
        <v/>
      </c>
      <c r="DE52" s="28" t="str">
        <f>IF(CO52="","",ABS(BY52-$CF52))</f>
        <v/>
      </c>
      <c r="DF52" s="28" t="str">
        <f>IF(CP52="","",ABS(BZ52-$CF52))</f>
        <v/>
      </c>
      <c r="DG52" s="28" t="str">
        <f>IF(CQ52="","",ABS(CA52-$CF52))</f>
        <v/>
      </c>
      <c r="DH52" s="49">
        <v>44</v>
      </c>
      <c r="DI52" s="29" t="str">
        <f>IF(BU52="","",(BU52-$CI52)^2)</f>
        <v/>
      </c>
      <c r="DJ52" s="29" t="str">
        <f>IF(BV52="","",(BV52-$CI52)^2)</f>
        <v/>
      </c>
      <c r="DK52" s="29" t="str">
        <f>IF(BW52="","",(BW52-$CI52)^2)</f>
        <v/>
      </c>
      <c r="DL52" s="29" t="str">
        <f>IF(BX52="","",(BX52-$CI52)^2)</f>
        <v/>
      </c>
      <c r="DM52" s="29" t="str">
        <f>IF(BY52="","",(BY52-$CI52)^2)</f>
        <v/>
      </c>
      <c r="DN52" s="29" t="str">
        <f>IF(BZ52="","",(BZ52-$CI52)^2)</f>
        <v/>
      </c>
      <c r="DO52" s="29" t="str">
        <f>IF(CA52="","",(CA52-$CI52)^2)</f>
        <v/>
      </c>
      <c r="DP52" s="46">
        <f>MIN(DI52:DO52)</f>
        <v>0</v>
      </c>
      <c r="DQ52" s="49">
        <v>44</v>
      </c>
      <c r="DR52" s="30" t="str">
        <f>IF(BU52="","", (1 - ABS((BU52-$CI52)/$CI52))*40)</f>
        <v/>
      </c>
      <c r="DS52" s="30" t="str">
        <f>IF(BV52="","", (1 - ABS((BV52-$CI52)/$CI52))*40)</f>
        <v/>
      </c>
      <c r="DT52" s="30" t="str">
        <f>IF(BW52="","", (1 - ABS((BW52-$CI52)/$CI52))*40)</f>
        <v/>
      </c>
      <c r="DU52" s="30" t="str">
        <f>IF(BX52="","", (1 - ABS((BX52-$CI52)/$CI52))*40)</f>
        <v/>
      </c>
      <c r="DV52" s="30" t="str">
        <f>IF(BY52="","", (1 - ABS((BY52-$CI52)/$CI52))*40)</f>
        <v/>
      </c>
      <c r="DW52" s="30" t="str">
        <f>IF(BZ52="","", (1 - ABS((BZ52-$CI52)/$CI52))*40)</f>
        <v/>
      </c>
      <c r="DX52" s="30" t="str">
        <f>IF(CA52="","", (1 - ABS((CA52-$CI52)/$CI52))*40)</f>
        <v/>
      </c>
      <c r="DY52" s="49">
        <v>44</v>
      </c>
      <c r="DZ52" s="186"/>
      <c r="EA52" s="186"/>
      <c r="EB52" s="186"/>
      <c r="EC52" s="175"/>
      <c r="ED52" s="175"/>
      <c r="EE52" s="175"/>
      <c r="EF52" s="175"/>
      <c r="EG52" s="49">
        <v>44</v>
      </c>
      <c r="EH52" s="64">
        <f>IF(DZ52&lt;36,0,IF(DZ52&gt;=72,60,IF(DZ52&gt;=66,40,IF(DZ52&gt;=60,30,IF(DZ52&gt;=48,20,IF(DZ52&gt;=36,10,0))))))</f>
        <v>0</v>
      </c>
      <c r="EI52" s="64">
        <f>IF(EA52&lt;36,0,IF(EA52&gt;=72,60,IF(EA52&gt;=66,40,IF(EA52&gt;=60,30,IF(EA52&gt;=48,20,IF(EA52&gt;=36,10,0))))))</f>
        <v>0</v>
      </c>
      <c r="EJ52" s="64">
        <f>IF(EB52&lt;36,0,IF(EB52&gt;=72,60,IF(EB52&gt;=66,40,IF(EB52&gt;=60,30,IF(EB52&gt;=48,20,IF(EB52&gt;=36,10,0))))))</f>
        <v>0</v>
      </c>
      <c r="EK52" s="64">
        <f>IF(EC52&lt;36,0,IF(EC52&gt;=72,60,IF(EC52&gt;=66,40,IF(EC52&gt;=60,30,IF(EC52&gt;=48,20,IF(EC52&gt;=36,10,0))))))</f>
        <v>0</v>
      </c>
      <c r="EL52" s="64">
        <f>IF(ED52&lt;36,0,IF(ED52&gt;=72,60,IF(ED52&gt;=66,40,IF(ED52&gt;=60,30,IF(ED52&gt;=48,20,IF(ED52&gt;=36,10,0))))))</f>
        <v>0</v>
      </c>
      <c r="EM52" s="64">
        <f>IF(EE52&lt;36,0,IF(EE52&gt;=72,60,IF(EE52&gt;=66,40,IF(EE52&gt;=60,30,IF(EE52&gt;=48,20,IF(EE52&gt;=36,10,0))))))</f>
        <v>0</v>
      </c>
      <c r="EN52" s="64">
        <f>IF(EF52&lt;36,0,IF(EF52&gt;=72,60,IF(EF52&gt;=66,40,IF(EF52&gt;=60,30,IF(EF52&gt;=48,20,IF(EF52&gt;=36,10,0))))))</f>
        <v>0</v>
      </c>
      <c r="EO52" s="49">
        <v>44</v>
      </c>
      <c r="EP52" s="31" t="str">
        <f>IF(DR52="","",(EH52+DR52))</f>
        <v/>
      </c>
      <c r="EQ52" s="31" t="str">
        <f>IF(DS52="","",(EI52+DS52))</f>
        <v/>
      </c>
      <c r="ER52" s="31" t="str">
        <f>IF(DT52="","",(EJ52+DT52))</f>
        <v/>
      </c>
      <c r="ES52" s="31" t="str">
        <f>IF(DU52="","",(EK52+DU52))</f>
        <v/>
      </c>
      <c r="ET52" s="31" t="str">
        <f>IF(DV52="","",(EL52+DV52))</f>
        <v/>
      </c>
      <c r="EU52" s="31" t="str">
        <f>IF(DW52="","",(EM52+DW52))</f>
        <v/>
      </c>
      <c r="EV52" s="31" t="str">
        <f>IF(DX52="","",(EN52+DX52))</f>
        <v/>
      </c>
      <c r="EW52" s="70">
        <f>MAX(EP52:EV52)</f>
        <v>0</v>
      </c>
      <c r="EX52" s="32" t="str">
        <f>IF($EW52=EP52,EP$8,IF($EW52=EQ52,EQ$8,IF($EW52=ER52,ER$8,IF($EW52=ES52,ES$8,IF($EW52=ET52,ET$8,IF($EW52=EU52,EU$8,IF($EW52=EV52,EV$8,"")))))))</f>
        <v/>
      </c>
      <c r="EY52" s="32" t="e">
        <f>IF($EW52=#REF!,#REF!,IF($EW52=#REF!,#REF!,IF($EW52=#REF!,#REF!,IF($EW52=#REF!,#REF!,IF($EW52=#REF!,#REF!,IF($EW52=#REF!,#REF!,IF($EW52=#REF!,#REF!,"")))))))</f>
        <v>#REF!</v>
      </c>
      <c r="EZ52" s="32" t="e">
        <f>IF($EW52=#REF!,#REF!,IF($EW52=#REF!,#REF!,IF($EW52=#REF!,#REF!,IF($EW52=#REF!,#REF!,IF($EW52=#REF!,#REF!,IF($EW52=#REF!,#REF!,IF($EW52=#REF!,#REF!,"")))))))</f>
        <v>#REF!</v>
      </c>
      <c r="FA52" s="32" t="e">
        <f>IF($EW52=#REF!,#REF!,IF($EW52=#REF!,#REF!,IF($EW52=#REF!,#REF!,IF($EW52=#REF!,#REF!,IF($EW52=#REF!,#REF!,IF($EW52=#REF!,#REF!,IF($EW52=#REF!,#REF!,"")))))))</f>
        <v>#REF!</v>
      </c>
      <c r="FB52" s="74" t="str">
        <f>IFERROR(INDEX($EP$8:$EV$8,MATCH(EW52,EP52:EV52,0)), "DESIERTO")</f>
        <v>DESIERTO</v>
      </c>
      <c r="FC52" s="74" t="e">
        <f>IF($EW52=EP52,EP$8,IF($EW52=EQ52,EQ$8,IF($EW52=ER52,ER$8,IF($EW52=ES52,ES$8,IF($EW52=ET52,ET$8,IF($EW52=EU52,EU$8,IF($EW52=EV52,EV$8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IF($EW52=#REF!,#REF!,""))))))))))))))))))))))))))))</f>
        <v>#REF!</v>
      </c>
      <c r="FD52" s="33" t="e">
        <f>IF($FC52=$I$8,$I52,IF($FC52=$J$8,$J52,IF($FC52=$K$8,$K52,IF($FC52=$L$8,$L52,IF($FC52=$M$8,$M52,IF($FC52=$N$8,$N52,IF($FC52=$O$8,$O52,"")))))))</f>
        <v>#REF!</v>
      </c>
      <c r="FE52" s="33" t="e">
        <f>IF($FC52=#REF!,#REF!,IF($FC52=#REF!,#REF!,IF($FC52=#REF!,#REF!,IF($FC52=#REF!,#REF!,IF($FC52=#REF!,#REF!,IF($FC52=#REF!,#REF!,IF($FC52=#REF!,#REF!,"")))))))</f>
        <v>#REF!</v>
      </c>
      <c r="FF52" s="33" t="e">
        <f>IF($FC52=#REF!,#REF!,IF($FC52=#REF!,#REF!,IF($FC52=#REF!,#REF!,IF($FC52=#REF!,#REF!,IF($FC52=#REF!,#REF!,IF($FC52=#REF!,#REF!,IF($FC52=#REF!,#REF!,"")))))))</f>
        <v>#REF!</v>
      </c>
      <c r="FG52" s="33" t="e">
        <f>IF($FC52=#REF!,#REF!,IF($FC52=#REF!,#REF!,IF($FC52=#REF!,#REF!,IF($FC52=#REF!,#REF!,IF($FC52=#REF!,#REF!,IF($FC52=#REF!,#REF!,IF($FC52=#REF!,#REF!,"")))))))</f>
        <v>#REF!</v>
      </c>
      <c r="FH52" s="65" t="str">
        <f>IFERROR(INDEX(I52:O52,MATCH(FB52,$I$8:$O$8,0)),"DESIERTO")</f>
        <v>DESIERTO</v>
      </c>
      <c r="FI52" s="33" t="e">
        <f t="shared" si="2"/>
        <v>#REF!</v>
      </c>
      <c r="FJ52" s="49">
        <v>44</v>
      </c>
      <c r="FK52" s="65" t="str">
        <f>IFERROR(IF(FH52&gt;0,(G52-FH52),"F"),"D")</f>
        <v>D</v>
      </c>
      <c r="FL52" s="65">
        <f>IF(FB52="DESIERTO",G52,"ADJUDICADO")</f>
        <v>2711400</v>
      </c>
    </row>
    <row r="53" spans="1:168" ht="40.799999999999997" x14ac:dyDescent="0.2">
      <c r="A53" s="45"/>
      <c r="B53" s="151" t="s">
        <v>107</v>
      </c>
      <c r="C53" s="151" t="s">
        <v>108</v>
      </c>
      <c r="D53" s="151" t="s">
        <v>109</v>
      </c>
      <c r="E53" s="139" t="s">
        <v>128</v>
      </c>
      <c r="F53" s="124">
        <v>2</v>
      </c>
      <c r="G53" s="127">
        <v>187924800</v>
      </c>
      <c r="H53" s="50">
        <v>45</v>
      </c>
      <c r="I53" s="172"/>
      <c r="J53" s="172"/>
      <c r="K53" s="172"/>
      <c r="L53" s="161"/>
      <c r="M53" s="161"/>
      <c r="N53" s="162">
        <v>186830000</v>
      </c>
      <c r="O53" s="161"/>
      <c r="P53" s="53">
        <v>45</v>
      </c>
      <c r="Q53" s="23">
        <f>IF(I53="NC","NC",IF(I53&lt;=$G53,I53,""))</f>
        <v>0</v>
      </c>
      <c r="R53" s="23">
        <f>IF(J53="NC","NC",IF(J53&lt;=$G53,J53,""))</f>
        <v>0</v>
      </c>
      <c r="S53" s="23">
        <f>IF(K53="NC","NC",IF(K53&lt;=$G53,K53,""))</f>
        <v>0</v>
      </c>
      <c r="T53" s="23">
        <f>IF(L53="NC","NC",IF(L53&lt;=$G53,L53,""))</f>
        <v>0</v>
      </c>
      <c r="U53" s="23">
        <f>IF(M53="NC","NC",IF(M53&lt;=$G53,M53,""))</f>
        <v>0</v>
      </c>
      <c r="V53" s="23">
        <f>IF(N53="NC","NC",IF(N53&lt;=$G53,N53,""))</f>
        <v>186830000</v>
      </c>
      <c r="W53" s="23">
        <f>IF(O53="NC","NC",IF(O53&lt;=$G53,O53,""))</f>
        <v>0</v>
      </c>
      <c r="X53" s="49">
        <v>45</v>
      </c>
      <c r="Y53" s="186" t="s">
        <v>34</v>
      </c>
      <c r="Z53" s="186" t="s">
        <v>34</v>
      </c>
      <c r="AA53" s="186" t="s">
        <v>34</v>
      </c>
      <c r="AB53" s="175" t="s">
        <v>34</v>
      </c>
      <c r="AC53" s="175" t="s">
        <v>34</v>
      </c>
      <c r="AD53" s="176" t="s">
        <v>34</v>
      </c>
      <c r="AE53" s="175" t="s">
        <v>34</v>
      </c>
      <c r="AF53" s="50">
        <v>45</v>
      </c>
      <c r="AG53" s="186" t="s">
        <v>35</v>
      </c>
      <c r="AH53" s="186" t="s">
        <v>35</v>
      </c>
      <c r="AI53" s="186" t="s">
        <v>35</v>
      </c>
      <c r="AJ53" s="175" t="s">
        <v>35</v>
      </c>
      <c r="AK53" s="175" t="s">
        <v>35</v>
      </c>
      <c r="AL53" s="176" t="s">
        <v>35</v>
      </c>
      <c r="AM53" s="175" t="s">
        <v>35</v>
      </c>
      <c r="AN53" s="49">
        <v>45</v>
      </c>
      <c r="AO53" s="186" t="s">
        <v>35</v>
      </c>
      <c r="AP53" s="186" t="s">
        <v>35</v>
      </c>
      <c r="AQ53" s="186" t="s">
        <v>35</v>
      </c>
      <c r="AR53" s="175" t="s">
        <v>35</v>
      </c>
      <c r="AS53" s="175" t="s">
        <v>35</v>
      </c>
      <c r="AT53" s="176" t="s">
        <v>35</v>
      </c>
      <c r="AU53" s="175" t="s">
        <v>35</v>
      </c>
      <c r="AV53" s="49">
        <v>45</v>
      </c>
      <c r="AW53" s="24" t="str">
        <f>IF(Y53="NO CUMPLE","NO CUMPLE",IF(AG53="NO CUMPLE","NO CUMPLE",IF(AO53="NO CUMPLE","NO CUMPLE",IF(AO53="CUMPLE","CUMPLE"))))</f>
        <v>NO CUMPLE</v>
      </c>
      <c r="AX53" s="24" t="str">
        <f>IF(Z53="NO CUMPLE","NO CUMPLE",IF(AH53="NO CUMPLE","NO CUMPLE",IF(AP53="NO CUMPLE","NO CUMPLE",IF(AP53="CUMPLE","CUMPLE"))))</f>
        <v>NO CUMPLE</v>
      </c>
      <c r="AY53" s="24" t="str">
        <f>IF(AA53="NO CUMPLE","NO CUMPLE",IF(AI53="NO CUMPLE","NO CUMPLE",IF(AQ53="NO CUMPLE","NO CUMPLE",IF(AQ53="CUMPLE","CUMPLE"))))</f>
        <v>NO CUMPLE</v>
      </c>
      <c r="AZ53" s="24" t="str">
        <f>IF(AB53="NO CUMPLE","NO CUMPLE",IF(AJ53="NO CUMPLE","NO CUMPLE",IF(AR53="NO CUMPLE","NO CUMPLE",IF(AR53="CUMPLE","CUMPLE"))))</f>
        <v>NO CUMPLE</v>
      </c>
      <c r="BA53" s="24" t="str">
        <f>IF(AC53="NO CUMPLE","NO CUMPLE",IF(AK53="NO CUMPLE","NO CUMPLE",IF(AS53="NO CUMPLE","NO CUMPLE",IF(AS53="CUMPLE","CUMPLE"))))</f>
        <v>NO CUMPLE</v>
      </c>
      <c r="BB53" s="24" t="str">
        <f>IF(AD53="NO CUMPLE","NO CUMPLE",IF(AL53="NO CUMPLE","NO CUMPLE",IF(AT53="NO CUMPLE","NO CUMPLE",IF(AT53="CUMPLE","CUMPLE"))))</f>
        <v>NO CUMPLE</v>
      </c>
      <c r="BC53" s="24" t="str">
        <f>IF(AE53="NO CUMPLE","NO CUMPLE",IF(AM53="NO CUMPLE","NO CUMPLE",IF(AU53="NO CUMPLE","NO CUMPLE",IF(AU53="CUMPLE","CUMPLE"))))</f>
        <v>NO CUMPLE</v>
      </c>
      <c r="BD53" s="49">
        <v>45</v>
      </c>
      <c r="BE53" s="177" t="s">
        <v>33</v>
      </c>
      <c r="BF53" s="177" t="s">
        <v>33</v>
      </c>
      <c r="BG53" s="177" t="s">
        <v>33</v>
      </c>
      <c r="BH53" s="177" t="s">
        <v>33</v>
      </c>
      <c r="BI53" s="177" t="s">
        <v>33</v>
      </c>
      <c r="BJ53" s="176" t="s">
        <v>35</v>
      </c>
      <c r="BK53" s="177" t="s">
        <v>33</v>
      </c>
      <c r="BL53" s="50">
        <v>45</v>
      </c>
      <c r="BM53" s="177" t="s">
        <v>33</v>
      </c>
      <c r="BN53" s="177" t="s">
        <v>33</v>
      </c>
      <c r="BO53" s="177" t="s">
        <v>33</v>
      </c>
      <c r="BP53" s="177" t="s">
        <v>33</v>
      </c>
      <c r="BQ53" s="177" t="s">
        <v>33</v>
      </c>
      <c r="BR53" s="176" t="s">
        <v>34</v>
      </c>
      <c r="BS53" s="177" t="s">
        <v>33</v>
      </c>
      <c r="BT53" s="49">
        <v>45</v>
      </c>
      <c r="BU53" s="23" t="str">
        <f>IF(AW53="NO CUMPLE","",IF(BE53="NO CUMPLE","",IF(BM53="NO CUMPLE","",IF(BE53="NC","",IF(BM53="CUMPLE",I53)))))</f>
        <v/>
      </c>
      <c r="BV53" s="23" t="str">
        <f>IF(AX53="NO CUMPLE","",IF(BF53="NO CUMPLE","",IF(BN53="NO CUMPLE","",IF(BF53="NC","",IF(BN53="CUMPLE",J53)))))</f>
        <v/>
      </c>
      <c r="BW53" s="23" t="str">
        <f>IF(AY53="NO CUMPLE","",IF(BG53="NO CUMPLE","",IF(BO53="NO CUMPLE","",IF(BG53="NC","",IF(BO53="CUMPLE",K53)))))</f>
        <v/>
      </c>
      <c r="BX53" s="23" t="str">
        <f>IF(AZ53="NO CUMPLE","",IF(BH53="NO CUMPLE","",IF(BP53="NO CUMPLE","",IF(BH53="NC","",IF(BP53="CUMPLE",L53)))))</f>
        <v/>
      </c>
      <c r="BY53" s="23" t="str">
        <f>IF(BA53="NO CUMPLE","",IF(BI53="NO CUMPLE","",IF(BQ53="NO CUMPLE","",IF(BI53="NC","",IF(BQ53="CUMPLE",M53)))))</f>
        <v/>
      </c>
      <c r="BZ53" s="23" t="str">
        <f>IF(BB53="NO CUMPLE","",IF(BJ53="NO CUMPLE","",IF(BR53="NO CUMPLE","",IF(BJ53="NC","",IF(BR53="CUMPLE",N53)))))</f>
        <v/>
      </c>
      <c r="CA53" s="23" t="str">
        <f>IF(BC53="NO CUMPLE","",IF(BK53="NO CUMPLE","",IF(BS53="NO CUMPLE","",IF(BK53="NC","",IF(BS53="CUMPLE",O53)))))</f>
        <v/>
      </c>
      <c r="CB53" s="23">
        <v>187924800</v>
      </c>
      <c r="CC53" s="23">
        <v>187924800</v>
      </c>
      <c r="CD53" s="25">
        <f>COUNT(BU53:CA53)</f>
        <v>0</v>
      </c>
      <c r="CE53" s="25">
        <f t="shared" si="0"/>
        <v>0</v>
      </c>
      <c r="CF53" s="26" t="str">
        <f>IFERROR(MEDIAN(BU53:CA53),"")</f>
        <v/>
      </c>
      <c r="CG53" s="68" t="str">
        <f>IF(COUNT(BU53:CA53)=0,"",MOD(COUNT(BU53:CA53),2))</f>
        <v/>
      </c>
      <c r="CH53" s="69" t="str">
        <f>IF(COUNT(BU53:CA53)&lt;2,"", IF(MOD(COUNT(BU53:CA53),2)=1,"", SMALL(BU53:CA53, COUNT(BU53:CA53)/2 ) ))</f>
        <v/>
      </c>
      <c r="CI53" s="69" t="str">
        <f t="shared" si="1"/>
        <v/>
      </c>
      <c r="CJ53" s="49">
        <v>45</v>
      </c>
      <c r="CK53" s="27" t="str">
        <f>IF(BU53="","", (1 - ABS((BU53 - $CI53)/$CI53)) * 40)</f>
        <v/>
      </c>
      <c r="CL53" s="27" t="str">
        <f>IF(BV53="","", (1 - ABS((BV53 - $CI53)/$CI53)) * 40)</f>
        <v/>
      </c>
      <c r="CM53" s="27" t="str">
        <f>IF(BW53="","", (1 - ABS((BW53 - $CI53)/$CI53)) * 40)</f>
        <v/>
      </c>
      <c r="CN53" s="27" t="str">
        <f>IF(BX53="","", (1 - ABS((BX53 - $CI53)/$CI53)) * 40)</f>
        <v/>
      </c>
      <c r="CO53" s="27" t="str">
        <f>IF(BY53="","", (1 - ABS((BY53 - $CI53)/$CI53)) * 40)</f>
        <v/>
      </c>
      <c r="CP53" s="27" t="str">
        <f>IF(BZ53="","", (1 - ABS((BZ53 - $CI53)/$CI53)) * 40)</f>
        <v/>
      </c>
      <c r="CQ53" s="27" t="str">
        <f>IF(CA53="","", (1 - ABS((CA53 - $CI53)/$CI53)) * 40)</f>
        <v/>
      </c>
      <c r="CR53" s="49">
        <v>45</v>
      </c>
      <c r="CS53" s="67" t="str">
        <f>IF(BU53="","",ABS((BU53 - $CI53)/$CI53))</f>
        <v/>
      </c>
      <c r="CT53" s="67" t="str">
        <f>IF(BV53="","",ABS((BV53 - $CI53)/$CI53))</f>
        <v/>
      </c>
      <c r="CU53" s="67" t="str">
        <f>IF(BW53="","",ABS((BW53 - $CI53)/$CI53))</f>
        <v/>
      </c>
      <c r="CV53" s="67" t="str">
        <f>IF(BX53="","",ABS((BX53 - $CI53)/$CI53))</f>
        <v/>
      </c>
      <c r="CW53" s="67" t="str">
        <f>IF(BY53="","",ABS((BY53 - $CI53)/$CI53))</f>
        <v/>
      </c>
      <c r="CX53" s="67" t="str">
        <f>IF(BZ53="","",ABS((BZ53 - $CI53)/$CI53))</f>
        <v/>
      </c>
      <c r="CY53" s="67" t="str">
        <f>IF(CA53="","",ABS((CA53 - $CI53)/$CI53))</f>
        <v/>
      </c>
      <c r="CZ53" s="49">
        <v>45</v>
      </c>
      <c r="DA53" s="28" t="str">
        <f>IF(CK53="","",ABS(BU53-$CF53))</f>
        <v/>
      </c>
      <c r="DB53" s="28" t="str">
        <f>IF(CL53="","",ABS(BV53-$CF53))</f>
        <v/>
      </c>
      <c r="DC53" s="28" t="str">
        <f>IF(CM53="","",ABS(BW53-$CF53))</f>
        <v/>
      </c>
      <c r="DD53" s="28" t="str">
        <f>IF(CN53="","",ABS(BX53-$CF53))</f>
        <v/>
      </c>
      <c r="DE53" s="28" t="str">
        <f>IF(CO53="","",ABS(BY53-$CF53))</f>
        <v/>
      </c>
      <c r="DF53" s="28" t="str">
        <f>IF(CP53="","",ABS(BZ53-$CF53))</f>
        <v/>
      </c>
      <c r="DG53" s="28" t="str">
        <f>IF(CQ53="","",ABS(CA53-$CF53))</f>
        <v/>
      </c>
      <c r="DH53" s="49">
        <v>45</v>
      </c>
      <c r="DI53" s="29" t="str">
        <f>IF(BU53="","",(BU53-$CI53)^2)</f>
        <v/>
      </c>
      <c r="DJ53" s="29" t="str">
        <f>IF(BV53="","",(BV53-$CI53)^2)</f>
        <v/>
      </c>
      <c r="DK53" s="29" t="str">
        <f>IF(BW53="","",(BW53-$CI53)^2)</f>
        <v/>
      </c>
      <c r="DL53" s="29" t="str">
        <f>IF(BX53="","",(BX53-$CI53)^2)</f>
        <v/>
      </c>
      <c r="DM53" s="29" t="str">
        <f>IF(BY53="","",(BY53-$CI53)^2)</f>
        <v/>
      </c>
      <c r="DN53" s="29" t="str">
        <f>IF(BZ53="","",(BZ53-$CI53)^2)</f>
        <v/>
      </c>
      <c r="DO53" s="29" t="str">
        <f>IF(CA53="","",(CA53-$CI53)^2)</f>
        <v/>
      </c>
      <c r="DP53" s="46">
        <f>MIN(DI53:DO53)</f>
        <v>0</v>
      </c>
      <c r="DQ53" s="49">
        <v>45</v>
      </c>
      <c r="DR53" s="30" t="str">
        <f>IF(BU53="","", (1 - ABS((BU53-$CI53)/$CI53))*40)</f>
        <v/>
      </c>
      <c r="DS53" s="30" t="str">
        <f>IF(BV53="","", (1 - ABS((BV53-$CI53)/$CI53))*40)</f>
        <v/>
      </c>
      <c r="DT53" s="30" t="str">
        <f>IF(BW53="","", (1 - ABS((BW53-$CI53)/$CI53))*40)</f>
        <v/>
      </c>
      <c r="DU53" s="30" t="str">
        <f>IF(BX53="","", (1 - ABS((BX53-$CI53)/$CI53))*40)</f>
        <v/>
      </c>
      <c r="DV53" s="30" t="str">
        <f>IF(BY53="","", (1 - ABS((BY53-$CI53)/$CI53))*40)</f>
        <v/>
      </c>
      <c r="DW53" s="30" t="str">
        <f>IF(BZ53="","", (1 - ABS((BZ53-$CI53)/$CI53))*40)</f>
        <v/>
      </c>
      <c r="DX53" s="30" t="str">
        <f>IF(CA53="","", (1 - ABS((CA53-$CI53)/$CI53))*40)</f>
        <v/>
      </c>
      <c r="DY53" s="49">
        <v>45</v>
      </c>
      <c r="DZ53" s="186"/>
      <c r="EA53" s="186"/>
      <c r="EB53" s="186"/>
      <c r="EC53" s="175"/>
      <c r="ED53" s="175"/>
      <c r="EE53" s="176">
        <v>24</v>
      </c>
      <c r="EF53" s="175"/>
      <c r="EG53" s="49">
        <v>45</v>
      </c>
      <c r="EH53" s="64">
        <f>IF(DZ53&lt;36,0,IF(DZ53&gt;=72,60,IF(DZ53&gt;=66,40,IF(DZ53&gt;=60,30,IF(DZ53&gt;=48,20,IF(DZ53&gt;=36,10,0))))))</f>
        <v>0</v>
      </c>
      <c r="EI53" s="64">
        <f>IF(EA53&lt;36,0,IF(EA53&gt;=72,60,IF(EA53&gt;=66,40,IF(EA53&gt;=60,30,IF(EA53&gt;=48,20,IF(EA53&gt;=36,10,0))))))</f>
        <v>0</v>
      </c>
      <c r="EJ53" s="64">
        <f>IF(EB53&lt;36,0,IF(EB53&gt;=72,60,IF(EB53&gt;=66,40,IF(EB53&gt;=60,30,IF(EB53&gt;=48,20,IF(EB53&gt;=36,10,0))))))</f>
        <v>0</v>
      </c>
      <c r="EK53" s="64">
        <f>IF(EC53&lt;36,0,IF(EC53&gt;=72,60,IF(EC53&gt;=66,40,IF(EC53&gt;=60,30,IF(EC53&gt;=48,20,IF(EC53&gt;=36,10,0))))))</f>
        <v>0</v>
      </c>
      <c r="EL53" s="64">
        <f>IF(ED53&lt;36,0,IF(ED53&gt;=72,60,IF(ED53&gt;=66,40,IF(ED53&gt;=60,30,IF(ED53&gt;=48,20,IF(ED53&gt;=36,10,0))))))</f>
        <v>0</v>
      </c>
      <c r="EM53" s="64">
        <f>IF(EE53&lt;36,0,IF(EE53&gt;=72,60,IF(EE53&gt;=66,40,IF(EE53&gt;=60,30,IF(EE53&gt;=48,20,IF(EE53&gt;=36,10,0))))))</f>
        <v>0</v>
      </c>
      <c r="EN53" s="64">
        <f>IF(EF53&lt;36,0,IF(EF53&gt;=72,60,IF(EF53&gt;=66,40,IF(EF53&gt;=60,30,IF(EF53&gt;=48,20,IF(EF53&gt;=36,10,0))))))</f>
        <v>0</v>
      </c>
      <c r="EO53" s="49">
        <v>45</v>
      </c>
      <c r="EP53" s="31" t="str">
        <f>IF(DR53="","",(EH53+DR53))</f>
        <v/>
      </c>
      <c r="EQ53" s="31" t="str">
        <f>IF(DS53="","",(EI53+DS53))</f>
        <v/>
      </c>
      <c r="ER53" s="31" t="str">
        <f>IF(DT53="","",(EJ53+DT53))</f>
        <v/>
      </c>
      <c r="ES53" s="31" t="str">
        <f>IF(DU53="","",(EK53+DU53))</f>
        <v/>
      </c>
      <c r="ET53" s="31" t="str">
        <f>IF(DV53="","",(EL53+DV53))</f>
        <v/>
      </c>
      <c r="EU53" s="31" t="str">
        <f>IF(DW53="","",(EM53+DW53))</f>
        <v/>
      </c>
      <c r="EV53" s="31" t="str">
        <f>IF(DX53="","",(EN53+DX53))</f>
        <v/>
      </c>
      <c r="EW53" s="70">
        <f>MAX(EP53:EV53)</f>
        <v>0</v>
      </c>
      <c r="EX53" s="32" t="str">
        <f>IF($EW53=EP53,EP$8,IF($EW53=EQ53,EQ$8,IF($EW53=ER53,ER$8,IF($EW53=ES53,ES$8,IF($EW53=ET53,ET$8,IF($EW53=EU53,EU$8,IF($EW53=EV53,EV$8,"")))))))</f>
        <v/>
      </c>
      <c r="EY53" s="32" t="e">
        <f>IF($EW53=#REF!,#REF!,IF($EW53=#REF!,#REF!,IF($EW53=#REF!,#REF!,IF($EW53=#REF!,#REF!,IF($EW53=#REF!,#REF!,IF($EW53=#REF!,#REF!,IF($EW53=#REF!,#REF!,"")))))))</f>
        <v>#REF!</v>
      </c>
      <c r="EZ53" s="32" t="e">
        <f>IF($EW53=#REF!,#REF!,IF($EW53=#REF!,#REF!,IF($EW53=#REF!,#REF!,IF($EW53=#REF!,#REF!,IF($EW53=#REF!,#REF!,IF($EW53=#REF!,#REF!,IF($EW53=#REF!,#REF!,"")))))))</f>
        <v>#REF!</v>
      </c>
      <c r="FA53" s="32" t="e">
        <f>IF($EW53=#REF!,#REF!,IF($EW53=#REF!,#REF!,IF($EW53=#REF!,#REF!,IF($EW53=#REF!,#REF!,IF($EW53=#REF!,#REF!,IF($EW53=#REF!,#REF!,IF($EW53=#REF!,#REF!,"")))))))</f>
        <v>#REF!</v>
      </c>
      <c r="FB53" s="74" t="str">
        <f>IFERROR(INDEX($EP$8:$EV$8,MATCH(EW53,EP53:EV53,0)), "DESIERTO")</f>
        <v>DESIERTO</v>
      </c>
      <c r="FC53" s="74" t="e">
        <f>IF($EW53=EP53,EP$8,IF($EW53=EQ53,EQ$8,IF($EW53=ER53,ER$8,IF($EW53=ES53,ES$8,IF($EW53=ET53,ET$8,IF($EW53=EU53,EU$8,IF($EW53=EV53,EV$8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IF($EW53=#REF!,#REF!,""))))))))))))))))))))))))))))</f>
        <v>#REF!</v>
      </c>
      <c r="FD53" s="33" t="e">
        <f>IF($FC53=$I$8,$I53,IF($FC53=$J$8,$J53,IF($FC53=$K$8,$K53,IF($FC53=$L$8,$L53,IF($FC53=$M$8,$M53,IF($FC53=$N$8,$N53,IF($FC53=$O$8,$O53,"")))))))</f>
        <v>#REF!</v>
      </c>
      <c r="FE53" s="33" t="e">
        <f>IF($FC53=#REF!,#REF!,IF($FC53=#REF!,#REF!,IF($FC53=#REF!,#REF!,IF($FC53=#REF!,#REF!,IF($FC53=#REF!,#REF!,IF($FC53=#REF!,#REF!,IF($FC53=#REF!,#REF!,"")))))))</f>
        <v>#REF!</v>
      </c>
      <c r="FF53" s="33" t="e">
        <f>IF($FC53=#REF!,#REF!,IF($FC53=#REF!,#REF!,IF($FC53=#REF!,#REF!,IF($FC53=#REF!,#REF!,IF($FC53=#REF!,#REF!,IF($FC53=#REF!,#REF!,IF($FC53=#REF!,#REF!,"")))))))</f>
        <v>#REF!</v>
      </c>
      <c r="FG53" s="33" t="e">
        <f>IF($FC53=#REF!,#REF!,IF($FC53=#REF!,#REF!,IF($FC53=#REF!,#REF!,IF($FC53=#REF!,#REF!,IF($FC53=#REF!,#REF!,IF($FC53=#REF!,#REF!,IF($FC53=#REF!,#REF!,"")))))))</f>
        <v>#REF!</v>
      </c>
      <c r="FH53" s="65" t="str">
        <f>IFERROR(INDEX(I53:O53,MATCH(FB53,$I$8:$O$8,0)),"DESIERTO")</f>
        <v>DESIERTO</v>
      </c>
      <c r="FI53" s="33" t="e">
        <f t="shared" si="2"/>
        <v>#REF!</v>
      </c>
      <c r="FJ53" s="49">
        <v>45</v>
      </c>
      <c r="FK53" s="65" t="str">
        <f>IFERROR(IF(FH53&gt;0,(G53-FH53),"F"),"D")</f>
        <v>D</v>
      </c>
      <c r="FL53" s="65">
        <f>IF(FB53="DESIERTO",G53,"ADJUDICADO")</f>
        <v>187924800</v>
      </c>
    </row>
    <row r="54" spans="1:168" s="35" customFormat="1" ht="40.799999999999997" x14ac:dyDescent="0.2">
      <c r="B54" s="149" t="s">
        <v>107</v>
      </c>
      <c r="C54" s="149" t="s">
        <v>108</v>
      </c>
      <c r="D54" s="149" t="s">
        <v>109</v>
      </c>
      <c r="E54" s="139" t="s">
        <v>129</v>
      </c>
      <c r="F54" s="124">
        <v>2</v>
      </c>
      <c r="G54" s="127">
        <v>14534950</v>
      </c>
      <c r="H54" s="49">
        <v>46</v>
      </c>
      <c r="I54" s="172"/>
      <c r="J54" s="172"/>
      <c r="K54" s="172"/>
      <c r="L54" s="161"/>
      <c r="M54" s="161"/>
      <c r="N54" s="162">
        <v>9900800</v>
      </c>
      <c r="O54" s="161"/>
      <c r="P54" s="38"/>
      <c r="Q54" s="23">
        <f>IF(I54="NC","NC",IF(I54&lt;=$G54,I54,""))</f>
        <v>0</v>
      </c>
      <c r="R54" s="23">
        <f>IF(J54="NC","NC",IF(J54&lt;=$G54,J54,""))</f>
        <v>0</v>
      </c>
      <c r="S54" s="23">
        <f>IF(K54="NC","NC",IF(K54&lt;=$G54,K54,""))</f>
        <v>0</v>
      </c>
      <c r="T54" s="23">
        <f>IF(L54="NC","NC",IF(L54&lt;=$G54,L54,""))</f>
        <v>0</v>
      </c>
      <c r="U54" s="23">
        <f>IF(M54="NC","NC",IF(M54&lt;=$G54,M54,""))</f>
        <v>0</v>
      </c>
      <c r="V54" s="23">
        <f>IF(N54="NC","NC",IF(N54&lt;=$G54,N54,""))</f>
        <v>9900800</v>
      </c>
      <c r="W54" s="23">
        <f>IF(O54="NC","NC",IF(O54&lt;=$G54,O54,""))</f>
        <v>0</v>
      </c>
      <c r="X54" s="49">
        <v>46</v>
      </c>
      <c r="Y54" s="186" t="s">
        <v>34</v>
      </c>
      <c r="Z54" s="186" t="s">
        <v>34</v>
      </c>
      <c r="AA54" s="186" t="s">
        <v>34</v>
      </c>
      <c r="AB54" s="175" t="s">
        <v>34</v>
      </c>
      <c r="AC54" s="175" t="s">
        <v>34</v>
      </c>
      <c r="AD54" s="176" t="s">
        <v>34</v>
      </c>
      <c r="AE54" s="175" t="s">
        <v>34</v>
      </c>
      <c r="AF54" s="50">
        <v>46</v>
      </c>
      <c r="AG54" s="186" t="s">
        <v>35</v>
      </c>
      <c r="AH54" s="186" t="s">
        <v>35</v>
      </c>
      <c r="AI54" s="186" t="s">
        <v>35</v>
      </c>
      <c r="AJ54" s="175" t="s">
        <v>35</v>
      </c>
      <c r="AK54" s="175" t="s">
        <v>35</v>
      </c>
      <c r="AL54" s="176" t="s">
        <v>35</v>
      </c>
      <c r="AM54" s="175" t="s">
        <v>35</v>
      </c>
      <c r="AN54" s="49">
        <v>46</v>
      </c>
      <c r="AO54" s="186" t="s">
        <v>35</v>
      </c>
      <c r="AP54" s="186" t="s">
        <v>35</v>
      </c>
      <c r="AQ54" s="186" t="s">
        <v>35</v>
      </c>
      <c r="AR54" s="175" t="s">
        <v>35</v>
      </c>
      <c r="AS54" s="175" t="s">
        <v>35</v>
      </c>
      <c r="AT54" s="176" t="s">
        <v>35</v>
      </c>
      <c r="AU54" s="175" t="s">
        <v>35</v>
      </c>
      <c r="AV54" s="49">
        <v>46</v>
      </c>
      <c r="AW54" s="24" t="str">
        <f>IF(Y54="NO CUMPLE","NO CUMPLE",IF(AG54="NO CUMPLE","NO CUMPLE",IF(AO54="NO CUMPLE","NO CUMPLE",IF(AO54="CUMPLE","CUMPLE"))))</f>
        <v>NO CUMPLE</v>
      </c>
      <c r="AX54" s="24" t="str">
        <f>IF(Z54="NO CUMPLE","NO CUMPLE",IF(AH54="NO CUMPLE","NO CUMPLE",IF(AP54="NO CUMPLE","NO CUMPLE",IF(AP54="CUMPLE","CUMPLE"))))</f>
        <v>NO CUMPLE</v>
      </c>
      <c r="AY54" s="24" t="str">
        <f>IF(AA54="NO CUMPLE","NO CUMPLE",IF(AI54="NO CUMPLE","NO CUMPLE",IF(AQ54="NO CUMPLE","NO CUMPLE",IF(AQ54="CUMPLE","CUMPLE"))))</f>
        <v>NO CUMPLE</v>
      </c>
      <c r="AZ54" s="24" t="str">
        <f>IF(AB54="NO CUMPLE","NO CUMPLE",IF(AJ54="NO CUMPLE","NO CUMPLE",IF(AR54="NO CUMPLE","NO CUMPLE",IF(AR54="CUMPLE","CUMPLE"))))</f>
        <v>NO CUMPLE</v>
      </c>
      <c r="BA54" s="24" t="str">
        <f>IF(AC54="NO CUMPLE","NO CUMPLE",IF(AK54="NO CUMPLE","NO CUMPLE",IF(AS54="NO CUMPLE","NO CUMPLE",IF(AS54="CUMPLE","CUMPLE"))))</f>
        <v>NO CUMPLE</v>
      </c>
      <c r="BB54" s="24" t="str">
        <f>IF(AD54="NO CUMPLE","NO CUMPLE",IF(AL54="NO CUMPLE","NO CUMPLE",IF(AT54="NO CUMPLE","NO CUMPLE",IF(AT54="CUMPLE","CUMPLE"))))</f>
        <v>NO CUMPLE</v>
      </c>
      <c r="BC54" s="24" t="str">
        <f>IF(AE54="NO CUMPLE","NO CUMPLE",IF(AM54="NO CUMPLE","NO CUMPLE",IF(AU54="NO CUMPLE","NO CUMPLE",IF(AU54="CUMPLE","CUMPLE"))))</f>
        <v>NO CUMPLE</v>
      </c>
      <c r="BD54" s="49">
        <v>46</v>
      </c>
      <c r="BE54" s="177" t="s">
        <v>33</v>
      </c>
      <c r="BF54" s="177" t="s">
        <v>33</v>
      </c>
      <c r="BG54" s="177" t="s">
        <v>33</v>
      </c>
      <c r="BH54" s="177" t="s">
        <v>33</v>
      </c>
      <c r="BI54" s="177" t="s">
        <v>33</v>
      </c>
      <c r="BJ54" s="176" t="s">
        <v>35</v>
      </c>
      <c r="BK54" s="177" t="s">
        <v>33</v>
      </c>
      <c r="BL54" s="49">
        <v>46</v>
      </c>
      <c r="BM54" s="177" t="s">
        <v>33</v>
      </c>
      <c r="BN54" s="177" t="s">
        <v>33</v>
      </c>
      <c r="BO54" s="177" t="s">
        <v>33</v>
      </c>
      <c r="BP54" s="177" t="s">
        <v>33</v>
      </c>
      <c r="BQ54" s="177" t="s">
        <v>33</v>
      </c>
      <c r="BR54" s="176" t="s">
        <v>34</v>
      </c>
      <c r="BS54" s="177" t="s">
        <v>33</v>
      </c>
      <c r="BT54" s="49">
        <v>46</v>
      </c>
      <c r="BU54" s="23" t="str">
        <f>IF(AW54="NO CUMPLE","",IF(BE54="NO CUMPLE","",IF(BM54="NO CUMPLE","",IF(BE54="NC","",IF(BM54="CUMPLE",I54)))))</f>
        <v/>
      </c>
      <c r="BV54" s="23" t="str">
        <f>IF(AX54="NO CUMPLE","",IF(BF54="NO CUMPLE","",IF(BN54="NO CUMPLE","",IF(BF54="NC","",IF(BN54="CUMPLE",J54)))))</f>
        <v/>
      </c>
      <c r="BW54" s="23" t="str">
        <f>IF(AY54="NO CUMPLE","",IF(BG54="NO CUMPLE","",IF(BO54="NO CUMPLE","",IF(BG54="NC","",IF(BO54="CUMPLE",K54)))))</f>
        <v/>
      </c>
      <c r="BX54" s="23" t="str">
        <f>IF(AZ54="NO CUMPLE","",IF(BH54="NO CUMPLE","",IF(BP54="NO CUMPLE","",IF(BH54="NC","",IF(BP54="CUMPLE",L54)))))</f>
        <v/>
      </c>
      <c r="BY54" s="23" t="str">
        <f>IF(BA54="NO CUMPLE","",IF(BI54="NO CUMPLE","",IF(BQ54="NO CUMPLE","",IF(BI54="NC","",IF(BQ54="CUMPLE",M54)))))</f>
        <v/>
      </c>
      <c r="BZ54" s="23" t="str">
        <f>IF(BB54="NO CUMPLE","",IF(BJ54="NO CUMPLE","",IF(BR54="NO CUMPLE","",IF(BJ54="NC","",IF(BR54="CUMPLE",N54)))))</f>
        <v/>
      </c>
      <c r="CA54" s="23" t="str">
        <f>IF(BC54="NO CUMPLE","",IF(BK54="NO CUMPLE","",IF(BS54="NO CUMPLE","",IF(BK54="NC","",IF(BS54="CUMPLE",O54)))))</f>
        <v/>
      </c>
      <c r="CB54" s="23">
        <v>14534950</v>
      </c>
      <c r="CC54" s="23">
        <v>14534950</v>
      </c>
      <c r="CD54" s="25">
        <f>COUNT(BU54:CA54)</f>
        <v>0</v>
      </c>
      <c r="CE54" s="25">
        <f t="shared" si="0"/>
        <v>0</v>
      </c>
      <c r="CF54" s="26" t="str">
        <f>IFERROR(MEDIAN(BU54:CA54),"")</f>
        <v/>
      </c>
      <c r="CG54" s="68" t="str">
        <f>IF(COUNT(BU54:CA54)=0,"",MOD(COUNT(BU54:CA54),2))</f>
        <v/>
      </c>
      <c r="CH54" s="69" t="str">
        <f>IF(COUNT(BU54:CA54)&lt;2,"", IF(MOD(COUNT(BU54:CA54),2)=1,"", SMALL(BU54:CA54, COUNT(BU54:CA54)/2 ) ))</f>
        <v/>
      </c>
      <c r="CI54" s="69" t="str">
        <f t="shared" si="1"/>
        <v/>
      </c>
      <c r="CJ54" s="49">
        <v>46</v>
      </c>
      <c r="CK54" s="27" t="str">
        <f>IF(BU54="","", (1 - ABS((BU54 - $CI54)/$CI54)) * 40)</f>
        <v/>
      </c>
      <c r="CL54" s="27" t="str">
        <f>IF(BV54="","", (1 - ABS((BV54 - $CI54)/$CI54)) * 40)</f>
        <v/>
      </c>
      <c r="CM54" s="27" t="str">
        <f>IF(BW54="","", (1 - ABS((BW54 - $CI54)/$CI54)) * 40)</f>
        <v/>
      </c>
      <c r="CN54" s="27" t="str">
        <f>IF(BX54="","", (1 - ABS((BX54 - $CI54)/$CI54)) * 40)</f>
        <v/>
      </c>
      <c r="CO54" s="27" t="str">
        <f>IF(BY54="","", (1 - ABS((BY54 - $CI54)/$CI54)) * 40)</f>
        <v/>
      </c>
      <c r="CP54" s="27" t="str">
        <f>IF(BZ54="","", (1 - ABS((BZ54 - $CI54)/$CI54)) * 40)</f>
        <v/>
      </c>
      <c r="CQ54" s="27" t="str">
        <f>IF(CA54="","", (1 - ABS((CA54 - $CI54)/$CI54)) * 40)</f>
        <v/>
      </c>
      <c r="CR54" s="49">
        <v>46</v>
      </c>
      <c r="CS54" s="67" t="str">
        <f>IF(BU54="","",ABS((BU54 - $CI54)/$CI54))</f>
        <v/>
      </c>
      <c r="CT54" s="67" t="str">
        <f>IF(BV54="","",ABS((BV54 - $CI54)/$CI54))</f>
        <v/>
      </c>
      <c r="CU54" s="67" t="str">
        <f>IF(BW54="","",ABS((BW54 - $CI54)/$CI54))</f>
        <v/>
      </c>
      <c r="CV54" s="67" t="str">
        <f>IF(BX54="","",ABS((BX54 - $CI54)/$CI54))</f>
        <v/>
      </c>
      <c r="CW54" s="67" t="str">
        <f>IF(BY54="","",ABS((BY54 - $CI54)/$CI54))</f>
        <v/>
      </c>
      <c r="CX54" s="67" t="str">
        <f>IF(BZ54="","",ABS((BZ54 - $CI54)/$CI54))</f>
        <v/>
      </c>
      <c r="CY54" s="67" t="str">
        <f>IF(CA54="","",ABS((CA54 - $CI54)/$CI54))</f>
        <v/>
      </c>
      <c r="CZ54" s="49">
        <v>46</v>
      </c>
      <c r="DA54" s="28" t="str">
        <f>IF(CK54="","",ABS(BU54-$CF54))</f>
        <v/>
      </c>
      <c r="DB54" s="28" t="str">
        <f>IF(CL54="","",ABS(BV54-$CF54))</f>
        <v/>
      </c>
      <c r="DC54" s="28" t="str">
        <f>IF(CM54="","",ABS(BW54-$CF54))</f>
        <v/>
      </c>
      <c r="DD54" s="28" t="str">
        <f>IF(CN54="","",ABS(BX54-$CF54))</f>
        <v/>
      </c>
      <c r="DE54" s="28" t="str">
        <f>IF(CO54="","",ABS(BY54-$CF54))</f>
        <v/>
      </c>
      <c r="DF54" s="28" t="str">
        <f>IF(CP54="","",ABS(BZ54-$CF54))</f>
        <v/>
      </c>
      <c r="DG54" s="28" t="str">
        <f>IF(CQ54="","",ABS(CA54-$CF54))</f>
        <v/>
      </c>
      <c r="DH54" s="49">
        <v>46</v>
      </c>
      <c r="DI54" s="29" t="str">
        <f>IF(BU54="","",(BU54-$CI54)^2)</f>
        <v/>
      </c>
      <c r="DJ54" s="29" t="str">
        <f>IF(BV54="","",(BV54-$CI54)^2)</f>
        <v/>
      </c>
      <c r="DK54" s="29" t="str">
        <f>IF(BW54="","",(BW54-$CI54)^2)</f>
        <v/>
      </c>
      <c r="DL54" s="29" t="str">
        <f>IF(BX54="","",(BX54-$CI54)^2)</f>
        <v/>
      </c>
      <c r="DM54" s="29" t="str">
        <f>IF(BY54="","",(BY54-$CI54)^2)</f>
        <v/>
      </c>
      <c r="DN54" s="29" t="str">
        <f>IF(BZ54="","",(BZ54-$CI54)^2)</f>
        <v/>
      </c>
      <c r="DO54" s="29" t="str">
        <f>IF(CA54="","",(CA54-$CI54)^2)</f>
        <v/>
      </c>
      <c r="DP54" s="46">
        <f>MIN(DI54:DO54)</f>
        <v>0</v>
      </c>
      <c r="DQ54" s="49">
        <v>46</v>
      </c>
      <c r="DR54" s="30" t="str">
        <f>IF(BU54="","", (1 - ABS((BU54-$CI54)/$CI54))*40)</f>
        <v/>
      </c>
      <c r="DS54" s="30" t="str">
        <f>IF(BV54="","", (1 - ABS((BV54-$CI54)/$CI54))*40)</f>
        <v/>
      </c>
      <c r="DT54" s="30" t="str">
        <f>IF(BW54="","", (1 - ABS((BW54-$CI54)/$CI54))*40)</f>
        <v/>
      </c>
      <c r="DU54" s="30" t="str">
        <f>IF(BX54="","", (1 - ABS((BX54-$CI54)/$CI54))*40)</f>
        <v/>
      </c>
      <c r="DV54" s="30" t="str">
        <f>IF(BY54="","", (1 - ABS((BY54-$CI54)/$CI54))*40)</f>
        <v/>
      </c>
      <c r="DW54" s="30" t="str">
        <f>IF(BZ54="","", (1 - ABS((BZ54-$CI54)/$CI54))*40)</f>
        <v/>
      </c>
      <c r="DX54" s="30" t="str">
        <f>IF(CA54="","", (1 - ABS((CA54-$CI54)/$CI54))*40)</f>
        <v/>
      </c>
      <c r="DY54" s="49">
        <v>46</v>
      </c>
      <c r="DZ54" s="186"/>
      <c r="EA54" s="186"/>
      <c r="EB54" s="186"/>
      <c r="EC54" s="175"/>
      <c r="ED54" s="175"/>
      <c r="EE54" s="176">
        <v>24</v>
      </c>
      <c r="EF54" s="175"/>
      <c r="EG54" s="49">
        <v>46</v>
      </c>
      <c r="EH54" s="64">
        <f>IF(DZ54&lt;36,0,IF(DZ54&gt;=72,60,IF(DZ54&gt;=66,40,IF(DZ54&gt;=60,30,IF(DZ54&gt;=48,20,IF(DZ54&gt;=36,10,0))))))</f>
        <v>0</v>
      </c>
      <c r="EI54" s="64">
        <f>IF(EA54&lt;36,0,IF(EA54&gt;=72,60,IF(EA54&gt;=66,40,IF(EA54&gt;=60,30,IF(EA54&gt;=48,20,IF(EA54&gt;=36,10,0))))))</f>
        <v>0</v>
      </c>
      <c r="EJ54" s="64">
        <f>IF(EB54&lt;36,0,IF(EB54&gt;=72,60,IF(EB54&gt;=66,40,IF(EB54&gt;=60,30,IF(EB54&gt;=48,20,IF(EB54&gt;=36,10,0))))))</f>
        <v>0</v>
      </c>
      <c r="EK54" s="64">
        <f>IF(EC54&lt;36,0,IF(EC54&gt;=72,60,IF(EC54&gt;=66,40,IF(EC54&gt;=60,30,IF(EC54&gt;=48,20,IF(EC54&gt;=36,10,0))))))</f>
        <v>0</v>
      </c>
      <c r="EL54" s="64">
        <f>IF(ED54&lt;36,0,IF(ED54&gt;=72,60,IF(ED54&gt;=66,40,IF(ED54&gt;=60,30,IF(ED54&gt;=48,20,IF(ED54&gt;=36,10,0))))))</f>
        <v>0</v>
      </c>
      <c r="EM54" s="64">
        <f>IF(EE54&lt;36,0,IF(EE54&gt;=72,60,IF(EE54&gt;=66,40,IF(EE54&gt;=60,30,IF(EE54&gt;=48,20,IF(EE54&gt;=36,10,0))))))</f>
        <v>0</v>
      </c>
      <c r="EN54" s="64">
        <f>IF(EF54&lt;36,0,IF(EF54&gt;=72,60,IF(EF54&gt;=66,40,IF(EF54&gt;=60,30,IF(EF54&gt;=48,20,IF(EF54&gt;=36,10,0))))))</f>
        <v>0</v>
      </c>
      <c r="EO54" s="49">
        <v>46</v>
      </c>
      <c r="EP54" s="31" t="str">
        <f>IF(DR54="","",(EH54+DR54))</f>
        <v/>
      </c>
      <c r="EQ54" s="31" t="str">
        <f>IF(DS54="","",(EI54+DS54))</f>
        <v/>
      </c>
      <c r="ER54" s="31" t="str">
        <f>IF(DT54="","",(EJ54+DT54))</f>
        <v/>
      </c>
      <c r="ES54" s="31" t="str">
        <f>IF(DU54="","",(EK54+DU54))</f>
        <v/>
      </c>
      <c r="ET54" s="31" t="str">
        <f>IF(DV54="","",(EL54+DV54))</f>
        <v/>
      </c>
      <c r="EU54" s="31" t="str">
        <f>IF(DW54="","",(EM54+DW54))</f>
        <v/>
      </c>
      <c r="EV54" s="31" t="str">
        <f>IF(DX54="","",(EN54+DX54))</f>
        <v/>
      </c>
      <c r="EW54" s="70">
        <f>MAX(EP54:EV54)</f>
        <v>0</v>
      </c>
      <c r="EX54" s="32" t="str">
        <f>IF($EW54=EP54,EP$8,IF($EW54=EQ54,EQ$8,IF($EW54=ER54,ER$8,IF($EW54=ES54,ES$8,IF($EW54=ET54,ET$8,IF($EW54=EU54,EU$8,IF($EW54=EV54,EV$8,"")))))))</f>
        <v/>
      </c>
      <c r="EY54" s="32" t="e">
        <f>IF($EW54=#REF!,#REF!,IF($EW54=#REF!,#REF!,IF($EW54=#REF!,#REF!,IF($EW54=#REF!,#REF!,IF($EW54=#REF!,#REF!,IF($EW54=#REF!,#REF!,IF($EW54=#REF!,#REF!,"")))))))</f>
        <v>#REF!</v>
      </c>
      <c r="EZ54" s="32" t="e">
        <f>IF($EW54=#REF!,#REF!,IF($EW54=#REF!,#REF!,IF($EW54=#REF!,#REF!,IF($EW54=#REF!,#REF!,IF($EW54=#REF!,#REF!,IF($EW54=#REF!,#REF!,IF($EW54=#REF!,#REF!,"")))))))</f>
        <v>#REF!</v>
      </c>
      <c r="FA54" s="32" t="e">
        <f>IF($EW54=#REF!,#REF!,IF($EW54=#REF!,#REF!,IF($EW54=#REF!,#REF!,IF($EW54=#REF!,#REF!,IF($EW54=#REF!,#REF!,IF($EW54=#REF!,#REF!,IF($EW54=#REF!,#REF!,"")))))))</f>
        <v>#REF!</v>
      </c>
      <c r="FB54" s="74" t="str">
        <f>IFERROR(INDEX($EP$8:$EV$8,MATCH(EW54,EP54:EV54,0)), "DESIERTO")</f>
        <v>DESIERTO</v>
      </c>
      <c r="FC54" s="74" t="e">
        <f>IF($EW54=EP54,EP$8,IF($EW54=EQ54,EQ$8,IF($EW54=ER54,ER$8,IF($EW54=ES54,ES$8,IF($EW54=ET54,ET$8,IF($EW54=EU54,EU$8,IF($EW54=EV54,EV$8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IF($EW54=#REF!,#REF!,""))))))))))))))))))))))))))))</f>
        <v>#REF!</v>
      </c>
      <c r="FD54" s="33" t="e">
        <f>IF($FC54=$I$8,$I54,IF($FC54=$J$8,$J54,IF($FC54=$K$8,$K54,IF($FC54=$L$8,$L54,IF($FC54=$M$8,$M54,IF($FC54=$N$8,$N54,IF($FC54=$O$8,$O54,"")))))))</f>
        <v>#REF!</v>
      </c>
      <c r="FE54" s="33" t="e">
        <f>IF($FC54=#REF!,#REF!,IF($FC54=#REF!,#REF!,IF($FC54=#REF!,#REF!,IF($FC54=#REF!,#REF!,IF($FC54=#REF!,#REF!,IF($FC54=#REF!,#REF!,IF($FC54=#REF!,#REF!,"")))))))</f>
        <v>#REF!</v>
      </c>
      <c r="FF54" s="33" t="e">
        <f>IF($FC54=#REF!,#REF!,IF($FC54=#REF!,#REF!,IF($FC54=#REF!,#REF!,IF($FC54=#REF!,#REF!,IF($FC54=#REF!,#REF!,IF($FC54=#REF!,#REF!,IF($FC54=#REF!,#REF!,"")))))))</f>
        <v>#REF!</v>
      </c>
      <c r="FG54" s="33" t="e">
        <f>IF($FC54=#REF!,#REF!,IF($FC54=#REF!,#REF!,IF($FC54=#REF!,#REF!,IF($FC54=#REF!,#REF!,IF($FC54=#REF!,#REF!,IF($FC54=#REF!,#REF!,IF($FC54=#REF!,#REF!,"")))))))</f>
        <v>#REF!</v>
      </c>
      <c r="FH54" s="65" t="str">
        <f>IFERROR(INDEX(I54:O54,MATCH(FB54,$I$8:$O$8,0)),"DESIERTO")</f>
        <v>DESIERTO</v>
      </c>
      <c r="FI54" s="33" t="e">
        <f t="shared" si="2"/>
        <v>#REF!</v>
      </c>
      <c r="FJ54" s="49">
        <v>46</v>
      </c>
      <c r="FK54" s="65" t="str">
        <f>IFERROR(IF(FH54&gt;0,(G54-FH54),"F"),"D")</f>
        <v>D</v>
      </c>
      <c r="FL54" s="65">
        <f>IF(FB54="DESIERTO",G54,"ADJUDICADO")</f>
        <v>14534950</v>
      </c>
    </row>
    <row r="55" spans="1:168" s="35" customFormat="1" ht="20.399999999999999" hidden="1" x14ac:dyDescent="0.2">
      <c r="B55" s="152" t="s">
        <v>130</v>
      </c>
      <c r="C55" s="153" t="s">
        <v>131</v>
      </c>
      <c r="D55" s="153" t="s">
        <v>132</v>
      </c>
      <c r="E55" s="154" t="s">
        <v>133</v>
      </c>
      <c r="F55" s="153">
        <v>3</v>
      </c>
      <c r="G55" s="127">
        <v>23091949</v>
      </c>
      <c r="H55" s="50">
        <v>47</v>
      </c>
      <c r="I55" s="172"/>
      <c r="J55" s="173">
        <v>23062200</v>
      </c>
      <c r="K55" s="172"/>
      <c r="L55" s="161"/>
      <c r="M55" s="163"/>
      <c r="N55" s="161"/>
      <c r="O55" s="163"/>
      <c r="P55" s="34"/>
      <c r="Q55" s="23">
        <f>IF(I55="NC","NC",IF(I55&lt;=$G55,I55,""))</f>
        <v>0</v>
      </c>
      <c r="R55" s="23">
        <f>IF(J55="NC","NC",IF(J55&lt;=$G55,J55,""))</f>
        <v>23062200</v>
      </c>
      <c r="S55" s="23">
        <f>IF(K55="NC","NC",IF(K55&lt;=$G55,K55,""))</f>
        <v>0</v>
      </c>
      <c r="T55" s="23">
        <f>IF(L55="NC","NC",IF(L55&lt;=$G55,L55,""))</f>
        <v>0</v>
      </c>
      <c r="U55" s="23">
        <f>IF(M55="NC","NC",IF(M55&lt;=$G55,M55,""))</f>
        <v>0</v>
      </c>
      <c r="V55" s="23">
        <f>IF(N55="NC","NC",IF(N55&lt;=$G55,N55,""))</f>
        <v>0</v>
      </c>
      <c r="W55" s="23">
        <f>IF(O55="NC","NC",IF(O55&lt;=$G55,O55,""))</f>
        <v>0</v>
      </c>
      <c r="X55" s="49">
        <v>47</v>
      </c>
      <c r="Y55" s="186" t="s">
        <v>34</v>
      </c>
      <c r="Z55" s="187" t="s">
        <v>35</v>
      </c>
      <c r="AA55" s="186" t="s">
        <v>34</v>
      </c>
      <c r="AB55" s="175" t="s">
        <v>34</v>
      </c>
      <c r="AC55" s="177" t="s">
        <v>34</v>
      </c>
      <c r="AD55" s="175" t="s">
        <v>34</v>
      </c>
      <c r="AE55" s="177" t="s">
        <v>34</v>
      </c>
      <c r="AF55" s="50">
        <v>47</v>
      </c>
      <c r="AG55" s="186" t="s">
        <v>35</v>
      </c>
      <c r="AH55" s="187" t="s">
        <v>35</v>
      </c>
      <c r="AI55" s="186" t="s">
        <v>35</v>
      </c>
      <c r="AJ55" s="175" t="s">
        <v>35</v>
      </c>
      <c r="AK55" s="177" t="s">
        <v>35</v>
      </c>
      <c r="AL55" s="175" t="s">
        <v>35</v>
      </c>
      <c r="AM55" s="177" t="s">
        <v>35</v>
      </c>
      <c r="AN55" s="49">
        <v>47</v>
      </c>
      <c r="AO55" s="186" t="s">
        <v>35</v>
      </c>
      <c r="AP55" s="187" t="s">
        <v>35</v>
      </c>
      <c r="AQ55" s="186" t="s">
        <v>35</v>
      </c>
      <c r="AR55" s="175" t="s">
        <v>35</v>
      </c>
      <c r="AS55" s="177" t="s">
        <v>35</v>
      </c>
      <c r="AT55" s="175" t="s">
        <v>35</v>
      </c>
      <c r="AU55" s="177" t="s">
        <v>35</v>
      </c>
      <c r="AV55" s="49">
        <v>47</v>
      </c>
      <c r="AW55" s="24" t="str">
        <f>IF(Y55="NO CUMPLE","NO CUMPLE",IF(AG55="NO CUMPLE","NO CUMPLE",IF(AO55="NO CUMPLE","NO CUMPLE",IF(AO55="CUMPLE","CUMPLE"))))</f>
        <v>NO CUMPLE</v>
      </c>
      <c r="AX55" s="24" t="str">
        <f>IF(Z55="NO CUMPLE","NO CUMPLE",IF(AH55="NO CUMPLE","NO CUMPLE",IF(AP55="NO CUMPLE","NO CUMPLE",IF(AP55="CUMPLE","CUMPLE"))))</f>
        <v>CUMPLE</v>
      </c>
      <c r="AY55" s="24" t="str">
        <f>IF(AA55="NO CUMPLE","NO CUMPLE",IF(AI55="NO CUMPLE","NO CUMPLE",IF(AQ55="NO CUMPLE","NO CUMPLE",IF(AQ55="CUMPLE","CUMPLE"))))</f>
        <v>NO CUMPLE</v>
      </c>
      <c r="AZ55" s="24" t="str">
        <f>IF(AB55="NO CUMPLE","NO CUMPLE",IF(AJ55="NO CUMPLE","NO CUMPLE",IF(AR55="NO CUMPLE","NO CUMPLE",IF(AR55="CUMPLE","CUMPLE"))))</f>
        <v>NO CUMPLE</v>
      </c>
      <c r="BA55" s="24" t="str">
        <f>IF(AC55="NO CUMPLE","NO CUMPLE",IF(AK55="NO CUMPLE","NO CUMPLE",IF(AS55="NO CUMPLE","NO CUMPLE",IF(AS55="CUMPLE","CUMPLE"))))</f>
        <v>NO CUMPLE</v>
      </c>
      <c r="BB55" s="24" t="str">
        <f>IF(AD55="NO CUMPLE","NO CUMPLE",IF(AL55="NO CUMPLE","NO CUMPLE",IF(AT55="NO CUMPLE","NO CUMPLE",IF(AT55="CUMPLE","CUMPLE"))))</f>
        <v>NO CUMPLE</v>
      </c>
      <c r="BC55" s="24" t="str">
        <f>IF(AE55="NO CUMPLE","NO CUMPLE",IF(AM55="NO CUMPLE","NO CUMPLE",IF(AU55="NO CUMPLE","NO CUMPLE",IF(AU55="CUMPLE","CUMPLE"))))</f>
        <v>NO CUMPLE</v>
      </c>
      <c r="BD55" s="49">
        <v>47</v>
      </c>
      <c r="BE55" s="177" t="s">
        <v>33</v>
      </c>
      <c r="BF55" s="187" t="s">
        <v>35</v>
      </c>
      <c r="BG55" s="177" t="s">
        <v>33</v>
      </c>
      <c r="BH55" s="177" t="s">
        <v>33</v>
      </c>
      <c r="BI55" s="177" t="s">
        <v>33</v>
      </c>
      <c r="BJ55" s="177" t="s">
        <v>33</v>
      </c>
      <c r="BK55" s="177" t="s">
        <v>33</v>
      </c>
      <c r="BL55" s="50">
        <v>47</v>
      </c>
      <c r="BM55" s="177" t="s">
        <v>33</v>
      </c>
      <c r="BN55" s="187" t="s">
        <v>35</v>
      </c>
      <c r="BO55" s="177" t="s">
        <v>33</v>
      </c>
      <c r="BP55" s="177" t="s">
        <v>33</v>
      </c>
      <c r="BQ55" s="177" t="s">
        <v>33</v>
      </c>
      <c r="BR55" s="177" t="s">
        <v>33</v>
      </c>
      <c r="BS55" s="177" t="s">
        <v>33</v>
      </c>
      <c r="BT55" s="49">
        <v>47</v>
      </c>
      <c r="BU55" s="23" t="str">
        <f>IF(AW55="NO CUMPLE","",IF(BE55="NO CUMPLE","",IF(BM55="NO CUMPLE","",IF(BE55="NC","",IF(BM55="CUMPLE",I55)))))</f>
        <v/>
      </c>
      <c r="BV55" s="23">
        <f>IF(AX55="NO CUMPLE","",IF(BF55="NO CUMPLE","",IF(BN55="NO CUMPLE","",IF(BF55="NC","",IF(BN55="CUMPLE",J55)))))</f>
        <v>23062200</v>
      </c>
      <c r="BW55" s="23" t="str">
        <f>IF(AY55="NO CUMPLE","",IF(BG55="NO CUMPLE","",IF(BO55="NO CUMPLE","",IF(BG55="NC","",IF(BO55="CUMPLE",K55)))))</f>
        <v/>
      </c>
      <c r="BX55" s="23" t="str">
        <f>IF(AZ55="NO CUMPLE","",IF(BH55="NO CUMPLE","",IF(BP55="NO CUMPLE","",IF(BH55="NC","",IF(BP55="CUMPLE",L55)))))</f>
        <v/>
      </c>
      <c r="BY55" s="23" t="str">
        <f>IF(BA55="NO CUMPLE","",IF(BI55="NO CUMPLE","",IF(BQ55="NO CUMPLE","",IF(BI55="NC","",IF(BQ55="CUMPLE",M55)))))</f>
        <v/>
      </c>
      <c r="BZ55" s="23" t="str">
        <f>IF(BB55="NO CUMPLE","",IF(BJ55="NO CUMPLE","",IF(BR55="NO CUMPLE","",IF(BJ55="NC","",IF(BR55="CUMPLE",N55)))))</f>
        <v/>
      </c>
      <c r="CA55" s="23" t="str">
        <f>IF(BC55="NO CUMPLE","",IF(BK55="NO CUMPLE","",IF(BS55="NO CUMPLE","",IF(BK55="NC","",IF(BS55="CUMPLE",O55)))))</f>
        <v/>
      </c>
      <c r="CB55" s="23">
        <v>23091949</v>
      </c>
      <c r="CC55" s="23">
        <v>23091949</v>
      </c>
      <c r="CD55" s="25">
        <f>COUNT(BU55:CA55)</f>
        <v>1</v>
      </c>
      <c r="CE55" s="25">
        <f t="shared" si="0"/>
        <v>0</v>
      </c>
      <c r="CF55" s="26">
        <f>IFERROR(MEDIAN(BU55:CA55),"")</f>
        <v>23062200</v>
      </c>
      <c r="CG55" s="68">
        <f>IF(COUNT(BU55:CA55)=0,"",MOD(COUNT(BU55:CA55),2))</f>
        <v>1</v>
      </c>
      <c r="CH55" s="69" t="str">
        <f>IF(COUNT(BU55:CA55)&lt;2,"", IF(MOD(COUNT(BU55:CA55),2)=1,"", SMALL(BU55:CA55, COUNT(BU55:CA55)/2 ) ))</f>
        <v/>
      </c>
      <c r="CI55" s="69">
        <f t="shared" si="1"/>
        <v>23062200</v>
      </c>
      <c r="CJ55" s="49">
        <v>47</v>
      </c>
      <c r="CK55" s="27" t="str">
        <f>IF(BU55="","", (1 - ABS((BU55 - $CI55)/$CI55)) * 40)</f>
        <v/>
      </c>
      <c r="CL55" s="27">
        <f>IF(BV55="","", (1 - ABS((BV55 - $CI55)/$CI55)) * 40)</f>
        <v>40</v>
      </c>
      <c r="CM55" s="27" t="str">
        <f>IF(BW55="","", (1 - ABS((BW55 - $CI55)/$CI55)) * 40)</f>
        <v/>
      </c>
      <c r="CN55" s="27" t="str">
        <f>IF(BX55="","", (1 - ABS((BX55 - $CI55)/$CI55)) * 40)</f>
        <v/>
      </c>
      <c r="CO55" s="27" t="str">
        <f>IF(BY55="","", (1 - ABS((BY55 - $CI55)/$CI55)) * 40)</f>
        <v/>
      </c>
      <c r="CP55" s="27" t="str">
        <f>IF(BZ55="","", (1 - ABS((BZ55 - $CI55)/$CI55)) * 40)</f>
        <v/>
      </c>
      <c r="CQ55" s="27" t="str">
        <f>IF(CA55="","", (1 - ABS((CA55 - $CI55)/$CI55)) * 40)</f>
        <v/>
      </c>
      <c r="CR55" s="49">
        <v>47</v>
      </c>
      <c r="CS55" s="67" t="str">
        <f>IF(BU55="","",ABS((BU55 - $CI55)/$CI55))</f>
        <v/>
      </c>
      <c r="CT55" s="67">
        <f>IF(BV55="","",ABS((BV55 - $CI55)/$CI55))</f>
        <v>0</v>
      </c>
      <c r="CU55" s="67" t="str">
        <f>IF(BW55="","",ABS((BW55 - $CI55)/$CI55))</f>
        <v/>
      </c>
      <c r="CV55" s="67" t="str">
        <f>IF(BX55="","",ABS((BX55 - $CI55)/$CI55))</f>
        <v/>
      </c>
      <c r="CW55" s="67" t="str">
        <f>IF(BY55="","",ABS((BY55 - $CI55)/$CI55))</f>
        <v/>
      </c>
      <c r="CX55" s="67" t="str">
        <f>IF(BZ55="","",ABS((BZ55 - $CI55)/$CI55))</f>
        <v/>
      </c>
      <c r="CY55" s="67" t="str">
        <f>IF(CA55="","",ABS((CA55 - $CI55)/$CI55))</f>
        <v/>
      </c>
      <c r="CZ55" s="49">
        <v>47</v>
      </c>
      <c r="DA55" s="28" t="str">
        <f>IF(CK55="","",ABS(BU55-$CF55))</f>
        <v/>
      </c>
      <c r="DB55" s="28">
        <f>IF(CL55="","",ABS(BV55-$CF55))</f>
        <v>0</v>
      </c>
      <c r="DC55" s="28" t="str">
        <f>IF(CM55="","",ABS(BW55-$CF55))</f>
        <v/>
      </c>
      <c r="DD55" s="28" t="str">
        <f>IF(CN55="","",ABS(BX55-$CF55))</f>
        <v/>
      </c>
      <c r="DE55" s="28" t="str">
        <f>IF(CO55="","",ABS(BY55-$CF55))</f>
        <v/>
      </c>
      <c r="DF55" s="28" t="str">
        <f>IF(CP55="","",ABS(BZ55-$CF55))</f>
        <v/>
      </c>
      <c r="DG55" s="28" t="str">
        <f>IF(CQ55="","",ABS(CA55-$CF55))</f>
        <v/>
      </c>
      <c r="DH55" s="49">
        <v>47</v>
      </c>
      <c r="DI55" s="29" t="str">
        <f>IF(BU55="","",(BU55-$CI55)^2)</f>
        <v/>
      </c>
      <c r="DJ55" s="29">
        <f>IF(BV55="","",(BV55-$CI55)^2)</f>
        <v>0</v>
      </c>
      <c r="DK55" s="29" t="str">
        <f>IF(BW55="","",(BW55-$CI55)^2)</f>
        <v/>
      </c>
      <c r="DL55" s="29" t="str">
        <f>IF(BX55="","",(BX55-$CI55)^2)</f>
        <v/>
      </c>
      <c r="DM55" s="29" t="str">
        <f>IF(BY55="","",(BY55-$CI55)^2)</f>
        <v/>
      </c>
      <c r="DN55" s="29" t="str">
        <f>IF(BZ55="","",(BZ55-$CI55)^2)</f>
        <v/>
      </c>
      <c r="DO55" s="29" t="str">
        <f>IF(CA55="","",(CA55-$CI55)^2)</f>
        <v/>
      </c>
      <c r="DP55" s="46">
        <f>MIN(DI55:DO55)</f>
        <v>0</v>
      </c>
      <c r="DQ55" s="49">
        <v>47</v>
      </c>
      <c r="DR55" s="30" t="str">
        <f>IF(BU55="","", (1 - ABS((BU55-$CI55)/$CI55))*40)</f>
        <v/>
      </c>
      <c r="DS55" s="30">
        <f>IF(BV55="","", (1 - ABS((BV55-$CI55)/$CI55))*40)</f>
        <v>40</v>
      </c>
      <c r="DT55" s="30" t="str">
        <f>IF(BW55="","", (1 - ABS((BW55-$CI55)/$CI55))*40)</f>
        <v/>
      </c>
      <c r="DU55" s="30" t="str">
        <f>IF(BX55="","", (1 - ABS((BX55-$CI55)/$CI55))*40)</f>
        <v/>
      </c>
      <c r="DV55" s="30" t="str">
        <f>IF(BY55="","", (1 - ABS((BY55-$CI55)/$CI55))*40)</f>
        <v/>
      </c>
      <c r="DW55" s="30" t="str">
        <f>IF(BZ55="","", (1 - ABS((BZ55-$CI55)/$CI55))*40)</f>
        <v/>
      </c>
      <c r="DX55" s="30" t="str">
        <f>IF(CA55="","", (1 - ABS((CA55-$CI55)/$CI55))*40)</f>
        <v/>
      </c>
      <c r="DY55" s="49">
        <v>47</v>
      </c>
      <c r="DZ55" s="186"/>
      <c r="EA55" s="187">
        <v>24</v>
      </c>
      <c r="EB55" s="186"/>
      <c r="EC55" s="175"/>
      <c r="ED55" s="177"/>
      <c r="EE55" s="175"/>
      <c r="EF55" s="177"/>
      <c r="EG55" s="49">
        <v>47</v>
      </c>
      <c r="EH55" s="64">
        <f>IF(DZ55&lt;36,0,IF(DZ55&gt;=72,60,IF(DZ55&gt;=66,40,IF(DZ55&gt;=60,30,IF(DZ55&gt;=48,20,IF(DZ55&gt;=36,10,0))))))</f>
        <v>0</v>
      </c>
      <c r="EI55" s="64">
        <f>IF(EA55&lt;36,0,IF(EA55&gt;=72,60,IF(EA55&gt;=66,40,IF(EA55&gt;=60,30,IF(EA55&gt;=48,20,IF(EA55&gt;=36,10,0))))))</f>
        <v>0</v>
      </c>
      <c r="EJ55" s="64">
        <f>IF(EB55&lt;36,0,IF(EB55&gt;=72,60,IF(EB55&gt;=66,40,IF(EB55&gt;=60,30,IF(EB55&gt;=48,20,IF(EB55&gt;=36,10,0))))))</f>
        <v>0</v>
      </c>
      <c r="EK55" s="64">
        <f>IF(EC55&lt;36,0,IF(EC55&gt;=72,60,IF(EC55&gt;=66,40,IF(EC55&gt;=60,30,IF(EC55&gt;=48,20,IF(EC55&gt;=36,10,0))))))</f>
        <v>0</v>
      </c>
      <c r="EL55" s="64">
        <f>IF(ED55&lt;36,0,IF(ED55&gt;=72,60,IF(ED55&gt;=66,40,IF(ED55&gt;=60,30,IF(ED55&gt;=48,20,IF(ED55&gt;=36,10,0))))))</f>
        <v>0</v>
      </c>
      <c r="EM55" s="64">
        <f>IF(EE55&lt;36,0,IF(EE55&gt;=72,60,IF(EE55&gt;=66,40,IF(EE55&gt;=60,30,IF(EE55&gt;=48,20,IF(EE55&gt;=36,10,0))))))</f>
        <v>0</v>
      </c>
      <c r="EN55" s="64">
        <f>IF(EF55&lt;36,0,IF(EF55&gt;=72,60,IF(EF55&gt;=66,40,IF(EF55&gt;=60,30,IF(EF55&gt;=48,20,IF(EF55&gt;=36,10,0))))))</f>
        <v>0</v>
      </c>
      <c r="EO55" s="49">
        <v>47</v>
      </c>
      <c r="EP55" s="31" t="str">
        <f>IF(DR55="","",(EH55+DR55))</f>
        <v/>
      </c>
      <c r="EQ55" s="31">
        <f>IF(DS55="","",(EI55+DS55))</f>
        <v>40</v>
      </c>
      <c r="ER55" s="31" t="str">
        <f>IF(DT55="","",(EJ55+DT55))</f>
        <v/>
      </c>
      <c r="ES55" s="31" t="str">
        <f>IF(DU55="","",(EK55+DU55))</f>
        <v/>
      </c>
      <c r="ET55" s="31" t="str">
        <f>IF(DV55="","",(EL55+DV55))</f>
        <v/>
      </c>
      <c r="EU55" s="31" t="str">
        <f>IF(DW55="","",(EM55+DW55))</f>
        <v/>
      </c>
      <c r="EV55" s="31" t="str">
        <f>IF(DX55="","",(EN55+DX55))</f>
        <v/>
      </c>
      <c r="EW55" s="70">
        <f>MAX(EP55:EV55)</f>
        <v>40</v>
      </c>
      <c r="EX55" s="32" t="str">
        <f>IF($EW55=EP55,EP$8,IF($EW55=EQ55,EQ$8,IF($EW55=ER55,ER$8,IF($EW55=ES55,ES$8,IF($EW55=ET55,ET$8,IF($EW55=EU55,EU$8,IF($EW55=EV55,EV$8,"")))))))</f>
        <v>2. C.I. GLOBAL SCIENTIFIC S.A.S NIT.: 830.067.880 - 4</v>
      </c>
      <c r="EY55" s="32" t="e">
        <f>IF($EW55=#REF!,#REF!,IF($EW55=#REF!,#REF!,IF($EW55=#REF!,#REF!,IF($EW55=#REF!,#REF!,IF($EW55=#REF!,#REF!,IF($EW55=#REF!,#REF!,IF($EW55=#REF!,#REF!,"")))))))</f>
        <v>#REF!</v>
      </c>
      <c r="EZ55" s="32" t="e">
        <f>IF($EW55=#REF!,#REF!,IF($EW55=#REF!,#REF!,IF($EW55=#REF!,#REF!,IF($EW55=#REF!,#REF!,IF($EW55=#REF!,#REF!,IF($EW55=#REF!,#REF!,IF($EW55=#REF!,#REF!,"")))))))</f>
        <v>#REF!</v>
      </c>
      <c r="FA55" s="32" t="e">
        <f>IF($EW55=#REF!,#REF!,IF($EW55=#REF!,#REF!,IF($EW55=#REF!,#REF!,IF($EW55=#REF!,#REF!,IF($EW55=#REF!,#REF!,IF($EW55=#REF!,#REF!,IF($EW55=#REF!,#REF!,"")))))))</f>
        <v>#REF!</v>
      </c>
      <c r="FB55" s="74" t="str">
        <f>IFERROR(INDEX($EP$8:$EV$8,MATCH(EW55,EP55:EV55,0)), "DESIERTO")</f>
        <v>2. C.I. GLOBAL SCIENTIFIC S.A.S NIT.: 830.067.880 - 4</v>
      </c>
      <c r="FC55" s="74" t="str">
        <f>IF($EW55=EP55,EP$8,IF($EW55=EQ55,EQ$8,IF($EW55=ER55,ER$8,IF($EW55=ES55,ES$8,IF($EW55=ET55,ET$8,IF($EW55=EU55,EU$8,IF($EW55=EV55,EV$8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IF($EW55=#REF!,#REF!,""))))))))))))))))))))))))))))</f>
        <v>2. C.I. GLOBAL SCIENTIFIC S.A.S NIT.: 830.067.880 - 4</v>
      </c>
      <c r="FD55" s="33">
        <f>IF($FC55=$I$8,$I55,IF($FC55=$J$8,$J55,IF($FC55=$K$8,$K55,IF($FC55=$L$8,$L55,IF($FC55=$M$8,$M55,IF($FC55=$N$8,$N55,IF($FC55=$O$8,$O55,"")))))))</f>
        <v>23062200</v>
      </c>
      <c r="FE55" s="33" t="e">
        <f>IF($FC55=#REF!,#REF!,IF($FC55=#REF!,#REF!,IF($FC55=#REF!,#REF!,IF($FC55=#REF!,#REF!,IF($FC55=#REF!,#REF!,IF($FC55=#REF!,#REF!,IF($FC55=#REF!,#REF!,"")))))))</f>
        <v>#REF!</v>
      </c>
      <c r="FF55" s="33" t="e">
        <f>IF($FC55=#REF!,#REF!,IF($FC55=#REF!,#REF!,IF($FC55=#REF!,#REF!,IF($FC55=#REF!,#REF!,IF($FC55=#REF!,#REF!,IF($FC55=#REF!,#REF!,IF($FC55=#REF!,#REF!,"")))))))</f>
        <v>#REF!</v>
      </c>
      <c r="FG55" s="33" t="e">
        <f>IF($FC55=#REF!,#REF!,IF($FC55=#REF!,#REF!,IF($FC55=#REF!,#REF!,IF($FC55=#REF!,#REF!,IF($FC55=#REF!,#REF!,IF($FC55=#REF!,#REF!,IF($FC55=#REF!,#REF!,"")))))))</f>
        <v>#REF!</v>
      </c>
      <c r="FH55" s="65">
        <f>IFERROR(INDEX(I55:O55,MATCH(FB55,$I$8:$O$8,0)),"DESIERTO")</f>
        <v>23062200</v>
      </c>
      <c r="FI55" s="33" t="e">
        <f t="shared" si="2"/>
        <v>#REF!</v>
      </c>
      <c r="FJ55" s="49">
        <v>47</v>
      </c>
      <c r="FK55" s="65">
        <f>IFERROR(IF(FH55&gt;0,(G55-FH55),"F"),"D")</f>
        <v>29749</v>
      </c>
      <c r="FL55" s="65" t="str">
        <f>IF(FB55="DESIERTO",G55,"ADJUDICADO")</f>
        <v>ADJUDICADO</v>
      </c>
    </row>
    <row r="56" spans="1:168" s="35" customFormat="1" ht="33" hidden="1" customHeight="1" x14ac:dyDescent="0.2">
      <c r="B56" s="155" t="s">
        <v>134</v>
      </c>
      <c r="C56" s="156" t="s">
        <v>135</v>
      </c>
      <c r="D56" s="157" t="s">
        <v>136</v>
      </c>
      <c r="E56" s="158" t="s">
        <v>137</v>
      </c>
      <c r="F56" s="159">
        <v>1</v>
      </c>
      <c r="G56" s="127">
        <v>53074000</v>
      </c>
      <c r="H56" s="50">
        <v>48</v>
      </c>
      <c r="I56" s="172"/>
      <c r="J56" s="172"/>
      <c r="K56" s="173">
        <v>53074000</v>
      </c>
      <c r="L56" s="161"/>
      <c r="M56" s="162">
        <v>52955000</v>
      </c>
      <c r="N56" s="161"/>
      <c r="O56" s="161"/>
      <c r="P56" s="34"/>
      <c r="Q56" s="23">
        <f>IF(I56="NC","NC",IF(I56&lt;=$G56,I56,""))</f>
        <v>0</v>
      </c>
      <c r="R56" s="23">
        <f>IF(J56="NC","NC",IF(J56&lt;=$G56,J56,""))</f>
        <v>0</v>
      </c>
      <c r="S56" s="23">
        <f>IF(K56="NC","NC",IF(K56&lt;=$G56,K56,""))</f>
        <v>53074000</v>
      </c>
      <c r="T56" s="23">
        <f>IF(L56="NC","NC",IF(L56&lt;=$G56,L56,""))</f>
        <v>0</v>
      </c>
      <c r="U56" s="23">
        <f>IF(M56="NC","NC",IF(M56&lt;=$G56,M56,""))</f>
        <v>52955000</v>
      </c>
      <c r="V56" s="23">
        <f>IF(N56="NC","NC",IF(N56&lt;=$G56,N56,""))</f>
        <v>0</v>
      </c>
      <c r="W56" s="23">
        <f>IF(O56="NC","NC",IF(O56&lt;=$G56,O56,""))</f>
        <v>0</v>
      </c>
      <c r="X56" s="49">
        <v>48</v>
      </c>
      <c r="Y56" s="186" t="s">
        <v>34</v>
      </c>
      <c r="Z56" s="186" t="s">
        <v>34</v>
      </c>
      <c r="AA56" s="187" t="s">
        <v>34</v>
      </c>
      <c r="AB56" s="175" t="s">
        <v>34</v>
      </c>
      <c r="AC56" s="176" t="s">
        <v>35</v>
      </c>
      <c r="AD56" s="175" t="s">
        <v>34</v>
      </c>
      <c r="AE56" s="175" t="s">
        <v>34</v>
      </c>
      <c r="AF56" s="50">
        <v>48</v>
      </c>
      <c r="AG56" s="186" t="s">
        <v>35</v>
      </c>
      <c r="AH56" s="186" t="s">
        <v>35</v>
      </c>
      <c r="AI56" s="187" t="s">
        <v>35</v>
      </c>
      <c r="AJ56" s="175" t="s">
        <v>35</v>
      </c>
      <c r="AK56" s="176" t="s">
        <v>35</v>
      </c>
      <c r="AL56" s="175" t="s">
        <v>35</v>
      </c>
      <c r="AM56" s="175" t="s">
        <v>35</v>
      </c>
      <c r="AN56" s="49">
        <v>48</v>
      </c>
      <c r="AO56" s="186" t="s">
        <v>35</v>
      </c>
      <c r="AP56" s="186" t="s">
        <v>35</v>
      </c>
      <c r="AQ56" s="187" t="s">
        <v>35</v>
      </c>
      <c r="AR56" s="175" t="s">
        <v>35</v>
      </c>
      <c r="AS56" s="176" t="s">
        <v>35</v>
      </c>
      <c r="AT56" s="175" t="s">
        <v>35</v>
      </c>
      <c r="AU56" s="175" t="s">
        <v>35</v>
      </c>
      <c r="AV56" s="49">
        <v>48</v>
      </c>
      <c r="AW56" s="24" t="str">
        <f>IF(Y56="NO CUMPLE","NO CUMPLE",IF(AG56="NO CUMPLE","NO CUMPLE",IF(AO56="NO CUMPLE","NO CUMPLE",IF(AO56="CUMPLE","CUMPLE"))))</f>
        <v>NO CUMPLE</v>
      </c>
      <c r="AX56" s="24" t="str">
        <f>IF(Z56="NO CUMPLE","NO CUMPLE",IF(AH56="NO CUMPLE","NO CUMPLE",IF(AP56="NO CUMPLE","NO CUMPLE",IF(AP56="CUMPLE","CUMPLE"))))</f>
        <v>NO CUMPLE</v>
      </c>
      <c r="AY56" s="24" t="str">
        <f>IF(AA56="NO CUMPLE","NO CUMPLE",IF(AI56="NO CUMPLE","NO CUMPLE",IF(AQ56="NO CUMPLE","NO CUMPLE",IF(AQ56="CUMPLE","CUMPLE"))))</f>
        <v>NO CUMPLE</v>
      </c>
      <c r="AZ56" s="24" t="str">
        <f>IF(AB56="NO CUMPLE","NO CUMPLE",IF(AJ56="NO CUMPLE","NO CUMPLE",IF(AR56="NO CUMPLE","NO CUMPLE",IF(AR56="CUMPLE","CUMPLE"))))</f>
        <v>NO CUMPLE</v>
      </c>
      <c r="BA56" s="24" t="str">
        <f>IF(AC56="NO CUMPLE","NO CUMPLE",IF(AK56="NO CUMPLE","NO CUMPLE",IF(AS56="NO CUMPLE","NO CUMPLE",IF(AS56="CUMPLE","CUMPLE"))))</f>
        <v>CUMPLE</v>
      </c>
      <c r="BB56" s="24" t="str">
        <f>IF(AD56="NO CUMPLE","NO CUMPLE",IF(AL56="NO CUMPLE","NO CUMPLE",IF(AT56="NO CUMPLE","NO CUMPLE",IF(AT56="CUMPLE","CUMPLE"))))</f>
        <v>NO CUMPLE</v>
      </c>
      <c r="BC56" s="24" t="str">
        <f>IF(AE56="NO CUMPLE","NO CUMPLE",IF(AM56="NO CUMPLE","NO CUMPLE",IF(AU56="NO CUMPLE","NO CUMPLE",IF(AU56="CUMPLE","CUMPLE"))))</f>
        <v>NO CUMPLE</v>
      </c>
      <c r="BD56" s="49">
        <v>48</v>
      </c>
      <c r="BE56" s="177" t="s">
        <v>33</v>
      </c>
      <c r="BF56" s="177" t="s">
        <v>33</v>
      </c>
      <c r="BG56" s="187" t="s">
        <v>34</v>
      </c>
      <c r="BH56" s="177" t="s">
        <v>33</v>
      </c>
      <c r="BI56" s="176" t="s">
        <v>35</v>
      </c>
      <c r="BJ56" s="177" t="s">
        <v>33</v>
      </c>
      <c r="BK56" s="177" t="s">
        <v>33</v>
      </c>
      <c r="BL56" s="50">
        <v>48</v>
      </c>
      <c r="BM56" s="177" t="s">
        <v>33</v>
      </c>
      <c r="BN56" s="177" t="s">
        <v>33</v>
      </c>
      <c r="BO56" s="187" t="s">
        <v>34</v>
      </c>
      <c r="BP56" s="177" t="s">
        <v>33</v>
      </c>
      <c r="BQ56" s="176" t="s">
        <v>35</v>
      </c>
      <c r="BR56" s="177" t="s">
        <v>33</v>
      </c>
      <c r="BS56" s="177" t="s">
        <v>33</v>
      </c>
      <c r="BT56" s="49">
        <v>48</v>
      </c>
      <c r="BU56" s="23" t="str">
        <f>IF(AW56="NO CUMPLE","",IF(BE56="NO CUMPLE","",IF(BM56="NO CUMPLE","",IF(BE56="NC","",IF(BM56="CUMPLE",I56)))))</f>
        <v/>
      </c>
      <c r="BV56" s="23" t="str">
        <f>IF(AX56="NO CUMPLE","",IF(BF56="NO CUMPLE","",IF(BN56="NO CUMPLE","",IF(BF56="NC","",IF(BN56="CUMPLE",J56)))))</f>
        <v/>
      </c>
      <c r="BW56" s="23" t="str">
        <f>IF(AY56="NO CUMPLE","",IF(BG56="NO CUMPLE","",IF(BO56="NO CUMPLE","",IF(BG56="NC","",IF(BO56="CUMPLE",K56)))))</f>
        <v/>
      </c>
      <c r="BX56" s="23" t="str">
        <f>IF(AZ56="NO CUMPLE","",IF(BH56="NO CUMPLE","",IF(BP56="NO CUMPLE","",IF(BH56="NC","",IF(BP56="CUMPLE",L56)))))</f>
        <v/>
      </c>
      <c r="BY56" s="23">
        <f>IF(BA56="NO CUMPLE","",IF(BI56="NO CUMPLE","",IF(BQ56="NO CUMPLE","",IF(BI56="NC","",IF(BQ56="CUMPLE",M56)))))</f>
        <v>52955000</v>
      </c>
      <c r="BZ56" s="23" t="str">
        <f>IF(BB56="NO CUMPLE","",IF(BJ56="NO CUMPLE","",IF(BR56="NO CUMPLE","",IF(BJ56="NC","",IF(BR56="CUMPLE",N56)))))</f>
        <v/>
      </c>
      <c r="CA56" s="23" t="str">
        <f>IF(BC56="NO CUMPLE","",IF(BK56="NO CUMPLE","",IF(BS56="NO CUMPLE","",IF(BK56="NC","",IF(BS56="CUMPLE",O56)))))</f>
        <v/>
      </c>
      <c r="CB56" s="23">
        <v>53074000</v>
      </c>
      <c r="CC56" s="23">
        <v>53074000</v>
      </c>
      <c r="CD56" s="25">
        <f>COUNT(BU56:CA56)</f>
        <v>1</v>
      </c>
      <c r="CE56" s="25">
        <f t="shared" si="0"/>
        <v>0</v>
      </c>
      <c r="CF56" s="26">
        <f>IFERROR(MEDIAN(BU56:CA56),"")</f>
        <v>52955000</v>
      </c>
      <c r="CG56" s="68">
        <f>IF(COUNT(BU56:CA56)=0,"",MOD(COUNT(BU56:CA56),2))</f>
        <v>1</v>
      </c>
      <c r="CH56" s="69" t="str">
        <f>IF(COUNT(BU56:CA56)&lt;2,"", IF(MOD(COUNT(BU56:CA56),2)=1,"", SMALL(BU56:CA56, COUNT(BU56:CA56)/2 ) ))</f>
        <v/>
      </c>
      <c r="CI56" s="69">
        <f t="shared" si="1"/>
        <v>52955000</v>
      </c>
      <c r="CJ56" s="49">
        <v>48</v>
      </c>
      <c r="CK56" s="27" t="str">
        <f>IF(BU56="","", (1 - ABS((BU56 - $CI56)/$CI56)) * 40)</f>
        <v/>
      </c>
      <c r="CL56" s="27" t="str">
        <f>IF(BV56="","", (1 - ABS((BV56 - $CI56)/$CI56)) * 40)</f>
        <v/>
      </c>
      <c r="CM56" s="27" t="str">
        <f>IF(BW56="","", (1 - ABS((BW56 - $CI56)/$CI56)) * 40)</f>
        <v/>
      </c>
      <c r="CN56" s="27" t="str">
        <f>IF(BX56="","", (1 - ABS((BX56 - $CI56)/$CI56)) * 40)</f>
        <v/>
      </c>
      <c r="CO56" s="27">
        <f>IF(BY56="","", (1 - ABS((BY56 - $CI56)/$CI56)) * 40)</f>
        <v>40</v>
      </c>
      <c r="CP56" s="27" t="str">
        <f>IF(BZ56="","", (1 - ABS((BZ56 - $CI56)/$CI56)) * 40)</f>
        <v/>
      </c>
      <c r="CQ56" s="27" t="str">
        <f>IF(CA56="","", (1 - ABS((CA56 - $CI56)/$CI56)) * 40)</f>
        <v/>
      </c>
      <c r="CR56" s="49">
        <v>48</v>
      </c>
      <c r="CS56" s="67" t="str">
        <f>IF(BU56="","",ABS((BU56 - $CI56)/$CI56))</f>
        <v/>
      </c>
      <c r="CT56" s="67" t="str">
        <f>IF(BV56="","",ABS((BV56 - $CI56)/$CI56))</f>
        <v/>
      </c>
      <c r="CU56" s="67" t="str">
        <f>IF(BW56="","",ABS((BW56 - $CI56)/$CI56))</f>
        <v/>
      </c>
      <c r="CV56" s="67" t="str">
        <f>IF(BX56="","",ABS((BX56 - $CI56)/$CI56))</f>
        <v/>
      </c>
      <c r="CW56" s="67">
        <f>IF(BY56="","",ABS((BY56 - $CI56)/$CI56))</f>
        <v>0</v>
      </c>
      <c r="CX56" s="67" t="str">
        <f>IF(BZ56="","",ABS((BZ56 - $CI56)/$CI56))</f>
        <v/>
      </c>
      <c r="CY56" s="67" t="str">
        <f>IF(CA56="","",ABS((CA56 - $CI56)/$CI56))</f>
        <v/>
      </c>
      <c r="CZ56" s="49">
        <v>48</v>
      </c>
      <c r="DA56" s="28" t="str">
        <f>IF(CK56="","",ABS(BU56-$CF56))</f>
        <v/>
      </c>
      <c r="DB56" s="28" t="str">
        <f>IF(CL56="","",ABS(BV56-$CF56))</f>
        <v/>
      </c>
      <c r="DC56" s="28" t="str">
        <f>IF(CM56="","",ABS(BW56-$CF56))</f>
        <v/>
      </c>
      <c r="DD56" s="28" t="str">
        <f>IF(CN56="","",ABS(BX56-$CF56))</f>
        <v/>
      </c>
      <c r="DE56" s="28">
        <f>IF(CO56="","",ABS(BY56-$CF56))</f>
        <v>0</v>
      </c>
      <c r="DF56" s="28" t="str">
        <f>IF(CP56="","",ABS(BZ56-$CF56))</f>
        <v/>
      </c>
      <c r="DG56" s="28" t="str">
        <f>IF(CQ56="","",ABS(CA56-$CF56))</f>
        <v/>
      </c>
      <c r="DH56" s="49">
        <v>48</v>
      </c>
      <c r="DI56" s="29" t="str">
        <f>IF(BU56="","",(BU56-$CI56)^2)</f>
        <v/>
      </c>
      <c r="DJ56" s="29" t="str">
        <f>IF(BV56="","",(BV56-$CI56)^2)</f>
        <v/>
      </c>
      <c r="DK56" s="29" t="str">
        <f>IF(BW56="","",(BW56-$CI56)^2)</f>
        <v/>
      </c>
      <c r="DL56" s="29" t="str">
        <f>IF(BX56="","",(BX56-$CI56)^2)</f>
        <v/>
      </c>
      <c r="DM56" s="29">
        <f>IF(BY56="","",(BY56-$CI56)^2)</f>
        <v>0</v>
      </c>
      <c r="DN56" s="29" t="str">
        <f>IF(BZ56="","",(BZ56-$CI56)^2)</f>
        <v/>
      </c>
      <c r="DO56" s="29" t="str">
        <f>IF(CA56="","",(CA56-$CI56)^2)</f>
        <v/>
      </c>
      <c r="DP56" s="46">
        <f>MIN(DI56:DO56)</f>
        <v>0</v>
      </c>
      <c r="DQ56" s="49">
        <v>48</v>
      </c>
      <c r="DR56" s="30" t="str">
        <f>IF(BU56="","", (1 - ABS((BU56-$CI56)/$CI56))*40)</f>
        <v/>
      </c>
      <c r="DS56" s="30" t="str">
        <f>IF(BV56="","", (1 - ABS((BV56-$CI56)/$CI56))*40)</f>
        <v/>
      </c>
      <c r="DT56" s="30" t="str">
        <f>IF(BW56="","", (1 - ABS((BW56-$CI56)/$CI56))*40)</f>
        <v/>
      </c>
      <c r="DU56" s="30" t="str">
        <f>IF(BX56="","", (1 - ABS((BX56-$CI56)/$CI56))*40)</f>
        <v/>
      </c>
      <c r="DV56" s="30">
        <f>IF(BY56="","", (1 - ABS((BY56-$CI56)/$CI56))*40)</f>
        <v>40</v>
      </c>
      <c r="DW56" s="30" t="str">
        <f>IF(BZ56="","", (1 - ABS((BZ56-$CI56)/$CI56))*40)</f>
        <v/>
      </c>
      <c r="DX56" s="30" t="str">
        <f>IF(CA56="","", (1 - ABS((CA56-$CI56)/$CI56))*40)</f>
        <v/>
      </c>
      <c r="DY56" s="49">
        <v>48</v>
      </c>
      <c r="DZ56" s="186"/>
      <c r="EA56" s="186"/>
      <c r="EB56" s="187">
        <f>12*6</f>
        <v>72</v>
      </c>
      <c r="EC56" s="175"/>
      <c r="ED56" s="176">
        <f>2*12</f>
        <v>24</v>
      </c>
      <c r="EE56" s="175"/>
      <c r="EF56" s="175"/>
      <c r="EG56" s="49">
        <v>48</v>
      </c>
      <c r="EH56" s="64">
        <f>IF(DZ56&lt;36,0,IF(DZ56&gt;=72,60,IF(DZ56&gt;=66,40,IF(DZ56&gt;=60,30,IF(DZ56&gt;=48,20,IF(DZ56&gt;=36,10,0))))))</f>
        <v>0</v>
      </c>
      <c r="EI56" s="64">
        <f>IF(EA56&lt;36,0,IF(EA56&gt;=72,60,IF(EA56&gt;=66,40,IF(EA56&gt;=60,30,IF(EA56&gt;=48,20,IF(EA56&gt;=36,10,0))))))</f>
        <v>0</v>
      </c>
      <c r="EJ56" s="64">
        <f>IF(EB56&lt;36,0,IF(EB56&gt;=72,60,IF(EB56&gt;=66,40,IF(EB56&gt;=60,30,IF(EB56&gt;=48,20,IF(EB56&gt;=36,10,0))))))</f>
        <v>60</v>
      </c>
      <c r="EK56" s="64">
        <f>IF(EC56&lt;36,0,IF(EC56&gt;=72,60,IF(EC56&gt;=66,40,IF(EC56&gt;=60,30,IF(EC56&gt;=48,20,IF(EC56&gt;=36,10,0))))))</f>
        <v>0</v>
      </c>
      <c r="EL56" s="64">
        <f>IF(ED56&lt;36,0,IF(ED56&gt;=72,60,IF(ED56&gt;=66,40,IF(ED56&gt;=60,30,IF(ED56&gt;=48,20,IF(ED56&gt;=36,10,0))))))</f>
        <v>0</v>
      </c>
      <c r="EM56" s="64">
        <f>IF(EE56&lt;36,0,IF(EE56&gt;=72,60,IF(EE56&gt;=66,40,IF(EE56&gt;=60,30,IF(EE56&gt;=48,20,IF(EE56&gt;=36,10,0))))))</f>
        <v>0</v>
      </c>
      <c r="EN56" s="64">
        <f>IF(EF56&lt;36,0,IF(EF56&gt;=72,60,IF(EF56&gt;=66,40,IF(EF56&gt;=60,30,IF(EF56&gt;=48,20,IF(EF56&gt;=36,10,0))))))</f>
        <v>0</v>
      </c>
      <c r="EO56" s="49">
        <v>48</v>
      </c>
      <c r="EP56" s="31" t="str">
        <f>IF(DR56="","",(EH56+DR56))</f>
        <v/>
      </c>
      <c r="EQ56" s="31" t="str">
        <f>IF(DS56="","",(EI56+DS56))</f>
        <v/>
      </c>
      <c r="ER56" s="31" t="str">
        <f>IF(DT56="","",(EJ56+DT56))</f>
        <v/>
      </c>
      <c r="ES56" s="31" t="str">
        <f>IF(DU56="","",(EK56+DU56))</f>
        <v/>
      </c>
      <c r="ET56" s="31">
        <f>IF(DV56="","",(EL56+DV56))</f>
        <v>40</v>
      </c>
      <c r="EU56" s="31" t="str">
        <f>IF(DW56="","",(EM56+DW56))</f>
        <v/>
      </c>
      <c r="EV56" s="31" t="str">
        <f>IF(DX56="","",(EN56+DX56))</f>
        <v/>
      </c>
      <c r="EW56" s="70">
        <f>MAX(EP56:EV56)</f>
        <v>40</v>
      </c>
      <c r="EX56" s="32" t="str">
        <f>IF($EW56=EP56,EP$8,IF($EW56=EQ56,EQ$8,IF($EW56=ER56,ER$8,IF($EW56=ES56,ES$8,IF($EW56=ET56,ET$8,IF($EW56=EU56,EU$8,IF($EW56=EV56,EV$8,"")))))))</f>
        <v>5. GEOINSTRUMENTOS TOPOGRAFICOS SAS NIT: 900.410.611-4</v>
      </c>
      <c r="EY56" s="32" t="e">
        <f>IF($EW56=#REF!,#REF!,IF($EW56=#REF!,#REF!,IF($EW56=#REF!,#REF!,IF($EW56=#REF!,#REF!,IF($EW56=#REF!,#REF!,IF($EW56=#REF!,#REF!,IF($EW56=#REF!,#REF!,"")))))))</f>
        <v>#REF!</v>
      </c>
      <c r="EZ56" s="32" t="e">
        <f>IF($EW56=#REF!,#REF!,IF($EW56=#REF!,#REF!,IF($EW56=#REF!,#REF!,IF($EW56=#REF!,#REF!,IF($EW56=#REF!,#REF!,IF($EW56=#REF!,#REF!,IF($EW56=#REF!,#REF!,"")))))))</f>
        <v>#REF!</v>
      </c>
      <c r="FA56" s="32" t="e">
        <f>IF($EW56=#REF!,#REF!,IF($EW56=#REF!,#REF!,IF($EW56=#REF!,#REF!,IF($EW56=#REF!,#REF!,IF($EW56=#REF!,#REF!,IF($EW56=#REF!,#REF!,IF($EW56=#REF!,#REF!,"")))))))</f>
        <v>#REF!</v>
      </c>
      <c r="FB56" s="74" t="str">
        <f>IFERROR(INDEX($EP$8:$EV$8,MATCH(EW56,EP56:EV56,0)), "DESIERTO")</f>
        <v>5. GEOINSTRUMENTOS TOPOGRAFICOS SAS NIT: 900.410.611-4</v>
      </c>
      <c r="FC56" s="74" t="str">
        <f>IF($EW56=EP56,EP$8,IF($EW56=EQ56,EQ$8,IF($EW56=ER56,ER$8,IF($EW56=ES56,ES$8,IF($EW56=ET56,ET$8,IF($EW56=EU56,EU$8,IF($EW56=EV56,EV$8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IF($EW56=#REF!,#REF!,""))))))))))))))))))))))))))))</f>
        <v>5. GEOINSTRUMENTOS TOPOGRAFICOS SAS NIT: 900.410.611-4</v>
      </c>
      <c r="FD56" s="33">
        <f>IF($FC56=$I$8,$I56,IF($FC56=$J$8,$J56,IF($FC56=$K$8,$K56,IF($FC56=$L$8,$L56,IF($FC56=$M$8,$M56,IF($FC56=$N$8,$N56,IF($FC56=$O$8,$O56,"")))))))</f>
        <v>52955000</v>
      </c>
      <c r="FE56" s="33" t="e">
        <f>IF($FC56=#REF!,#REF!,IF($FC56=#REF!,#REF!,IF($FC56=#REF!,#REF!,IF($FC56=#REF!,#REF!,IF($FC56=#REF!,#REF!,IF($FC56=#REF!,#REF!,IF($FC56=#REF!,#REF!,"")))))))</f>
        <v>#REF!</v>
      </c>
      <c r="FF56" s="33" t="e">
        <f>IF($FC56=#REF!,#REF!,IF($FC56=#REF!,#REF!,IF($FC56=#REF!,#REF!,IF($FC56=#REF!,#REF!,IF($FC56=#REF!,#REF!,IF($FC56=#REF!,#REF!,IF($FC56=#REF!,#REF!,"")))))))</f>
        <v>#REF!</v>
      </c>
      <c r="FG56" s="33" t="e">
        <f>IF($FC56=#REF!,#REF!,IF($FC56=#REF!,#REF!,IF($FC56=#REF!,#REF!,IF($FC56=#REF!,#REF!,IF($FC56=#REF!,#REF!,IF($FC56=#REF!,#REF!,IF($FC56=#REF!,#REF!,"")))))))</f>
        <v>#REF!</v>
      </c>
      <c r="FH56" s="65">
        <f>IFERROR(INDEX(I56:O56,MATCH(FB56,$I$8:$O$8,0)),"DESIERTO")</f>
        <v>52955000</v>
      </c>
      <c r="FI56" s="33" t="e">
        <f t="shared" si="2"/>
        <v>#REF!</v>
      </c>
      <c r="FJ56" s="49">
        <v>48</v>
      </c>
      <c r="FK56" s="65">
        <f>IFERROR(IF(FH56&gt;0,(G56-FH56),"F"),"D")</f>
        <v>119000</v>
      </c>
      <c r="FL56" s="65" t="str">
        <f>IF(FB56="DESIERTO",G56,"ADJUDICADO")</f>
        <v>ADJUDICADO</v>
      </c>
    </row>
    <row r="57" spans="1:168" s="35" customFormat="1" ht="11.25" hidden="1" customHeight="1" x14ac:dyDescent="0.2">
      <c r="C57" s="36"/>
      <c r="G57" s="37"/>
      <c r="H57" s="37"/>
      <c r="I57" s="62">
        <f>SUM(I9:I56)</f>
        <v>44672124</v>
      </c>
      <c r="J57" s="62">
        <f>SUM(J9:J56)</f>
        <v>23062200</v>
      </c>
      <c r="K57" s="62">
        <f>SUM(K9:K56)</f>
        <v>53074000</v>
      </c>
      <c r="L57" s="62">
        <f>SUM(L9:L56)</f>
        <v>76436556</v>
      </c>
      <c r="M57" s="62">
        <f>SUM(M9:M56)</f>
        <v>52955000</v>
      </c>
      <c r="N57" s="62">
        <f>SUM(N9:N56)</f>
        <v>578423300</v>
      </c>
      <c r="O57" s="62">
        <f>SUM(O9:O56)</f>
        <v>233318140</v>
      </c>
      <c r="P57" s="34"/>
      <c r="X57" s="34"/>
      <c r="AG57" s="63" t="s">
        <v>35</v>
      </c>
      <c r="AH57" s="63" t="s">
        <v>34</v>
      </c>
      <c r="AI57" s="63" t="s">
        <v>35</v>
      </c>
      <c r="AJ57" s="63" t="s">
        <v>35</v>
      </c>
      <c r="AK57" s="63" t="s">
        <v>35</v>
      </c>
      <c r="AL57" s="63" t="s">
        <v>34</v>
      </c>
      <c r="AM57" s="63" t="s">
        <v>35</v>
      </c>
      <c r="BE57" s="56"/>
      <c r="BF57" s="56"/>
      <c r="BG57" s="56"/>
      <c r="BH57" s="56"/>
      <c r="BI57" s="56"/>
      <c r="BJ57" s="56"/>
      <c r="BK57" s="56"/>
      <c r="EW57" s="71"/>
      <c r="FB57" s="75"/>
      <c r="FC57" s="75"/>
      <c r="FH57" s="58">
        <f>SUM(FH9:FH56)</f>
        <v>337551132</v>
      </c>
      <c r="FI57" s="58" t="e">
        <f>SUM(FI9:FI56)</f>
        <v>#REF!</v>
      </c>
      <c r="FK57" s="58">
        <f>SUM(FK9:FK56)</f>
        <v>14304920</v>
      </c>
      <c r="FL57" s="58">
        <f>SUM(FL9:FL56)</f>
        <v>816834909</v>
      </c>
    </row>
    <row r="58" spans="1:168" s="35" customFormat="1" x14ac:dyDescent="0.2">
      <c r="C58" s="36"/>
      <c r="G58" s="37"/>
      <c r="H58" s="37"/>
      <c r="P58" s="34"/>
      <c r="X58" s="34"/>
      <c r="BE58" s="56"/>
      <c r="BF58" s="56"/>
      <c r="BG58" s="56"/>
      <c r="BH58" s="56"/>
      <c r="BI58" s="56"/>
      <c r="BJ58" s="56"/>
      <c r="BK58" s="56"/>
      <c r="EW58" s="71"/>
      <c r="FB58" s="75"/>
      <c r="FC58" s="75"/>
      <c r="FH58" s="58"/>
      <c r="FI58" s="58"/>
      <c r="FL58" s="71"/>
    </row>
    <row r="59" spans="1:168" s="35" customFormat="1" x14ac:dyDescent="0.2">
      <c r="C59" s="36"/>
      <c r="G59" s="37"/>
      <c r="H59" s="37"/>
      <c r="P59" s="34"/>
      <c r="X59" s="34"/>
      <c r="BE59" s="56"/>
      <c r="BF59" s="56"/>
      <c r="BG59" s="56"/>
      <c r="BH59" s="56"/>
      <c r="BI59" s="56"/>
      <c r="BJ59" s="56"/>
      <c r="BK59" s="56"/>
      <c r="EW59" s="71"/>
      <c r="FB59" s="75"/>
      <c r="FC59" s="75"/>
      <c r="FH59" s="58">
        <f>SUM(FH9:FH56)</f>
        <v>337551132</v>
      </c>
      <c r="FI59" s="58" t="e">
        <f>SUM(FI9:FI56)</f>
        <v>#REF!</v>
      </c>
      <c r="FL59" s="71"/>
    </row>
    <row r="60" spans="1:168" s="35" customFormat="1" x14ac:dyDescent="0.2">
      <c r="C60" s="36"/>
      <c r="G60" s="37"/>
      <c r="H60" s="37"/>
      <c r="P60" s="34"/>
      <c r="X60" s="34"/>
      <c r="BE60" s="56"/>
      <c r="BF60" s="56"/>
      <c r="BG60" s="56"/>
      <c r="BH60" s="56"/>
      <c r="BI60" s="56"/>
      <c r="BJ60" s="56"/>
      <c r="BK60" s="56"/>
      <c r="EW60" s="71"/>
      <c r="FB60" s="75"/>
      <c r="FC60" s="75"/>
      <c r="FH60" s="58"/>
      <c r="FI60" s="58"/>
      <c r="FL60" s="71"/>
    </row>
    <row r="61" spans="1:168" s="35" customFormat="1" ht="11.25" customHeight="1" x14ac:dyDescent="0.2">
      <c r="C61" s="36"/>
      <c r="G61" s="37"/>
      <c r="H61" s="37"/>
      <c r="P61" s="34"/>
      <c r="X61" s="34"/>
      <c r="BE61" s="56"/>
      <c r="BF61" s="56"/>
      <c r="BG61" s="56"/>
      <c r="BH61" s="56"/>
      <c r="BI61" s="56"/>
      <c r="BJ61" s="56"/>
      <c r="BK61" s="56"/>
      <c r="EW61" s="71"/>
      <c r="FB61" s="75"/>
      <c r="FC61" s="75"/>
      <c r="FL61" s="71"/>
    </row>
    <row r="62" spans="1:168" s="35" customFormat="1" x14ac:dyDescent="0.2">
      <c r="C62" s="36"/>
      <c r="G62" s="37"/>
      <c r="H62" s="37"/>
      <c r="P62" s="34"/>
      <c r="X62" s="34"/>
      <c r="BE62" s="56"/>
      <c r="BF62" s="56"/>
      <c r="BG62" s="56"/>
      <c r="BH62" s="56"/>
      <c r="BI62" s="56"/>
      <c r="BJ62" s="56"/>
      <c r="BK62" s="56"/>
      <c r="EW62" s="71"/>
      <c r="FB62" s="75"/>
      <c r="FC62" s="75"/>
      <c r="FL62" s="71"/>
    </row>
    <row r="63" spans="1:168" s="35" customFormat="1" x14ac:dyDescent="0.2">
      <c r="C63" s="36"/>
      <c r="G63" s="37"/>
      <c r="H63" s="37"/>
      <c r="P63" s="34"/>
      <c r="X63" s="34"/>
      <c r="BE63" s="56"/>
      <c r="BF63" s="56"/>
      <c r="BG63" s="56"/>
      <c r="BH63" s="56"/>
      <c r="BI63" s="56"/>
      <c r="BJ63" s="56"/>
      <c r="BK63" s="56"/>
      <c r="EW63" s="71"/>
      <c r="FB63" s="75"/>
      <c r="FC63" s="75"/>
      <c r="FL63" s="71"/>
    </row>
    <row r="64" spans="1:168" s="35" customFormat="1" ht="11.25" customHeight="1" x14ac:dyDescent="0.2">
      <c r="C64" s="36"/>
      <c r="G64" s="37"/>
      <c r="H64" s="37"/>
      <c r="P64" s="34"/>
      <c r="X64" s="34"/>
      <c r="BE64" s="56"/>
      <c r="BF64" s="56"/>
      <c r="BG64" s="56"/>
      <c r="BH64" s="56"/>
      <c r="BI64" s="56"/>
      <c r="BJ64" s="56"/>
      <c r="BK64" s="56"/>
      <c r="EW64" s="71"/>
      <c r="FB64" s="75"/>
      <c r="FC64" s="75"/>
      <c r="FL64" s="71"/>
    </row>
    <row r="65" spans="3:168" s="35" customFormat="1" x14ac:dyDescent="0.2">
      <c r="C65" s="36"/>
      <c r="G65" s="37"/>
      <c r="H65" s="37"/>
      <c r="P65" s="34"/>
      <c r="X65" s="34"/>
      <c r="BE65" s="56"/>
      <c r="BF65" s="56"/>
      <c r="BG65" s="56"/>
      <c r="BH65" s="56"/>
      <c r="BI65" s="56"/>
      <c r="BJ65" s="56"/>
      <c r="BK65" s="56"/>
      <c r="EW65" s="71"/>
      <c r="FB65" s="75"/>
      <c r="FC65" s="75"/>
      <c r="FL65" s="71"/>
    </row>
    <row r="66" spans="3:168" s="35" customFormat="1" x14ac:dyDescent="0.2">
      <c r="C66" s="36"/>
      <c r="G66" s="37"/>
      <c r="H66" s="37"/>
      <c r="P66" s="34"/>
      <c r="X66" s="34"/>
      <c r="BE66" s="56"/>
      <c r="BF66" s="56"/>
      <c r="BG66" s="56"/>
      <c r="BH66" s="56"/>
      <c r="BI66" s="56"/>
      <c r="BJ66" s="56"/>
      <c r="BK66" s="56"/>
      <c r="EW66" s="71"/>
      <c r="FB66" s="75"/>
      <c r="FC66" s="75"/>
      <c r="FL66" s="71"/>
    </row>
    <row r="67" spans="3:168" s="35" customFormat="1" x14ac:dyDescent="0.2">
      <c r="C67" s="36"/>
      <c r="G67" s="37"/>
      <c r="H67" s="37"/>
      <c r="P67" s="34"/>
      <c r="X67" s="34"/>
      <c r="BE67" s="56"/>
      <c r="BF67" s="56"/>
      <c r="BG67" s="56"/>
      <c r="BH67" s="56"/>
      <c r="BI67" s="56"/>
      <c r="BJ67" s="56"/>
      <c r="BK67" s="56"/>
      <c r="EW67" s="71"/>
      <c r="FB67" s="75"/>
      <c r="FC67" s="75"/>
      <c r="FL67" s="71"/>
    </row>
    <row r="68" spans="3:168" s="35" customFormat="1" x14ac:dyDescent="0.2">
      <c r="C68" s="36"/>
      <c r="G68" s="37"/>
      <c r="H68" s="37"/>
      <c r="P68" s="34"/>
      <c r="X68" s="34"/>
      <c r="BE68" s="56"/>
      <c r="BF68" s="56"/>
      <c r="BG68" s="56"/>
      <c r="BH68" s="56"/>
      <c r="BI68" s="56"/>
      <c r="BJ68" s="56"/>
      <c r="BK68" s="56"/>
      <c r="EW68" s="71"/>
      <c r="FB68" s="75"/>
      <c r="FC68" s="75"/>
      <c r="FL68" s="71"/>
    </row>
    <row r="69" spans="3:168" s="35" customFormat="1" x14ac:dyDescent="0.2">
      <c r="C69" s="36"/>
      <c r="G69" s="37"/>
      <c r="H69" s="37"/>
      <c r="P69" s="34"/>
      <c r="X69" s="34"/>
      <c r="BE69" s="56"/>
      <c r="BF69" s="56"/>
      <c r="BG69" s="56"/>
      <c r="BH69" s="56"/>
      <c r="BI69" s="56"/>
      <c r="BJ69" s="56"/>
      <c r="BK69" s="56"/>
      <c r="EW69" s="71"/>
      <c r="FB69" s="75"/>
      <c r="FC69" s="75"/>
      <c r="FL69" s="71"/>
    </row>
    <row r="70" spans="3:168" s="35" customFormat="1" x14ac:dyDescent="0.2">
      <c r="C70" s="36"/>
      <c r="G70" s="37"/>
      <c r="H70" s="37"/>
      <c r="P70" s="34"/>
      <c r="X70" s="34"/>
      <c r="BE70" s="56"/>
      <c r="BF70" s="56"/>
      <c r="BG70" s="56"/>
      <c r="BH70" s="56"/>
      <c r="BI70" s="56"/>
      <c r="BJ70" s="56"/>
      <c r="BK70" s="56"/>
      <c r="EW70" s="71"/>
      <c r="FB70" s="75"/>
      <c r="FC70" s="75"/>
      <c r="FL70" s="71"/>
    </row>
    <row r="71" spans="3:168" s="35" customFormat="1" x14ac:dyDescent="0.2">
      <c r="C71" s="36"/>
      <c r="G71" s="37"/>
      <c r="H71" s="37"/>
      <c r="P71" s="34"/>
      <c r="X71" s="34"/>
      <c r="BE71" s="56"/>
      <c r="BF71" s="56"/>
      <c r="BG71" s="56"/>
      <c r="BH71" s="56"/>
      <c r="BI71" s="56"/>
      <c r="BJ71" s="56"/>
      <c r="BK71" s="56"/>
      <c r="EW71" s="71"/>
      <c r="FB71" s="75"/>
      <c r="FC71" s="75"/>
      <c r="FL71" s="71"/>
    </row>
    <row r="72" spans="3:168" s="35" customFormat="1" x14ac:dyDescent="0.2">
      <c r="C72" s="36"/>
      <c r="G72" s="37"/>
      <c r="H72" s="37"/>
      <c r="P72" s="34"/>
      <c r="X72" s="34"/>
      <c r="BE72" s="56"/>
      <c r="BF72" s="56"/>
      <c r="BG72" s="56"/>
      <c r="BH72" s="56"/>
      <c r="BI72" s="56"/>
      <c r="BJ72" s="56"/>
      <c r="BK72" s="56"/>
      <c r="EW72" s="71"/>
      <c r="FB72" s="75"/>
      <c r="FC72" s="75"/>
      <c r="FL72" s="71"/>
    </row>
    <row r="73" spans="3:168" s="35" customFormat="1" x14ac:dyDescent="0.2">
      <c r="C73" s="36"/>
      <c r="G73" s="37"/>
      <c r="H73" s="37"/>
      <c r="P73" s="34"/>
      <c r="X73" s="34"/>
      <c r="BE73" s="56"/>
      <c r="BF73" s="56"/>
      <c r="BG73" s="56"/>
      <c r="BH73" s="56"/>
      <c r="BI73" s="56"/>
      <c r="BJ73" s="56"/>
      <c r="BK73" s="56"/>
      <c r="EW73" s="71"/>
      <c r="FB73" s="75"/>
      <c r="FC73" s="75"/>
      <c r="FL73" s="71"/>
    </row>
    <row r="74" spans="3:168" s="35" customFormat="1" x14ac:dyDescent="0.2">
      <c r="C74" s="36"/>
      <c r="G74" s="37"/>
      <c r="H74" s="37"/>
      <c r="P74" s="34"/>
      <c r="X74" s="34"/>
      <c r="BE74" s="56"/>
      <c r="BF74" s="56"/>
      <c r="BG74" s="56"/>
      <c r="BH74" s="56"/>
      <c r="BI74" s="56"/>
      <c r="BJ74" s="56"/>
      <c r="BK74" s="56"/>
      <c r="EW74" s="71"/>
      <c r="FB74" s="75"/>
      <c r="FC74" s="75"/>
      <c r="FL74" s="71"/>
    </row>
    <row r="75" spans="3:168" s="35" customFormat="1" x14ac:dyDescent="0.2">
      <c r="C75" s="36"/>
      <c r="G75" s="37"/>
      <c r="H75" s="37"/>
      <c r="P75" s="34"/>
      <c r="X75" s="34"/>
      <c r="BE75" s="56"/>
      <c r="BF75" s="56"/>
      <c r="BG75" s="56"/>
      <c r="BH75" s="56"/>
      <c r="BI75" s="56"/>
      <c r="BJ75" s="56"/>
      <c r="BK75" s="56"/>
      <c r="EW75" s="71"/>
      <c r="FB75" s="75"/>
      <c r="FC75" s="75"/>
      <c r="FL75" s="71"/>
    </row>
    <row r="76" spans="3:168" s="35" customFormat="1" x14ac:dyDescent="0.2">
      <c r="C76" s="36"/>
      <c r="G76" s="37"/>
      <c r="H76" s="37"/>
      <c r="P76" s="34"/>
      <c r="X76" s="34"/>
      <c r="BE76" s="56"/>
      <c r="BF76" s="56"/>
      <c r="BG76" s="56"/>
      <c r="BH76" s="56"/>
      <c r="BI76" s="56"/>
      <c r="BJ76" s="56"/>
      <c r="BK76" s="56"/>
      <c r="EW76" s="71"/>
      <c r="FB76" s="75"/>
      <c r="FC76" s="75"/>
      <c r="FL76" s="71"/>
    </row>
    <row r="77" spans="3:168" s="35" customFormat="1" x14ac:dyDescent="0.2">
      <c r="C77" s="36"/>
      <c r="G77" s="37"/>
      <c r="H77" s="37"/>
      <c r="P77" s="34"/>
      <c r="X77" s="34"/>
      <c r="BE77" s="56"/>
      <c r="BF77" s="56"/>
      <c r="BG77" s="56"/>
      <c r="BH77" s="56"/>
      <c r="BI77" s="56"/>
      <c r="BJ77" s="56"/>
      <c r="BK77" s="56"/>
      <c r="EW77" s="71"/>
      <c r="FB77" s="75"/>
      <c r="FC77" s="75"/>
      <c r="FL77" s="71"/>
    </row>
    <row r="78" spans="3:168" s="35" customFormat="1" x14ac:dyDescent="0.2">
      <c r="C78" s="36"/>
      <c r="G78" s="37"/>
      <c r="H78" s="37"/>
      <c r="P78" s="34"/>
      <c r="X78" s="34"/>
      <c r="BE78" s="56"/>
      <c r="BF78" s="56"/>
      <c r="BG78" s="56"/>
      <c r="BH78" s="56"/>
      <c r="BI78" s="56"/>
      <c r="BJ78" s="56"/>
      <c r="BK78" s="56"/>
      <c r="EW78" s="71"/>
      <c r="FB78" s="75"/>
      <c r="FC78" s="75"/>
      <c r="FL78" s="71"/>
    </row>
    <row r="79" spans="3:168" s="35" customFormat="1" x14ac:dyDescent="0.2">
      <c r="C79" s="36"/>
      <c r="G79" s="37"/>
      <c r="H79" s="37"/>
      <c r="P79" s="34"/>
      <c r="X79" s="34"/>
      <c r="BE79" s="56"/>
      <c r="BF79" s="56"/>
      <c r="BG79" s="56"/>
      <c r="BH79" s="56"/>
      <c r="BI79" s="56"/>
      <c r="BJ79" s="56"/>
      <c r="BK79" s="56"/>
      <c r="EW79" s="71"/>
      <c r="FB79" s="75"/>
      <c r="FC79" s="75"/>
      <c r="FL79" s="71"/>
    </row>
    <row r="80" spans="3:168" s="35" customFormat="1" x14ac:dyDescent="0.2">
      <c r="C80" s="36"/>
      <c r="G80" s="37"/>
      <c r="H80" s="37"/>
      <c r="P80" s="34"/>
      <c r="X80" s="34"/>
      <c r="BE80" s="56"/>
      <c r="BF80" s="56"/>
      <c r="BG80" s="56"/>
      <c r="BH80" s="56"/>
      <c r="BI80" s="56"/>
      <c r="BJ80" s="56"/>
      <c r="BK80" s="56"/>
      <c r="EW80" s="71"/>
      <c r="FB80" s="75"/>
      <c r="FC80" s="75"/>
      <c r="FL80" s="71"/>
    </row>
    <row r="81" spans="3:168" s="35" customFormat="1" x14ac:dyDescent="0.2">
      <c r="C81" s="36"/>
      <c r="G81" s="37"/>
      <c r="H81" s="37"/>
      <c r="P81" s="34"/>
      <c r="X81" s="34"/>
      <c r="BE81" s="56"/>
      <c r="BF81" s="56"/>
      <c r="BG81" s="56"/>
      <c r="BH81" s="56"/>
      <c r="BI81" s="56"/>
      <c r="BJ81" s="56"/>
      <c r="BK81" s="56"/>
      <c r="EW81" s="71"/>
      <c r="FB81" s="75"/>
      <c r="FC81" s="75"/>
      <c r="FL81" s="71"/>
    </row>
    <row r="82" spans="3:168" s="35" customFormat="1" x14ac:dyDescent="0.2">
      <c r="C82" s="36"/>
      <c r="G82" s="37"/>
      <c r="H82" s="37"/>
      <c r="P82" s="34"/>
      <c r="X82" s="34"/>
      <c r="BE82" s="56"/>
      <c r="BF82" s="56"/>
      <c r="BG82" s="56"/>
      <c r="BH82" s="56"/>
      <c r="BI82" s="56"/>
      <c r="BJ82" s="56"/>
      <c r="BK82" s="56"/>
      <c r="EW82" s="71"/>
      <c r="FB82" s="75"/>
      <c r="FC82" s="75"/>
      <c r="FL82" s="71"/>
    </row>
    <row r="83" spans="3:168" s="35" customFormat="1" x14ac:dyDescent="0.2">
      <c r="C83" s="36"/>
      <c r="G83" s="37"/>
      <c r="H83" s="37"/>
      <c r="P83" s="34"/>
      <c r="X83" s="34"/>
      <c r="BE83" s="56"/>
      <c r="BF83" s="56"/>
      <c r="BG83" s="56"/>
      <c r="BH83" s="56"/>
      <c r="BI83" s="56"/>
      <c r="BJ83" s="56"/>
      <c r="BK83" s="56"/>
      <c r="EW83" s="71"/>
      <c r="FB83" s="75"/>
      <c r="FC83" s="75"/>
      <c r="FL83" s="71"/>
    </row>
    <row r="84" spans="3:168" s="35" customFormat="1" x14ac:dyDescent="0.2">
      <c r="C84" s="36"/>
      <c r="G84" s="37"/>
      <c r="H84" s="37"/>
      <c r="P84" s="34"/>
      <c r="X84" s="34"/>
      <c r="BE84" s="56"/>
      <c r="BF84" s="56"/>
      <c r="BG84" s="56"/>
      <c r="BH84" s="56"/>
      <c r="BI84" s="56"/>
      <c r="BJ84" s="56"/>
      <c r="BK84" s="56"/>
      <c r="EW84" s="71"/>
      <c r="FB84" s="75"/>
      <c r="FC84" s="75"/>
      <c r="FL84" s="71"/>
    </row>
    <row r="85" spans="3:168" s="35" customFormat="1" x14ac:dyDescent="0.2">
      <c r="C85" s="36"/>
      <c r="G85" s="37"/>
      <c r="H85" s="37"/>
      <c r="P85" s="34"/>
      <c r="X85" s="34"/>
      <c r="BE85" s="56"/>
      <c r="BF85" s="56"/>
      <c r="BG85" s="56"/>
      <c r="BH85" s="56"/>
      <c r="BI85" s="56"/>
      <c r="BJ85" s="56"/>
      <c r="BK85" s="56"/>
      <c r="EW85" s="71"/>
      <c r="FB85" s="75"/>
      <c r="FC85" s="75"/>
      <c r="FL85" s="71"/>
    </row>
    <row r="86" spans="3:168" s="35" customFormat="1" x14ac:dyDescent="0.2">
      <c r="C86" s="36"/>
      <c r="G86" s="37"/>
      <c r="H86" s="37"/>
      <c r="P86" s="34"/>
      <c r="X86" s="34"/>
      <c r="BE86" s="56"/>
      <c r="BF86" s="56"/>
      <c r="BG86" s="56"/>
      <c r="BH86" s="56"/>
      <c r="BI86" s="56"/>
      <c r="BJ86" s="56"/>
      <c r="BK86" s="56"/>
      <c r="EW86" s="71"/>
      <c r="FB86" s="75"/>
      <c r="FC86" s="75"/>
      <c r="FL86" s="71"/>
    </row>
    <row r="87" spans="3:168" s="35" customFormat="1" x14ac:dyDescent="0.2">
      <c r="C87" s="36"/>
      <c r="G87" s="37"/>
      <c r="H87" s="37"/>
      <c r="P87" s="34"/>
      <c r="X87" s="34"/>
      <c r="BE87" s="56"/>
      <c r="BF87" s="56"/>
      <c r="BG87" s="56"/>
      <c r="BH87" s="56"/>
      <c r="BI87" s="56"/>
      <c r="BJ87" s="56"/>
      <c r="BK87" s="56"/>
      <c r="EW87" s="71"/>
      <c r="FB87" s="75"/>
      <c r="FC87" s="75"/>
      <c r="FL87" s="71"/>
    </row>
    <row r="88" spans="3:168" s="35" customFormat="1" x14ac:dyDescent="0.2">
      <c r="C88" s="36"/>
      <c r="G88" s="37"/>
      <c r="H88" s="37"/>
      <c r="P88" s="34"/>
      <c r="X88" s="34"/>
      <c r="BE88" s="56"/>
      <c r="BF88" s="56"/>
      <c r="BG88" s="56"/>
      <c r="BH88" s="56"/>
      <c r="BI88" s="56"/>
      <c r="BJ88" s="56"/>
      <c r="BK88" s="56"/>
      <c r="EW88" s="71"/>
      <c r="FB88" s="75"/>
      <c r="FC88" s="75"/>
      <c r="FL88" s="71"/>
    </row>
    <row r="89" spans="3:168" s="35" customFormat="1" x14ac:dyDescent="0.2">
      <c r="C89" s="36"/>
      <c r="G89" s="37"/>
      <c r="H89" s="37"/>
      <c r="P89" s="34"/>
      <c r="X89" s="34"/>
      <c r="BE89" s="56"/>
      <c r="BF89" s="56"/>
      <c r="BG89" s="56"/>
      <c r="BH89" s="56"/>
      <c r="BI89" s="56"/>
      <c r="BJ89" s="56"/>
      <c r="BK89" s="56"/>
      <c r="EW89" s="71"/>
      <c r="FB89" s="75"/>
      <c r="FC89" s="75"/>
      <c r="FL89" s="71"/>
    </row>
    <row r="90" spans="3:168" s="35" customFormat="1" x14ac:dyDescent="0.2">
      <c r="C90" s="36"/>
      <c r="G90" s="37"/>
      <c r="H90" s="37"/>
      <c r="P90" s="34"/>
      <c r="X90" s="34"/>
      <c r="BE90" s="56"/>
      <c r="BF90" s="56"/>
      <c r="BG90" s="56"/>
      <c r="BH90" s="56"/>
      <c r="BI90" s="56"/>
      <c r="BJ90" s="56"/>
      <c r="BK90" s="56"/>
      <c r="EW90" s="71"/>
      <c r="FB90" s="75"/>
      <c r="FC90" s="75"/>
      <c r="FL90" s="71"/>
    </row>
    <row r="91" spans="3:168" s="35" customFormat="1" x14ac:dyDescent="0.2">
      <c r="C91" s="36"/>
      <c r="G91" s="37"/>
      <c r="H91" s="37"/>
      <c r="P91" s="34"/>
      <c r="X91" s="34"/>
      <c r="BE91" s="56"/>
      <c r="BF91" s="56"/>
      <c r="BG91" s="56"/>
      <c r="BH91" s="56"/>
      <c r="BI91" s="56"/>
      <c r="BJ91" s="56"/>
      <c r="BK91" s="56"/>
      <c r="EW91" s="71"/>
      <c r="FB91" s="75"/>
      <c r="FC91" s="75"/>
      <c r="FL91" s="71"/>
    </row>
    <row r="92" spans="3:168" s="35" customFormat="1" x14ac:dyDescent="0.2">
      <c r="C92" s="36"/>
      <c r="G92" s="37"/>
      <c r="H92" s="37"/>
      <c r="P92" s="34"/>
      <c r="X92" s="34"/>
      <c r="BE92" s="56"/>
      <c r="BF92" s="56"/>
      <c r="BG92" s="56"/>
      <c r="BH92" s="56"/>
      <c r="BI92" s="56"/>
      <c r="BJ92" s="56"/>
      <c r="BK92" s="56"/>
      <c r="EW92" s="71"/>
      <c r="FB92" s="75"/>
      <c r="FC92" s="75"/>
      <c r="FL92" s="71"/>
    </row>
    <row r="93" spans="3:168" s="35" customFormat="1" x14ac:dyDescent="0.2">
      <c r="C93" s="36"/>
      <c r="G93" s="37"/>
      <c r="H93" s="37"/>
      <c r="P93" s="34"/>
      <c r="X93" s="34"/>
      <c r="BE93" s="56"/>
      <c r="BF93" s="56"/>
      <c r="BG93" s="56"/>
      <c r="BH93" s="56"/>
      <c r="BI93" s="56"/>
      <c r="BJ93" s="56"/>
      <c r="BK93" s="56"/>
      <c r="EW93" s="71"/>
      <c r="FB93" s="75"/>
      <c r="FC93" s="75"/>
      <c r="FL93" s="71"/>
    </row>
    <row r="94" spans="3:168" s="35" customFormat="1" x14ac:dyDescent="0.2">
      <c r="C94" s="36"/>
      <c r="G94" s="37"/>
      <c r="H94" s="37"/>
      <c r="P94" s="34"/>
      <c r="X94" s="34"/>
      <c r="BE94" s="56"/>
      <c r="BF94" s="56"/>
      <c r="BG94" s="56"/>
      <c r="BH94" s="56"/>
      <c r="BI94" s="56"/>
      <c r="BJ94" s="56"/>
      <c r="BK94" s="56"/>
      <c r="EW94" s="71"/>
      <c r="FB94" s="75"/>
      <c r="FC94" s="75"/>
      <c r="FL94" s="71"/>
    </row>
    <row r="95" spans="3:168" s="35" customFormat="1" x14ac:dyDescent="0.2">
      <c r="C95" s="36"/>
      <c r="G95" s="37"/>
      <c r="H95" s="37"/>
      <c r="P95" s="34"/>
      <c r="X95" s="34"/>
      <c r="BE95" s="56"/>
      <c r="BF95" s="56"/>
      <c r="BG95" s="56"/>
      <c r="BH95" s="56"/>
      <c r="BI95" s="56"/>
      <c r="BJ95" s="56"/>
      <c r="BK95" s="56"/>
      <c r="EW95" s="71"/>
      <c r="FB95" s="75"/>
      <c r="FC95" s="75"/>
      <c r="FL95" s="71"/>
    </row>
    <row r="96" spans="3:168" s="35" customFormat="1" x14ac:dyDescent="0.2">
      <c r="C96" s="36"/>
      <c r="G96" s="37"/>
      <c r="H96" s="37"/>
      <c r="P96" s="34"/>
      <c r="X96" s="34"/>
      <c r="BE96" s="56"/>
      <c r="BF96" s="56"/>
      <c r="BG96" s="56"/>
      <c r="BH96" s="56"/>
      <c r="BI96" s="56"/>
      <c r="BJ96" s="56"/>
      <c r="BK96" s="56"/>
      <c r="EW96" s="71"/>
      <c r="FB96" s="75"/>
      <c r="FC96" s="75"/>
      <c r="FL96" s="71"/>
    </row>
    <row r="97" spans="3:168" s="35" customFormat="1" x14ac:dyDescent="0.2">
      <c r="C97" s="36"/>
      <c r="G97" s="37"/>
      <c r="H97" s="37"/>
      <c r="P97" s="34"/>
      <c r="X97" s="34"/>
      <c r="BE97" s="56"/>
      <c r="BF97" s="56"/>
      <c r="BG97" s="56"/>
      <c r="BH97" s="56"/>
      <c r="BI97" s="56"/>
      <c r="BJ97" s="56"/>
      <c r="BK97" s="56"/>
      <c r="EW97" s="71"/>
      <c r="FB97" s="75"/>
      <c r="FC97" s="75"/>
      <c r="FL97" s="71"/>
    </row>
    <row r="98" spans="3:168" s="35" customFormat="1" x14ac:dyDescent="0.2">
      <c r="C98" s="36"/>
      <c r="G98" s="37"/>
      <c r="H98" s="37"/>
      <c r="P98" s="34"/>
      <c r="X98" s="34"/>
      <c r="BE98" s="56"/>
      <c r="BF98" s="56"/>
      <c r="BG98" s="56"/>
      <c r="BH98" s="56"/>
      <c r="BI98" s="56"/>
      <c r="BJ98" s="56"/>
      <c r="BK98" s="56"/>
      <c r="EW98" s="71"/>
      <c r="FB98" s="75"/>
      <c r="FC98" s="75"/>
      <c r="FL98" s="71"/>
    </row>
    <row r="99" spans="3:168" s="35" customFormat="1" x14ac:dyDescent="0.2">
      <c r="C99" s="36"/>
      <c r="G99" s="37"/>
      <c r="H99" s="37"/>
      <c r="P99" s="34"/>
      <c r="X99" s="34"/>
      <c r="BE99" s="56"/>
      <c r="BF99" s="56"/>
      <c r="BG99" s="56"/>
      <c r="BH99" s="56"/>
      <c r="BI99" s="56"/>
      <c r="BJ99" s="56"/>
      <c r="BK99" s="56"/>
      <c r="EW99" s="71"/>
      <c r="FB99" s="75"/>
      <c r="FC99" s="75"/>
      <c r="FL99" s="71"/>
    </row>
    <row r="100" spans="3:168" s="35" customFormat="1" x14ac:dyDescent="0.2">
      <c r="C100" s="36"/>
      <c r="G100" s="37"/>
      <c r="H100" s="37"/>
      <c r="P100" s="34"/>
      <c r="X100" s="34"/>
      <c r="BE100" s="56"/>
      <c r="BF100" s="56"/>
      <c r="BG100" s="56"/>
      <c r="BH100" s="56"/>
      <c r="BI100" s="56"/>
      <c r="BJ100" s="56"/>
      <c r="BK100" s="56"/>
      <c r="EW100" s="71"/>
      <c r="FB100" s="75"/>
      <c r="FC100" s="75"/>
      <c r="FL100" s="71"/>
    </row>
    <row r="101" spans="3:168" s="35" customFormat="1" x14ac:dyDescent="0.2">
      <c r="C101" s="36"/>
      <c r="G101" s="37"/>
      <c r="H101" s="37"/>
      <c r="P101" s="34"/>
      <c r="X101" s="34"/>
      <c r="BE101" s="56"/>
      <c r="BF101" s="56"/>
      <c r="BG101" s="56"/>
      <c r="BH101" s="56"/>
      <c r="BI101" s="56"/>
      <c r="BJ101" s="56"/>
      <c r="BK101" s="56"/>
      <c r="EW101" s="71"/>
      <c r="FB101" s="75"/>
      <c r="FC101" s="75"/>
      <c r="FL101" s="71"/>
    </row>
    <row r="102" spans="3:168" s="35" customFormat="1" x14ac:dyDescent="0.2">
      <c r="C102" s="36"/>
      <c r="G102" s="37"/>
      <c r="H102" s="37"/>
      <c r="P102" s="34"/>
      <c r="X102" s="34"/>
      <c r="BE102" s="56"/>
      <c r="BF102" s="56"/>
      <c r="BG102" s="56"/>
      <c r="BH102" s="56"/>
      <c r="BI102" s="56"/>
      <c r="BJ102" s="56"/>
      <c r="BK102" s="56"/>
      <c r="EW102" s="71"/>
      <c r="FB102" s="75"/>
      <c r="FC102" s="75"/>
      <c r="FL102" s="71"/>
    </row>
    <row r="103" spans="3:168" s="35" customFormat="1" x14ac:dyDescent="0.2">
      <c r="C103" s="36"/>
      <c r="G103" s="37"/>
      <c r="H103" s="37"/>
      <c r="P103" s="34"/>
      <c r="X103" s="34"/>
      <c r="BE103" s="56"/>
      <c r="BF103" s="56"/>
      <c r="BG103" s="56"/>
      <c r="BH103" s="56"/>
      <c r="BI103" s="56"/>
      <c r="BJ103" s="56"/>
      <c r="BK103" s="56"/>
      <c r="EW103" s="71"/>
      <c r="FB103" s="75"/>
      <c r="FC103" s="75"/>
      <c r="FL103" s="71"/>
    </row>
    <row r="104" spans="3:168" s="35" customFormat="1" x14ac:dyDescent="0.2">
      <c r="C104" s="36"/>
      <c r="G104" s="37"/>
      <c r="H104" s="37"/>
      <c r="P104" s="34"/>
      <c r="X104" s="34"/>
      <c r="BE104" s="56"/>
      <c r="BF104" s="56"/>
      <c r="BG104" s="56"/>
      <c r="BH104" s="56"/>
      <c r="BI104" s="56"/>
      <c r="BJ104" s="56"/>
      <c r="BK104" s="56"/>
      <c r="EW104" s="71"/>
      <c r="FB104" s="75"/>
      <c r="FC104" s="75"/>
      <c r="FL104" s="71"/>
    </row>
    <row r="105" spans="3:168" s="35" customFormat="1" x14ac:dyDescent="0.2">
      <c r="C105" s="36"/>
      <c r="G105" s="37"/>
      <c r="H105" s="37"/>
      <c r="P105" s="34"/>
      <c r="X105" s="34"/>
      <c r="BE105" s="56"/>
      <c r="BF105" s="56"/>
      <c r="BG105" s="56"/>
      <c r="BH105" s="56"/>
      <c r="BI105" s="56"/>
      <c r="BJ105" s="56"/>
      <c r="BK105" s="56"/>
      <c r="EW105" s="71"/>
      <c r="FB105" s="75"/>
      <c r="FC105" s="75"/>
      <c r="FL105" s="71"/>
    </row>
    <row r="106" spans="3:168" s="35" customFormat="1" x14ac:dyDescent="0.2">
      <c r="C106" s="36"/>
      <c r="G106" s="37"/>
      <c r="H106" s="37"/>
      <c r="P106" s="34"/>
      <c r="X106" s="34"/>
      <c r="BE106" s="56"/>
      <c r="BF106" s="56"/>
      <c r="BG106" s="56"/>
      <c r="BH106" s="56"/>
      <c r="BI106" s="56"/>
      <c r="BJ106" s="56"/>
      <c r="BK106" s="56"/>
      <c r="EW106" s="71"/>
      <c r="FB106" s="75"/>
      <c r="FC106" s="75"/>
      <c r="FL106" s="71"/>
    </row>
    <row r="107" spans="3:168" s="35" customFormat="1" x14ac:dyDescent="0.2">
      <c r="C107" s="36"/>
      <c r="G107" s="37"/>
      <c r="H107" s="37"/>
      <c r="P107" s="34"/>
      <c r="X107" s="34"/>
      <c r="BE107" s="56"/>
      <c r="BF107" s="56"/>
      <c r="BG107" s="56"/>
      <c r="BH107" s="56"/>
      <c r="BI107" s="56"/>
      <c r="BJ107" s="56"/>
      <c r="BK107" s="56"/>
      <c r="EW107" s="71"/>
      <c r="FB107" s="75"/>
      <c r="FC107" s="75"/>
      <c r="FL107" s="71"/>
    </row>
    <row r="108" spans="3:168" s="35" customFormat="1" x14ac:dyDescent="0.2">
      <c r="C108" s="36"/>
      <c r="G108" s="37"/>
      <c r="H108" s="37"/>
      <c r="P108" s="34"/>
      <c r="X108" s="34"/>
      <c r="BE108" s="56"/>
      <c r="BF108" s="56"/>
      <c r="BG108" s="56"/>
      <c r="BH108" s="56"/>
      <c r="BI108" s="56"/>
      <c r="BJ108" s="56"/>
      <c r="BK108" s="56"/>
      <c r="EW108" s="71"/>
      <c r="FB108" s="75"/>
      <c r="FC108" s="75"/>
      <c r="FL108" s="71"/>
    </row>
    <row r="109" spans="3:168" s="35" customFormat="1" x14ac:dyDescent="0.2">
      <c r="C109" s="36"/>
      <c r="G109" s="37"/>
      <c r="H109" s="37"/>
      <c r="P109" s="34"/>
      <c r="X109" s="34"/>
      <c r="BE109" s="56"/>
      <c r="BF109" s="56"/>
      <c r="BG109" s="56"/>
      <c r="BH109" s="56"/>
      <c r="BI109" s="56"/>
      <c r="BJ109" s="56"/>
      <c r="BK109" s="56"/>
      <c r="EW109" s="71"/>
      <c r="FB109" s="75"/>
      <c r="FC109" s="75"/>
      <c r="FL109" s="71"/>
    </row>
    <row r="110" spans="3:168" s="35" customFormat="1" x14ac:dyDescent="0.2">
      <c r="C110" s="36"/>
      <c r="G110" s="37"/>
      <c r="H110" s="37"/>
      <c r="P110" s="34"/>
      <c r="X110" s="34"/>
      <c r="BE110" s="56"/>
      <c r="BF110" s="56"/>
      <c r="BG110" s="56"/>
      <c r="BH110" s="56"/>
      <c r="BI110" s="56"/>
      <c r="BJ110" s="56"/>
      <c r="BK110" s="56"/>
      <c r="EW110" s="71"/>
      <c r="FB110" s="75"/>
      <c r="FC110" s="75"/>
      <c r="FL110" s="71"/>
    </row>
    <row r="111" spans="3:168" s="35" customFormat="1" x14ac:dyDescent="0.2">
      <c r="C111" s="36"/>
      <c r="G111" s="37"/>
      <c r="H111" s="37"/>
      <c r="P111" s="34"/>
      <c r="X111" s="34"/>
      <c r="BE111" s="56"/>
      <c r="BF111" s="56"/>
      <c r="BG111" s="56"/>
      <c r="BH111" s="56"/>
      <c r="BI111" s="56"/>
      <c r="BJ111" s="56"/>
      <c r="BK111" s="56"/>
      <c r="EW111" s="71"/>
      <c r="FB111" s="75"/>
      <c r="FC111" s="75"/>
      <c r="FL111" s="71"/>
    </row>
    <row r="112" spans="3:168" s="35" customFormat="1" x14ac:dyDescent="0.2">
      <c r="C112" s="36"/>
      <c r="G112" s="37"/>
      <c r="H112" s="37"/>
      <c r="P112" s="34"/>
      <c r="X112" s="34"/>
      <c r="BE112" s="56"/>
      <c r="BF112" s="56"/>
      <c r="BG112" s="56"/>
      <c r="BH112" s="56"/>
      <c r="BI112" s="56"/>
      <c r="BJ112" s="56"/>
      <c r="BK112" s="56"/>
      <c r="EW112" s="71"/>
      <c r="FB112" s="75"/>
      <c r="FC112" s="75"/>
      <c r="FL112" s="71"/>
    </row>
    <row r="113" spans="3:168" s="35" customFormat="1" x14ac:dyDescent="0.2">
      <c r="C113" s="36"/>
      <c r="G113" s="37"/>
      <c r="H113" s="37"/>
      <c r="P113" s="34"/>
      <c r="X113" s="34"/>
      <c r="BE113" s="56"/>
      <c r="BF113" s="56"/>
      <c r="BG113" s="56"/>
      <c r="BH113" s="56"/>
      <c r="BI113" s="56"/>
      <c r="BJ113" s="56"/>
      <c r="BK113" s="56"/>
      <c r="EW113" s="71"/>
      <c r="FB113" s="75"/>
      <c r="FC113" s="75"/>
      <c r="FL113" s="71"/>
    </row>
    <row r="114" spans="3:168" s="35" customFormat="1" x14ac:dyDescent="0.2">
      <c r="C114" s="36"/>
      <c r="G114" s="37"/>
      <c r="H114" s="37"/>
      <c r="P114" s="34"/>
      <c r="X114" s="34"/>
      <c r="BE114" s="56"/>
      <c r="BF114" s="56"/>
      <c r="BG114" s="56"/>
      <c r="BH114" s="56"/>
      <c r="BI114" s="56"/>
      <c r="BJ114" s="56"/>
      <c r="BK114" s="56"/>
      <c r="EW114" s="71"/>
      <c r="FB114" s="75"/>
      <c r="FC114" s="75"/>
      <c r="FL114" s="71"/>
    </row>
    <row r="115" spans="3:168" s="35" customFormat="1" x14ac:dyDescent="0.2">
      <c r="C115" s="36"/>
      <c r="G115" s="37"/>
      <c r="H115" s="37"/>
      <c r="P115" s="34"/>
      <c r="X115" s="34"/>
      <c r="BE115" s="56"/>
      <c r="BF115" s="56"/>
      <c r="BG115" s="56"/>
      <c r="BH115" s="56"/>
      <c r="BI115" s="56"/>
      <c r="BJ115" s="56"/>
      <c r="BK115" s="56"/>
      <c r="EW115" s="71"/>
      <c r="FB115" s="75"/>
      <c r="FC115" s="75"/>
      <c r="FL115" s="71"/>
    </row>
    <row r="116" spans="3:168" s="35" customFormat="1" x14ac:dyDescent="0.2">
      <c r="C116" s="36"/>
      <c r="G116" s="37"/>
      <c r="H116" s="37"/>
      <c r="P116" s="34"/>
      <c r="X116" s="34"/>
      <c r="BE116" s="56"/>
      <c r="BF116" s="56"/>
      <c r="BG116" s="56"/>
      <c r="BH116" s="56"/>
      <c r="BI116" s="56"/>
      <c r="BJ116" s="56"/>
      <c r="BK116" s="56"/>
      <c r="EW116" s="71"/>
      <c r="FB116" s="75"/>
      <c r="FC116" s="75"/>
      <c r="FL116" s="71"/>
    </row>
    <row r="117" spans="3:168" s="35" customFormat="1" x14ac:dyDescent="0.2">
      <c r="C117" s="36"/>
      <c r="G117" s="37"/>
      <c r="H117" s="37"/>
      <c r="P117" s="34"/>
      <c r="X117" s="34"/>
      <c r="BE117" s="56"/>
      <c r="BF117" s="56"/>
      <c r="BG117" s="56"/>
      <c r="BH117" s="56"/>
      <c r="BI117" s="56"/>
      <c r="BJ117" s="56"/>
      <c r="BK117" s="56"/>
      <c r="EW117" s="71"/>
      <c r="FB117" s="75"/>
      <c r="FC117" s="75"/>
      <c r="FL117" s="71"/>
    </row>
    <row r="118" spans="3:168" s="35" customFormat="1" x14ac:dyDescent="0.2">
      <c r="C118" s="36"/>
      <c r="G118" s="37"/>
      <c r="H118" s="37"/>
      <c r="P118" s="34"/>
      <c r="X118" s="34"/>
      <c r="BE118" s="56"/>
      <c r="BF118" s="56"/>
      <c r="BG118" s="56"/>
      <c r="BH118" s="56"/>
      <c r="BI118" s="56"/>
      <c r="BJ118" s="56"/>
      <c r="BK118" s="56"/>
      <c r="EW118" s="71"/>
      <c r="FB118" s="75"/>
      <c r="FC118" s="75"/>
      <c r="FL118" s="71"/>
    </row>
    <row r="119" spans="3:168" s="35" customFormat="1" x14ac:dyDescent="0.2">
      <c r="C119" s="36"/>
      <c r="G119" s="37"/>
      <c r="H119" s="37"/>
      <c r="P119" s="34"/>
      <c r="X119" s="34"/>
      <c r="BE119" s="56"/>
      <c r="BF119" s="56"/>
      <c r="BG119" s="56"/>
      <c r="BH119" s="56"/>
      <c r="BI119" s="56"/>
      <c r="BJ119" s="56"/>
      <c r="BK119" s="56"/>
      <c r="EW119" s="71"/>
      <c r="FB119" s="75"/>
      <c r="FC119" s="75"/>
      <c r="FL119" s="71"/>
    </row>
    <row r="120" spans="3:168" s="35" customFormat="1" x14ac:dyDescent="0.2">
      <c r="C120" s="36"/>
      <c r="G120" s="37"/>
      <c r="H120" s="37"/>
      <c r="P120" s="34"/>
      <c r="X120" s="34"/>
      <c r="BE120" s="56"/>
      <c r="BF120" s="56"/>
      <c r="BG120" s="56"/>
      <c r="BH120" s="56"/>
      <c r="BI120" s="56"/>
      <c r="BJ120" s="56"/>
      <c r="BK120" s="56"/>
      <c r="EW120" s="71"/>
      <c r="FB120" s="75"/>
      <c r="FC120" s="75"/>
      <c r="FL120" s="71"/>
    </row>
    <row r="121" spans="3:168" s="35" customFormat="1" x14ac:dyDescent="0.2">
      <c r="C121" s="36"/>
      <c r="G121" s="37"/>
      <c r="H121" s="37"/>
      <c r="P121" s="34"/>
      <c r="X121" s="34"/>
      <c r="BE121" s="56"/>
      <c r="BF121" s="56"/>
      <c r="BG121" s="56"/>
      <c r="BH121" s="56"/>
      <c r="BI121" s="56"/>
      <c r="BJ121" s="56"/>
      <c r="BK121" s="56"/>
      <c r="EW121" s="71"/>
      <c r="FB121" s="75"/>
      <c r="FC121" s="75"/>
      <c r="FL121" s="71"/>
    </row>
    <row r="122" spans="3:168" s="35" customFormat="1" x14ac:dyDescent="0.2">
      <c r="C122" s="36"/>
      <c r="G122" s="37"/>
      <c r="H122" s="37"/>
      <c r="P122" s="34"/>
      <c r="X122" s="34"/>
      <c r="BE122" s="56"/>
      <c r="BF122" s="56"/>
      <c r="BG122" s="56"/>
      <c r="BH122" s="56"/>
      <c r="BI122" s="56"/>
      <c r="BJ122" s="56"/>
      <c r="BK122" s="56"/>
      <c r="EW122" s="71"/>
      <c r="FB122" s="75"/>
      <c r="FC122" s="75"/>
      <c r="FL122" s="71"/>
    </row>
    <row r="123" spans="3:168" s="35" customFormat="1" x14ac:dyDescent="0.2">
      <c r="C123" s="36"/>
      <c r="G123" s="37"/>
      <c r="H123" s="37"/>
      <c r="P123" s="34"/>
      <c r="X123" s="34"/>
      <c r="BE123" s="56"/>
      <c r="BF123" s="56"/>
      <c r="BG123" s="56"/>
      <c r="BH123" s="56"/>
      <c r="BI123" s="56"/>
      <c r="BJ123" s="56"/>
      <c r="BK123" s="56"/>
      <c r="EW123" s="71"/>
      <c r="FB123" s="75"/>
      <c r="FC123" s="75"/>
      <c r="FL123" s="71"/>
    </row>
    <row r="124" spans="3:168" s="35" customFormat="1" x14ac:dyDescent="0.2">
      <c r="C124" s="36"/>
      <c r="G124" s="37"/>
      <c r="H124" s="37"/>
      <c r="P124" s="34"/>
      <c r="X124" s="34"/>
      <c r="BE124" s="56"/>
      <c r="BF124" s="56"/>
      <c r="BG124" s="56"/>
      <c r="BH124" s="56"/>
      <c r="BI124" s="56"/>
      <c r="BJ124" s="56"/>
      <c r="BK124" s="56"/>
      <c r="EW124" s="71"/>
      <c r="FB124" s="75"/>
      <c r="FC124" s="75"/>
      <c r="FL124" s="71"/>
    </row>
    <row r="125" spans="3:168" s="35" customFormat="1" x14ac:dyDescent="0.2">
      <c r="C125" s="36"/>
      <c r="G125" s="37"/>
      <c r="H125" s="37"/>
      <c r="P125" s="34"/>
      <c r="X125" s="34"/>
      <c r="BE125" s="56"/>
      <c r="BF125" s="56"/>
      <c r="BG125" s="56"/>
      <c r="BH125" s="56"/>
      <c r="BI125" s="56"/>
      <c r="BJ125" s="56"/>
      <c r="BK125" s="56"/>
      <c r="EW125" s="71"/>
      <c r="FB125" s="75"/>
      <c r="FC125" s="75"/>
      <c r="FL125" s="71"/>
    </row>
    <row r="126" spans="3:168" s="35" customFormat="1" x14ac:dyDescent="0.2">
      <c r="C126" s="36"/>
      <c r="G126" s="37"/>
      <c r="H126" s="37"/>
      <c r="P126" s="34"/>
      <c r="X126" s="34"/>
      <c r="BE126" s="56"/>
      <c r="BF126" s="56"/>
      <c r="BG126" s="56"/>
      <c r="BH126" s="56"/>
      <c r="BI126" s="56"/>
      <c r="BJ126" s="56"/>
      <c r="BK126" s="56"/>
      <c r="EW126" s="71"/>
      <c r="FB126" s="75"/>
      <c r="FC126" s="75"/>
      <c r="FL126" s="71"/>
    </row>
    <row r="127" spans="3:168" s="35" customFormat="1" x14ac:dyDescent="0.2">
      <c r="C127" s="36"/>
      <c r="G127" s="37"/>
      <c r="H127" s="37"/>
      <c r="P127" s="34"/>
      <c r="X127" s="34"/>
      <c r="BE127" s="56"/>
      <c r="BF127" s="56"/>
      <c r="BG127" s="56"/>
      <c r="BH127" s="56"/>
      <c r="BI127" s="56"/>
      <c r="BJ127" s="56"/>
      <c r="BK127" s="56"/>
      <c r="EW127" s="71"/>
      <c r="FB127" s="75"/>
      <c r="FC127" s="75"/>
      <c r="FL127" s="71"/>
    </row>
    <row r="128" spans="3:168" s="35" customFormat="1" x14ac:dyDescent="0.2">
      <c r="C128" s="36"/>
      <c r="G128" s="37"/>
      <c r="H128" s="37"/>
      <c r="P128" s="34"/>
      <c r="X128" s="34"/>
      <c r="BE128" s="56"/>
      <c r="BF128" s="56"/>
      <c r="BG128" s="56"/>
      <c r="BH128" s="56"/>
      <c r="BI128" s="56"/>
      <c r="BJ128" s="56"/>
      <c r="BK128" s="56"/>
      <c r="EW128" s="71"/>
      <c r="FB128" s="75"/>
      <c r="FC128" s="75"/>
      <c r="FL128" s="71"/>
    </row>
    <row r="129" spans="3:168" s="35" customFormat="1" x14ac:dyDescent="0.2">
      <c r="C129" s="36"/>
      <c r="G129" s="37"/>
      <c r="H129" s="37"/>
      <c r="P129" s="34"/>
      <c r="X129" s="34"/>
      <c r="BE129" s="56"/>
      <c r="BF129" s="56"/>
      <c r="BG129" s="56"/>
      <c r="BH129" s="56"/>
      <c r="BI129" s="56"/>
      <c r="BJ129" s="56"/>
      <c r="BK129" s="56"/>
      <c r="EW129" s="71"/>
      <c r="FB129" s="75"/>
      <c r="FC129" s="75"/>
      <c r="FL129" s="71"/>
    </row>
    <row r="130" spans="3:168" s="35" customFormat="1" x14ac:dyDescent="0.2">
      <c r="C130" s="36"/>
      <c r="G130" s="37"/>
      <c r="H130" s="37"/>
      <c r="P130" s="34"/>
      <c r="X130" s="34"/>
      <c r="BE130" s="56"/>
      <c r="BF130" s="56"/>
      <c r="BG130" s="56"/>
      <c r="BH130" s="56"/>
      <c r="BI130" s="56"/>
      <c r="BJ130" s="56"/>
      <c r="BK130" s="56"/>
      <c r="EW130" s="71"/>
      <c r="FB130" s="75"/>
      <c r="FC130" s="75"/>
      <c r="FL130" s="71"/>
    </row>
    <row r="131" spans="3:168" s="35" customFormat="1" x14ac:dyDescent="0.2">
      <c r="C131" s="36"/>
      <c r="G131" s="37"/>
      <c r="H131" s="37"/>
      <c r="P131" s="34"/>
      <c r="X131" s="34"/>
      <c r="BE131" s="56"/>
      <c r="BF131" s="56"/>
      <c r="BG131" s="56"/>
      <c r="BH131" s="56"/>
      <c r="BI131" s="56"/>
      <c r="BJ131" s="56"/>
      <c r="BK131" s="56"/>
      <c r="EW131" s="71"/>
      <c r="FB131" s="75"/>
      <c r="FC131" s="75"/>
      <c r="FL131" s="71"/>
    </row>
    <row r="132" spans="3:168" s="35" customFormat="1" x14ac:dyDescent="0.2">
      <c r="C132" s="36"/>
      <c r="G132" s="37"/>
      <c r="H132" s="37"/>
      <c r="P132" s="34"/>
      <c r="X132" s="34"/>
      <c r="BE132" s="56"/>
      <c r="BF132" s="56"/>
      <c r="BG132" s="56"/>
      <c r="BH132" s="56"/>
      <c r="BI132" s="56"/>
      <c r="BJ132" s="56"/>
      <c r="BK132" s="56"/>
      <c r="EW132" s="71"/>
      <c r="FB132" s="75"/>
      <c r="FC132" s="75"/>
      <c r="FL132" s="71"/>
    </row>
    <row r="133" spans="3:168" s="35" customFormat="1" x14ac:dyDescent="0.2">
      <c r="C133" s="36"/>
      <c r="G133" s="37"/>
      <c r="H133" s="37"/>
      <c r="P133" s="34"/>
      <c r="X133" s="34"/>
      <c r="BE133" s="56"/>
      <c r="BF133" s="56"/>
      <c r="BG133" s="56"/>
      <c r="BH133" s="56"/>
      <c r="BI133" s="56"/>
      <c r="BJ133" s="56"/>
      <c r="BK133" s="56"/>
      <c r="EW133" s="71"/>
      <c r="FB133" s="75"/>
      <c r="FC133" s="75"/>
      <c r="FL133" s="71"/>
    </row>
    <row r="134" spans="3:168" s="35" customFormat="1" x14ac:dyDescent="0.2">
      <c r="C134" s="36"/>
      <c r="G134" s="37"/>
      <c r="H134" s="37"/>
      <c r="P134" s="34"/>
      <c r="X134" s="34"/>
      <c r="BE134" s="56"/>
      <c r="BF134" s="56"/>
      <c r="BG134" s="56"/>
      <c r="BH134" s="56"/>
      <c r="BI134" s="56"/>
      <c r="BJ134" s="56"/>
      <c r="BK134" s="56"/>
      <c r="EW134" s="71"/>
      <c r="FB134" s="75"/>
      <c r="FC134" s="75"/>
      <c r="FL134" s="71"/>
    </row>
    <row r="135" spans="3:168" s="35" customFormat="1" x14ac:dyDescent="0.2">
      <c r="C135" s="36"/>
      <c r="G135" s="37"/>
      <c r="H135" s="37"/>
      <c r="P135" s="34"/>
      <c r="X135" s="34"/>
      <c r="BE135" s="56"/>
      <c r="BF135" s="56"/>
      <c r="BG135" s="56"/>
      <c r="BH135" s="56"/>
      <c r="BI135" s="56"/>
      <c r="BJ135" s="56"/>
      <c r="BK135" s="56"/>
      <c r="EW135" s="71"/>
      <c r="FB135" s="75"/>
      <c r="FC135" s="75"/>
      <c r="FL135" s="71"/>
    </row>
    <row r="136" spans="3:168" s="35" customFormat="1" x14ac:dyDescent="0.2">
      <c r="C136" s="36"/>
      <c r="G136" s="37"/>
      <c r="H136" s="37"/>
      <c r="P136" s="34"/>
      <c r="X136" s="34"/>
      <c r="BE136" s="56"/>
      <c r="BF136" s="56"/>
      <c r="BG136" s="56"/>
      <c r="BH136" s="56"/>
      <c r="BI136" s="56"/>
      <c r="BJ136" s="56"/>
      <c r="BK136" s="56"/>
      <c r="EW136" s="71"/>
      <c r="FB136" s="75"/>
      <c r="FC136" s="75"/>
      <c r="FL136" s="71"/>
    </row>
    <row r="137" spans="3:168" s="35" customFormat="1" x14ac:dyDescent="0.2">
      <c r="C137" s="36"/>
      <c r="G137" s="37"/>
      <c r="H137" s="37"/>
      <c r="P137" s="34"/>
      <c r="X137" s="34"/>
      <c r="BE137" s="56"/>
      <c r="BF137" s="56"/>
      <c r="BG137" s="56"/>
      <c r="BH137" s="56"/>
      <c r="BI137" s="56"/>
      <c r="BJ137" s="56"/>
      <c r="BK137" s="56"/>
      <c r="EW137" s="71"/>
      <c r="FB137" s="75"/>
      <c r="FC137" s="75"/>
      <c r="FL137" s="71"/>
    </row>
    <row r="138" spans="3:168" s="35" customFormat="1" x14ac:dyDescent="0.2">
      <c r="C138" s="36"/>
      <c r="G138" s="37"/>
      <c r="H138" s="37"/>
      <c r="P138" s="34"/>
      <c r="X138" s="34"/>
      <c r="BE138" s="56"/>
      <c r="BF138" s="56"/>
      <c r="BG138" s="56"/>
      <c r="BH138" s="56"/>
      <c r="BI138" s="56"/>
      <c r="BJ138" s="56"/>
      <c r="BK138" s="56"/>
      <c r="EW138" s="71"/>
      <c r="FB138" s="75"/>
      <c r="FC138" s="75"/>
      <c r="FL138" s="71"/>
    </row>
    <row r="139" spans="3:168" s="35" customFormat="1" x14ac:dyDescent="0.2">
      <c r="C139" s="36"/>
      <c r="G139" s="37"/>
      <c r="H139" s="37"/>
      <c r="P139" s="34"/>
      <c r="X139" s="34"/>
      <c r="BE139" s="56"/>
      <c r="BF139" s="56"/>
      <c r="BG139" s="56"/>
      <c r="BH139" s="56"/>
      <c r="BI139" s="56"/>
      <c r="BJ139" s="56"/>
      <c r="BK139" s="56"/>
      <c r="EW139" s="71"/>
      <c r="FB139" s="75"/>
      <c r="FC139" s="75"/>
      <c r="FL139" s="71"/>
    </row>
    <row r="140" spans="3:168" s="35" customFormat="1" x14ac:dyDescent="0.2">
      <c r="C140" s="36"/>
      <c r="G140" s="37"/>
      <c r="H140" s="37"/>
      <c r="P140" s="34"/>
      <c r="X140" s="34"/>
      <c r="BE140" s="56"/>
      <c r="BF140" s="56"/>
      <c r="BG140" s="56"/>
      <c r="BH140" s="56"/>
      <c r="BI140" s="56"/>
      <c r="BJ140" s="56"/>
      <c r="BK140" s="56"/>
      <c r="EW140" s="71"/>
      <c r="FB140" s="75"/>
      <c r="FC140" s="75"/>
      <c r="FL140" s="71"/>
    </row>
    <row r="141" spans="3:168" s="35" customFormat="1" x14ac:dyDescent="0.2">
      <c r="C141" s="36"/>
      <c r="G141" s="37"/>
      <c r="H141" s="37"/>
      <c r="P141" s="34"/>
      <c r="X141" s="34"/>
      <c r="BE141" s="56"/>
      <c r="BF141" s="56"/>
      <c r="BG141" s="56"/>
      <c r="BH141" s="56"/>
      <c r="BI141" s="56"/>
      <c r="BJ141" s="56"/>
      <c r="BK141" s="56"/>
      <c r="EW141" s="71"/>
      <c r="FB141" s="75"/>
      <c r="FC141" s="75"/>
      <c r="FL141" s="71"/>
    </row>
    <row r="142" spans="3:168" s="35" customFormat="1" x14ac:dyDescent="0.2">
      <c r="C142" s="36"/>
      <c r="G142" s="37"/>
      <c r="H142" s="37"/>
      <c r="P142" s="34"/>
      <c r="X142" s="34"/>
      <c r="BE142" s="56"/>
      <c r="BF142" s="56"/>
      <c r="BG142" s="56"/>
      <c r="BH142" s="56"/>
      <c r="BI142" s="56"/>
      <c r="BJ142" s="56"/>
      <c r="BK142" s="56"/>
      <c r="EW142" s="71"/>
      <c r="FB142" s="75"/>
      <c r="FC142" s="75"/>
      <c r="FL142" s="71"/>
    </row>
    <row r="143" spans="3:168" s="35" customFormat="1" x14ac:dyDescent="0.2">
      <c r="C143" s="36"/>
      <c r="G143" s="37"/>
      <c r="H143" s="37"/>
      <c r="P143" s="34"/>
      <c r="X143" s="34"/>
      <c r="BE143" s="56"/>
      <c r="BF143" s="56"/>
      <c r="BG143" s="56"/>
      <c r="BH143" s="56"/>
      <c r="BI143" s="56"/>
      <c r="BJ143" s="56"/>
      <c r="BK143" s="56"/>
      <c r="EW143" s="71"/>
      <c r="FB143" s="75"/>
      <c r="FC143" s="75"/>
      <c r="FL143" s="71"/>
    </row>
    <row r="144" spans="3:168" s="35" customFormat="1" x14ac:dyDescent="0.2">
      <c r="C144" s="36"/>
      <c r="G144" s="37"/>
      <c r="H144" s="37"/>
      <c r="P144" s="34"/>
      <c r="X144" s="34"/>
      <c r="BE144" s="56"/>
      <c r="BF144" s="56"/>
      <c r="BG144" s="56"/>
      <c r="BH144" s="56"/>
      <c r="BI144" s="56"/>
      <c r="BJ144" s="56"/>
      <c r="BK144" s="56"/>
      <c r="EW144" s="71"/>
      <c r="FB144" s="75"/>
      <c r="FC144" s="75"/>
      <c r="FL144" s="71"/>
    </row>
    <row r="145" spans="3:168" s="35" customFormat="1" x14ac:dyDescent="0.2">
      <c r="C145" s="36"/>
      <c r="G145" s="37"/>
      <c r="H145" s="37"/>
      <c r="P145" s="34"/>
      <c r="X145" s="34"/>
      <c r="BE145" s="56"/>
      <c r="BF145" s="56"/>
      <c r="BG145" s="56"/>
      <c r="BH145" s="56"/>
      <c r="BI145" s="56"/>
      <c r="BJ145" s="56"/>
      <c r="BK145" s="56"/>
      <c r="EW145" s="71"/>
      <c r="FB145" s="75"/>
      <c r="FC145" s="75"/>
      <c r="FL145" s="71"/>
    </row>
    <row r="146" spans="3:168" s="35" customFormat="1" x14ac:dyDescent="0.2">
      <c r="C146" s="36"/>
      <c r="G146" s="37"/>
      <c r="H146" s="37"/>
      <c r="P146" s="34"/>
      <c r="X146" s="34"/>
      <c r="BE146" s="56"/>
      <c r="BF146" s="56"/>
      <c r="BG146" s="56"/>
      <c r="BH146" s="56"/>
      <c r="BI146" s="56"/>
      <c r="BJ146" s="56"/>
      <c r="BK146" s="56"/>
      <c r="EW146" s="71"/>
      <c r="FB146" s="75"/>
      <c r="FC146" s="75"/>
      <c r="FL146" s="71"/>
    </row>
    <row r="147" spans="3:168" s="35" customFormat="1" x14ac:dyDescent="0.2">
      <c r="C147" s="36"/>
      <c r="G147" s="37"/>
      <c r="H147" s="37"/>
      <c r="P147" s="34"/>
      <c r="X147" s="34"/>
      <c r="BE147" s="56"/>
      <c r="BF147" s="56"/>
      <c r="BG147" s="56"/>
      <c r="BH147" s="56"/>
      <c r="BI147" s="56"/>
      <c r="BJ147" s="56"/>
      <c r="BK147" s="56"/>
      <c r="EW147" s="71"/>
      <c r="FB147" s="75"/>
      <c r="FC147" s="75"/>
      <c r="FL147" s="71"/>
    </row>
    <row r="148" spans="3:168" s="35" customFormat="1" x14ac:dyDescent="0.2">
      <c r="C148" s="36"/>
      <c r="G148" s="37"/>
      <c r="H148" s="37"/>
      <c r="P148" s="34"/>
      <c r="X148" s="34"/>
      <c r="BE148" s="56"/>
      <c r="BF148" s="56"/>
      <c r="BG148" s="56"/>
      <c r="BH148" s="56"/>
      <c r="BI148" s="56"/>
      <c r="BJ148" s="56"/>
      <c r="BK148" s="56"/>
      <c r="EW148" s="71"/>
      <c r="FB148" s="75"/>
      <c r="FC148" s="75"/>
      <c r="FL148" s="71"/>
    </row>
    <row r="149" spans="3:168" s="35" customFormat="1" x14ac:dyDescent="0.2">
      <c r="C149" s="36"/>
      <c r="G149" s="37"/>
      <c r="H149" s="37"/>
      <c r="P149" s="34"/>
      <c r="X149" s="34"/>
      <c r="BE149" s="56"/>
      <c r="BF149" s="56"/>
      <c r="BG149" s="56"/>
      <c r="BH149" s="56"/>
      <c r="BI149" s="56"/>
      <c r="BJ149" s="56"/>
      <c r="BK149" s="56"/>
      <c r="EW149" s="71"/>
      <c r="FB149" s="75"/>
      <c r="FC149" s="75"/>
      <c r="FL149" s="71"/>
    </row>
    <row r="150" spans="3:168" s="35" customFormat="1" x14ac:dyDescent="0.2">
      <c r="C150" s="36"/>
      <c r="G150" s="37"/>
      <c r="H150" s="37"/>
      <c r="P150" s="34"/>
      <c r="X150" s="34"/>
      <c r="BE150" s="56"/>
      <c r="BF150" s="56"/>
      <c r="BG150" s="56"/>
      <c r="BH150" s="56"/>
      <c r="BI150" s="56"/>
      <c r="BJ150" s="56"/>
      <c r="BK150" s="56"/>
      <c r="EW150" s="71"/>
      <c r="FB150" s="75"/>
      <c r="FC150" s="75"/>
      <c r="FL150" s="71"/>
    </row>
    <row r="151" spans="3:168" s="35" customFormat="1" x14ac:dyDescent="0.2">
      <c r="C151" s="36"/>
      <c r="G151" s="37"/>
      <c r="H151" s="37"/>
      <c r="P151" s="34"/>
      <c r="X151" s="34"/>
      <c r="BE151" s="56"/>
      <c r="BF151" s="56"/>
      <c r="BG151" s="56"/>
      <c r="BH151" s="56"/>
      <c r="BI151" s="56"/>
      <c r="BJ151" s="56"/>
      <c r="BK151" s="56"/>
      <c r="EW151" s="71"/>
      <c r="FB151" s="75"/>
      <c r="FC151" s="75"/>
      <c r="FL151" s="71"/>
    </row>
    <row r="152" spans="3:168" s="35" customFormat="1" x14ac:dyDescent="0.2">
      <c r="C152" s="36"/>
      <c r="G152" s="37"/>
      <c r="H152" s="37"/>
      <c r="P152" s="34"/>
      <c r="X152" s="34"/>
      <c r="BE152" s="56"/>
      <c r="BF152" s="56"/>
      <c r="BG152" s="56"/>
      <c r="BH152" s="56"/>
      <c r="BI152" s="56"/>
      <c r="BJ152" s="56"/>
      <c r="BK152" s="56"/>
      <c r="EW152" s="71"/>
      <c r="FB152" s="75"/>
      <c r="FC152" s="75"/>
      <c r="FL152" s="71"/>
    </row>
    <row r="153" spans="3:168" s="35" customFormat="1" x14ac:dyDescent="0.2">
      <c r="C153" s="36"/>
      <c r="G153" s="37"/>
      <c r="H153" s="37"/>
      <c r="P153" s="34"/>
      <c r="X153" s="34"/>
      <c r="BE153" s="56"/>
      <c r="BF153" s="56"/>
      <c r="BG153" s="56"/>
      <c r="BH153" s="56"/>
      <c r="BI153" s="56"/>
      <c r="BJ153" s="56"/>
      <c r="BK153" s="56"/>
      <c r="EW153" s="71"/>
      <c r="FB153" s="75"/>
      <c r="FC153" s="75"/>
      <c r="FL153" s="71"/>
    </row>
    <row r="154" spans="3:168" s="35" customFormat="1" x14ac:dyDescent="0.2">
      <c r="C154" s="36"/>
      <c r="G154" s="37"/>
      <c r="H154" s="37"/>
      <c r="P154" s="34"/>
      <c r="X154" s="34"/>
      <c r="BE154" s="56"/>
      <c r="BF154" s="56"/>
      <c r="BG154" s="56"/>
      <c r="BH154" s="56"/>
      <c r="BI154" s="56"/>
      <c r="BJ154" s="56"/>
      <c r="BK154" s="56"/>
      <c r="EW154" s="71"/>
      <c r="FB154" s="75"/>
      <c r="FC154" s="75"/>
      <c r="FL154" s="71"/>
    </row>
    <row r="155" spans="3:168" s="35" customFormat="1" x14ac:dyDescent="0.2">
      <c r="C155" s="36"/>
      <c r="G155" s="37"/>
      <c r="H155" s="37"/>
      <c r="P155" s="34"/>
      <c r="X155" s="34"/>
      <c r="BE155" s="56"/>
      <c r="BF155" s="56"/>
      <c r="BG155" s="56"/>
      <c r="BH155" s="56"/>
      <c r="BI155" s="56"/>
      <c r="BJ155" s="56"/>
      <c r="BK155" s="56"/>
      <c r="EW155" s="71"/>
      <c r="FB155" s="75"/>
      <c r="FC155" s="75"/>
      <c r="FL155" s="71"/>
    </row>
    <row r="156" spans="3:168" s="35" customFormat="1" x14ac:dyDescent="0.2">
      <c r="C156" s="36"/>
      <c r="G156" s="37"/>
      <c r="H156" s="37"/>
      <c r="P156" s="34"/>
      <c r="X156" s="34"/>
      <c r="BE156" s="56"/>
      <c r="BF156" s="56"/>
      <c r="BG156" s="56"/>
      <c r="BH156" s="56"/>
      <c r="BI156" s="56"/>
      <c r="BJ156" s="56"/>
      <c r="BK156" s="56"/>
      <c r="EW156" s="71"/>
      <c r="FB156" s="75"/>
      <c r="FC156" s="75"/>
      <c r="FL156" s="71"/>
    </row>
    <row r="157" spans="3:168" s="35" customFormat="1" x14ac:dyDescent="0.2">
      <c r="C157" s="36"/>
      <c r="G157" s="37"/>
      <c r="H157" s="37"/>
      <c r="P157" s="34"/>
      <c r="X157" s="34"/>
      <c r="BE157" s="56"/>
      <c r="BF157" s="56"/>
      <c r="BG157" s="56"/>
      <c r="BH157" s="56"/>
      <c r="BI157" s="56"/>
      <c r="BJ157" s="56"/>
      <c r="BK157" s="56"/>
      <c r="EW157" s="71"/>
      <c r="FB157" s="75"/>
      <c r="FC157" s="75"/>
      <c r="FL157" s="71"/>
    </row>
    <row r="158" spans="3:168" s="35" customFormat="1" x14ac:dyDescent="0.2">
      <c r="C158" s="36"/>
      <c r="G158" s="37"/>
      <c r="H158" s="37"/>
      <c r="P158" s="34"/>
      <c r="X158" s="34"/>
      <c r="BE158" s="56"/>
      <c r="BF158" s="56"/>
      <c r="BG158" s="56"/>
      <c r="BH158" s="56"/>
      <c r="BI158" s="56"/>
      <c r="BJ158" s="56"/>
      <c r="BK158" s="56"/>
      <c r="EW158" s="71"/>
      <c r="FB158" s="75"/>
      <c r="FC158" s="75"/>
      <c r="FL158" s="71"/>
    </row>
    <row r="159" spans="3:168" s="35" customFormat="1" x14ac:dyDescent="0.2">
      <c r="C159" s="36"/>
      <c r="G159" s="37"/>
      <c r="H159" s="37"/>
      <c r="P159" s="34"/>
      <c r="X159" s="34"/>
      <c r="BE159" s="56"/>
      <c r="BF159" s="56"/>
      <c r="BG159" s="56"/>
      <c r="BH159" s="56"/>
      <c r="BI159" s="56"/>
      <c r="BJ159" s="56"/>
      <c r="BK159" s="56"/>
      <c r="EW159" s="71"/>
      <c r="FB159" s="75"/>
      <c r="FC159" s="75"/>
      <c r="FL159" s="71"/>
    </row>
    <row r="160" spans="3:168" s="35" customFormat="1" x14ac:dyDescent="0.2">
      <c r="C160" s="36"/>
      <c r="G160" s="37"/>
      <c r="H160" s="37"/>
      <c r="P160" s="34"/>
      <c r="X160" s="34"/>
      <c r="BE160" s="56"/>
      <c r="BF160" s="56"/>
      <c r="BG160" s="56"/>
      <c r="BH160" s="56"/>
      <c r="BI160" s="56"/>
      <c r="BJ160" s="56"/>
      <c r="BK160" s="56"/>
      <c r="EW160" s="71"/>
      <c r="FB160" s="75"/>
      <c r="FC160" s="75"/>
      <c r="FL160" s="71"/>
    </row>
    <row r="161" spans="3:168" s="35" customFormat="1" x14ac:dyDescent="0.2">
      <c r="C161" s="36"/>
      <c r="G161" s="37"/>
      <c r="H161" s="37"/>
      <c r="P161" s="34"/>
      <c r="X161" s="34"/>
      <c r="BE161" s="56"/>
      <c r="BF161" s="56"/>
      <c r="BG161" s="56"/>
      <c r="BH161" s="56"/>
      <c r="BI161" s="56"/>
      <c r="BJ161" s="56"/>
      <c r="BK161" s="56"/>
      <c r="EW161" s="71"/>
      <c r="FB161" s="75"/>
      <c r="FC161" s="75"/>
      <c r="FL161" s="71"/>
    </row>
    <row r="162" spans="3:168" s="35" customFormat="1" x14ac:dyDescent="0.2">
      <c r="C162" s="36"/>
      <c r="G162" s="37"/>
      <c r="H162" s="37"/>
      <c r="P162" s="34"/>
      <c r="X162" s="34"/>
      <c r="BE162" s="56"/>
      <c r="BF162" s="56"/>
      <c r="BG162" s="56"/>
      <c r="BH162" s="56"/>
      <c r="BI162" s="56"/>
      <c r="BJ162" s="56"/>
      <c r="BK162" s="56"/>
      <c r="EW162" s="71"/>
      <c r="FB162" s="75"/>
      <c r="FC162" s="75"/>
      <c r="FL162" s="71"/>
    </row>
    <row r="163" spans="3:168" s="35" customFormat="1" x14ac:dyDescent="0.2">
      <c r="C163" s="36"/>
      <c r="G163" s="37"/>
      <c r="H163" s="37"/>
      <c r="P163" s="34"/>
      <c r="X163" s="34"/>
      <c r="BE163" s="56"/>
      <c r="BF163" s="56"/>
      <c r="BG163" s="56"/>
      <c r="BH163" s="56"/>
      <c r="BI163" s="56"/>
      <c r="BJ163" s="56"/>
      <c r="BK163" s="56"/>
      <c r="EW163" s="71"/>
      <c r="FB163" s="75"/>
      <c r="FC163" s="75"/>
      <c r="FL163" s="71"/>
    </row>
    <row r="164" spans="3:168" s="35" customFormat="1" x14ac:dyDescent="0.2">
      <c r="C164" s="36"/>
      <c r="G164" s="37"/>
      <c r="H164" s="37"/>
      <c r="P164" s="34"/>
      <c r="X164" s="34"/>
      <c r="BE164" s="56"/>
      <c r="BF164" s="56"/>
      <c r="BG164" s="56"/>
      <c r="BH164" s="56"/>
      <c r="BI164" s="56"/>
      <c r="BJ164" s="56"/>
      <c r="BK164" s="56"/>
      <c r="EW164" s="71"/>
      <c r="FB164" s="75"/>
      <c r="FC164" s="75"/>
      <c r="FL164" s="71"/>
    </row>
    <row r="165" spans="3:168" s="35" customFormat="1" x14ac:dyDescent="0.2">
      <c r="C165" s="36"/>
      <c r="G165" s="37"/>
      <c r="H165" s="37"/>
      <c r="P165" s="34"/>
      <c r="X165" s="34"/>
      <c r="BE165" s="56"/>
      <c r="BF165" s="56"/>
      <c r="BG165" s="56"/>
      <c r="BH165" s="56"/>
      <c r="BI165" s="56"/>
      <c r="BJ165" s="56"/>
      <c r="BK165" s="56"/>
      <c r="EW165" s="71"/>
      <c r="FB165" s="75"/>
      <c r="FC165" s="75"/>
      <c r="FL165" s="71"/>
    </row>
    <row r="166" spans="3:168" s="35" customFormat="1" x14ac:dyDescent="0.2">
      <c r="C166" s="36"/>
      <c r="G166" s="37"/>
      <c r="H166" s="37"/>
      <c r="P166" s="34"/>
      <c r="X166" s="34"/>
      <c r="BE166" s="56"/>
      <c r="BF166" s="56"/>
      <c r="BG166" s="56"/>
      <c r="BH166" s="56"/>
      <c r="BI166" s="56"/>
      <c r="BJ166" s="56"/>
      <c r="BK166" s="56"/>
      <c r="EW166" s="71"/>
      <c r="FB166" s="75"/>
      <c r="FC166" s="75"/>
      <c r="FL166" s="71"/>
    </row>
    <row r="167" spans="3:168" s="35" customFormat="1" x14ac:dyDescent="0.2">
      <c r="C167" s="36"/>
      <c r="G167" s="37"/>
      <c r="H167" s="37"/>
      <c r="P167" s="34"/>
      <c r="X167" s="34"/>
      <c r="BE167" s="56"/>
      <c r="BF167" s="56"/>
      <c r="BG167" s="56"/>
      <c r="BH167" s="56"/>
      <c r="BI167" s="56"/>
      <c r="BJ167" s="56"/>
      <c r="BK167" s="56"/>
      <c r="EW167" s="71"/>
      <c r="FB167" s="75"/>
      <c r="FC167" s="75"/>
      <c r="FL167" s="71"/>
    </row>
    <row r="168" spans="3:168" s="35" customFormat="1" x14ac:dyDescent="0.2">
      <c r="C168" s="36"/>
      <c r="G168" s="37"/>
      <c r="H168" s="37"/>
      <c r="P168" s="34"/>
      <c r="X168" s="34"/>
      <c r="BE168" s="56"/>
      <c r="BF168" s="56"/>
      <c r="BG168" s="56"/>
      <c r="BH168" s="56"/>
      <c r="BI168" s="56"/>
      <c r="BJ168" s="56"/>
      <c r="BK168" s="56"/>
      <c r="EW168" s="71"/>
      <c r="FB168" s="75"/>
      <c r="FC168" s="75"/>
      <c r="FL168" s="71"/>
    </row>
    <row r="169" spans="3:168" s="35" customFormat="1" x14ac:dyDescent="0.2">
      <c r="C169" s="36"/>
      <c r="G169" s="37"/>
      <c r="H169" s="37"/>
      <c r="P169" s="34"/>
      <c r="X169" s="34"/>
      <c r="BE169" s="56"/>
      <c r="BF169" s="56"/>
      <c r="BG169" s="56"/>
      <c r="BH169" s="56"/>
      <c r="BI169" s="56"/>
      <c r="BJ169" s="56"/>
      <c r="BK169" s="56"/>
      <c r="EW169" s="71"/>
      <c r="FB169" s="75"/>
      <c r="FC169" s="75"/>
      <c r="FL169" s="71"/>
    </row>
    <row r="170" spans="3:168" s="35" customFormat="1" x14ac:dyDescent="0.2">
      <c r="C170" s="36"/>
      <c r="G170" s="37"/>
      <c r="H170" s="37"/>
      <c r="P170" s="34"/>
      <c r="X170" s="34"/>
      <c r="BE170" s="56"/>
      <c r="BF170" s="56"/>
      <c r="BG170" s="56"/>
      <c r="BH170" s="56"/>
      <c r="BI170" s="56"/>
      <c r="BJ170" s="56"/>
      <c r="BK170" s="56"/>
      <c r="EW170" s="71"/>
      <c r="FB170" s="75"/>
      <c r="FC170" s="75"/>
      <c r="FL170" s="71"/>
    </row>
    <row r="171" spans="3:168" s="35" customFormat="1" x14ac:dyDescent="0.2">
      <c r="C171" s="36"/>
      <c r="G171" s="37"/>
      <c r="H171" s="37"/>
      <c r="P171" s="34"/>
      <c r="X171" s="34"/>
      <c r="BE171" s="56"/>
      <c r="BF171" s="56"/>
      <c r="BG171" s="56"/>
      <c r="BH171" s="56"/>
      <c r="BI171" s="56"/>
      <c r="BJ171" s="56"/>
      <c r="BK171" s="56"/>
      <c r="EW171" s="71"/>
      <c r="FB171" s="75"/>
      <c r="FC171" s="75"/>
      <c r="FL171" s="71"/>
    </row>
    <row r="172" spans="3:168" s="35" customFormat="1" x14ac:dyDescent="0.2">
      <c r="C172" s="36"/>
      <c r="G172" s="37"/>
      <c r="H172" s="37"/>
      <c r="P172" s="34"/>
      <c r="X172" s="34"/>
      <c r="BE172" s="56"/>
      <c r="BF172" s="56"/>
      <c r="BG172" s="56"/>
      <c r="BH172" s="56"/>
      <c r="BI172" s="56"/>
      <c r="BJ172" s="56"/>
      <c r="BK172" s="56"/>
      <c r="EW172" s="71"/>
      <c r="FB172" s="75"/>
      <c r="FC172" s="75"/>
      <c r="FL172" s="71"/>
    </row>
    <row r="173" spans="3:168" s="35" customFormat="1" x14ac:dyDescent="0.2">
      <c r="C173" s="36"/>
      <c r="G173" s="37"/>
      <c r="H173" s="37"/>
      <c r="P173" s="34"/>
      <c r="X173" s="34"/>
      <c r="BE173" s="56"/>
      <c r="BF173" s="56"/>
      <c r="BG173" s="56"/>
      <c r="BH173" s="56"/>
      <c r="BI173" s="56"/>
      <c r="BJ173" s="56"/>
      <c r="BK173" s="56"/>
      <c r="EW173" s="71"/>
      <c r="FB173" s="75"/>
      <c r="FC173" s="75"/>
      <c r="FL173" s="71"/>
    </row>
    <row r="174" spans="3:168" s="35" customFormat="1" x14ac:dyDescent="0.2">
      <c r="C174" s="36"/>
      <c r="G174" s="37"/>
      <c r="H174" s="37"/>
      <c r="P174" s="34"/>
      <c r="X174" s="34"/>
      <c r="BE174" s="56"/>
      <c r="BF174" s="56"/>
      <c r="BG174" s="56"/>
      <c r="BH174" s="56"/>
      <c r="BI174" s="56"/>
      <c r="BJ174" s="56"/>
      <c r="BK174" s="56"/>
      <c r="EW174" s="71"/>
      <c r="FB174" s="75"/>
      <c r="FC174" s="75"/>
      <c r="FL174" s="71"/>
    </row>
    <row r="175" spans="3:168" s="35" customFormat="1" x14ac:dyDescent="0.2">
      <c r="C175" s="36"/>
      <c r="G175" s="37"/>
      <c r="H175" s="37"/>
      <c r="P175" s="34"/>
      <c r="X175" s="34"/>
      <c r="BE175" s="56"/>
      <c r="BF175" s="56"/>
      <c r="BG175" s="56"/>
      <c r="BH175" s="56"/>
      <c r="BI175" s="56"/>
      <c r="BJ175" s="56"/>
      <c r="BK175" s="56"/>
      <c r="EW175" s="71"/>
      <c r="FB175" s="75"/>
      <c r="FC175" s="75"/>
      <c r="FL175" s="71"/>
    </row>
    <row r="176" spans="3:168" s="35" customFormat="1" x14ac:dyDescent="0.2">
      <c r="C176" s="36"/>
      <c r="G176" s="37"/>
      <c r="H176" s="37"/>
      <c r="P176" s="34"/>
      <c r="X176" s="34"/>
      <c r="BE176" s="56"/>
      <c r="BF176" s="56"/>
      <c r="BG176" s="56"/>
      <c r="BH176" s="56"/>
      <c r="BI176" s="56"/>
      <c r="BJ176" s="56"/>
      <c r="BK176" s="56"/>
      <c r="EW176" s="71"/>
      <c r="FB176" s="75"/>
      <c r="FC176" s="75"/>
      <c r="FL176" s="71"/>
    </row>
    <row r="177" spans="3:168" s="35" customFormat="1" x14ac:dyDescent="0.2">
      <c r="C177" s="36"/>
      <c r="G177" s="37"/>
      <c r="H177" s="37"/>
      <c r="P177" s="34"/>
      <c r="X177" s="34"/>
      <c r="BE177" s="56"/>
      <c r="BF177" s="56"/>
      <c r="BG177" s="56"/>
      <c r="BH177" s="56"/>
      <c r="BI177" s="56"/>
      <c r="BJ177" s="56"/>
      <c r="BK177" s="56"/>
      <c r="EW177" s="71"/>
      <c r="FB177" s="75"/>
      <c r="FC177" s="75"/>
      <c r="FL177" s="71"/>
    </row>
    <row r="178" spans="3:168" s="35" customFormat="1" x14ac:dyDescent="0.2">
      <c r="C178" s="36"/>
      <c r="G178" s="37"/>
      <c r="H178" s="37"/>
      <c r="P178" s="34"/>
      <c r="X178" s="34"/>
      <c r="BE178" s="56"/>
      <c r="BF178" s="56"/>
      <c r="BG178" s="56"/>
      <c r="BH178" s="56"/>
      <c r="BI178" s="56"/>
      <c r="BJ178" s="56"/>
      <c r="BK178" s="56"/>
      <c r="EW178" s="71"/>
      <c r="FB178" s="75"/>
      <c r="FC178" s="75"/>
      <c r="FL178" s="71"/>
    </row>
    <row r="179" spans="3:168" s="35" customFormat="1" x14ac:dyDescent="0.2">
      <c r="C179" s="36"/>
      <c r="G179" s="37"/>
      <c r="H179" s="37"/>
      <c r="P179" s="34"/>
      <c r="X179" s="34"/>
      <c r="BE179" s="56"/>
      <c r="BF179" s="56"/>
      <c r="BG179" s="56"/>
      <c r="BH179" s="56"/>
      <c r="BI179" s="56"/>
      <c r="BJ179" s="56"/>
      <c r="BK179" s="56"/>
      <c r="EW179" s="71"/>
      <c r="FB179" s="75"/>
      <c r="FC179" s="75"/>
      <c r="FL179" s="71"/>
    </row>
    <row r="180" spans="3:168" s="35" customFormat="1" x14ac:dyDescent="0.2">
      <c r="C180" s="36"/>
      <c r="G180" s="37"/>
      <c r="H180" s="37"/>
      <c r="P180" s="34"/>
      <c r="X180" s="34"/>
      <c r="BE180" s="56"/>
      <c r="BF180" s="56"/>
      <c r="BG180" s="56"/>
      <c r="BH180" s="56"/>
      <c r="BI180" s="56"/>
      <c r="BJ180" s="56"/>
      <c r="BK180" s="56"/>
      <c r="EW180" s="71"/>
      <c r="FB180" s="75"/>
      <c r="FC180" s="75"/>
      <c r="FL180" s="71"/>
    </row>
    <row r="181" spans="3:168" s="35" customFormat="1" x14ac:dyDescent="0.2">
      <c r="C181" s="36"/>
      <c r="G181" s="37"/>
      <c r="H181" s="37"/>
      <c r="P181" s="34"/>
      <c r="X181" s="34"/>
      <c r="BE181" s="56"/>
      <c r="BF181" s="56"/>
      <c r="BG181" s="56"/>
      <c r="BH181" s="56"/>
      <c r="BI181" s="56"/>
      <c r="BJ181" s="56"/>
      <c r="BK181" s="56"/>
      <c r="EW181" s="71"/>
      <c r="FB181" s="75"/>
      <c r="FC181" s="75"/>
      <c r="FL181" s="71"/>
    </row>
    <row r="182" spans="3:168" s="35" customFormat="1" x14ac:dyDescent="0.2">
      <c r="C182" s="36"/>
      <c r="G182" s="37"/>
      <c r="H182" s="37"/>
      <c r="P182" s="34"/>
      <c r="X182" s="34"/>
      <c r="BE182" s="56"/>
      <c r="BF182" s="56"/>
      <c r="BG182" s="56"/>
      <c r="BH182" s="56"/>
      <c r="BI182" s="56"/>
      <c r="BJ182" s="56"/>
      <c r="BK182" s="56"/>
      <c r="EW182" s="71"/>
      <c r="FB182" s="75"/>
      <c r="FC182" s="75"/>
      <c r="FL182" s="71"/>
    </row>
    <row r="183" spans="3:168" s="35" customFormat="1" x14ac:dyDescent="0.2">
      <c r="C183" s="36"/>
      <c r="G183" s="37"/>
      <c r="H183" s="37"/>
      <c r="P183" s="34"/>
      <c r="X183" s="34"/>
      <c r="BE183" s="56"/>
      <c r="BF183" s="56"/>
      <c r="BG183" s="56"/>
      <c r="BH183" s="56"/>
      <c r="BI183" s="56"/>
      <c r="BJ183" s="56"/>
      <c r="BK183" s="56"/>
      <c r="EW183" s="71"/>
      <c r="FB183" s="75"/>
      <c r="FC183" s="75"/>
      <c r="FL183" s="71"/>
    </row>
    <row r="184" spans="3:168" s="35" customFormat="1" x14ac:dyDescent="0.2">
      <c r="C184" s="36"/>
      <c r="G184" s="37"/>
      <c r="H184" s="37"/>
      <c r="P184" s="34"/>
      <c r="X184" s="34"/>
      <c r="BE184" s="56"/>
      <c r="BF184" s="56"/>
      <c r="BG184" s="56"/>
      <c r="BH184" s="56"/>
      <c r="BI184" s="56"/>
      <c r="BJ184" s="56"/>
      <c r="BK184" s="56"/>
      <c r="EW184" s="71"/>
      <c r="FB184" s="75"/>
      <c r="FC184" s="75"/>
      <c r="FL184" s="71"/>
    </row>
    <row r="185" spans="3:168" s="35" customFormat="1" x14ac:dyDescent="0.2">
      <c r="C185" s="36"/>
      <c r="G185" s="37"/>
      <c r="H185" s="37"/>
      <c r="P185" s="34"/>
      <c r="X185" s="34"/>
      <c r="BE185" s="56"/>
      <c r="BF185" s="56"/>
      <c r="BG185" s="56"/>
      <c r="BH185" s="56"/>
      <c r="BI185" s="56"/>
      <c r="BJ185" s="56"/>
      <c r="BK185" s="56"/>
      <c r="EW185" s="71"/>
      <c r="FB185" s="75"/>
      <c r="FC185" s="75"/>
      <c r="FL185" s="71"/>
    </row>
    <row r="186" spans="3:168" s="35" customFormat="1" x14ac:dyDescent="0.2">
      <c r="C186" s="36"/>
      <c r="G186" s="37"/>
      <c r="H186" s="37"/>
      <c r="P186" s="34"/>
      <c r="X186" s="34"/>
      <c r="BE186" s="56"/>
      <c r="BF186" s="56"/>
      <c r="BG186" s="56"/>
      <c r="BH186" s="56"/>
      <c r="BI186" s="56"/>
      <c r="BJ186" s="56"/>
      <c r="BK186" s="56"/>
      <c r="EW186" s="71"/>
      <c r="FB186" s="75"/>
      <c r="FC186" s="75"/>
      <c r="FL186" s="71"/>
    </row>
    <row r="187" spans="3:168" s="35" customFormat="1" x14ac:dyDescent="0.2">
      <c r="C187" s="36"/>
      <c r="G187" s="37"/>
      <c r="H187" s="37"/>
      <c r="P187" s="34"/>
      <c r="X187" s="34"/>
      <c r="BE187" s="56"/>
      <c r="BF187" s="56"/>
      <c r="BG187" s="56"/>
      <c r="BH187" s="56"/>
      <c r="BI187" s="56"/>
      <c r="BJ187" s="56"/>
      <c r="BK187" s="56"/>
      <c r="EW187" s="71"/>
      <c r="FB187" s="75"/>
      <c r="FC187" s="75"/>
      <c r="FL187" s="71"/>
    </row>
    <row r="188" spans="3:168" s="35" customFormat="1" x14ac:dyDescent="0.2">
      <c r="C188" s="36"/>
      <c r="G188" s="37"/>
      <c r="H188" s="37"/>
      <c r="P188" s="34"/>
      <c r="X188" s="34"/>
      <c r="BE188" s="56"/>
      <c r="BF188" s="56"/>
      <c r="BG188" s="56"/>
      <c r="BH188" s="56"/>
      <c r="BI188" s="56"/>
      <c r="BJ188" s="56"/>
      <c r="BK188" s="56"/>
      <c r="EW188" s="71"/>
      <c r="FB188" s="75"/>
      <c r="FC188" s="75"/>
      <c r="FL188" s="71"/>
    </row>
    <row r="189" spans="3:168" s="35" customFormat="1" x14ac:dyDescent="0.2">
      <c r="C189" s="36"/>
      <c r="G189" s="37"/>
      <c r="H189" s="37"/>
      <c r="P189" s="34"/>
      <c r="X189" s="34"/>
      <c r="BE189" s="56"/>
      <c r="BF189" s="56"/>
      <c r="BG189" s="56"/>
      <c r="BH189" s="56"/>
      <c r="BI189" s="56"/>
      <c r="BJ189" s="56"/>
      <c r="BK189" s="56"/>
      <c r="EW189" s="71"/>
      <c r="FB189" s="75"/>
      <c r="FC189" s="75"/>
      <c r="FL189" s="71"/>
    </row>
    <row r="190" spans="3:168" s="35" customFormat="1" x14ac:dyDescent="0.2">
      <c r="C190" s="36"/>
      <c r="G190" s="37"/>
      <c r="H190" s="37"/>
      <c r="P190" s="34"/>
      <c r="X190" s="34"/>
      <c r="BE190" s="56"/>
      <c r="BF190" s="56"/>
      <c r="BG190" s="56"/>
      <c r="BH190" s="56"/>
      <c r="BI190" s="56"/>
      <c r="BJ190" s="56"/>
      <c r="BK190" s="56"/>
      <c r="EW190" s="71"/>
      <c r="FB190" s="75"/>
      <c r="FC190" s="75"/>
      <c r="FL190" s="71"/>
    </row>
    <row r="191" spans="3:168" s="35" customFormat="1" x14ac:dyDescent="0.2">
      <c r="C191" s="36"/>
      <c r="G191" s="37"/>
      <c r="H191" s="37"/>
      <c r="P191" s="34"/>
      <c r="X191" s="34"/>
      <c r="BE191" s="56"/>
      <c r="BF191" s="56"/>
      <c r="BG191" s="56"/>
      <c r="BH191" s="56"/>
      <c r="BI191" s="56"/>
      <c r="BJ191" s="56"/>
      <c r="BK191" s="56"/>
      <c r="EW191" s="71"/>
      <c r="FB191" s="75"/>
      <c r="FC191" s="75"/>
      <c r="FL191" s="71"/>
    </row>
    <row r="192" spans="3:168" s="35" customFormat="1" x14ac:dyDescent="0.2">
      <c r="C192" s="36"/>
      <c r="G192" s="37"/>
      <c r="H192" s="37"/>
      <c r="P192" s="34"/>
      <c r="X192" s="34"/>
      <c r="BE192" s="56"/>
      <c r="BF192" s="56"/>
      <c r="BG192" s="56"/>
      <c r="BH192" s="56"/>
      <c r="BI192" s="56"/>
      <c r="BJ192" s="56"/>
      <c r="BK192" s="56"/>
      <c r="EW192" s="71"/>
      <c r="FB192" s="75"/>
      <c r="FC192" s="75"/>
      <c r="FL192" s="71"/>
    </row>
    <row r="193" spans="3:168" s="35" customFormat="1" x14ac:dyDescent="0.2">
      <c r="C193" s="36"/>
      <c r="G193" s="37"/>
      <c r="H193" s="37"/>
      <c r="P193" s="34"/>
      <c r="X193" s="34"/>
      <c r="BE193" s="56"/>
      <c r="BF193" s="56"/>
      <c r="BG193" s="56"/>
      <c r="BH193" s="56"/>
      <c r="BI193" s="56"/>
      <c r="BJ193" s="56"/>
      <c r="BK193" s="56"/>
      <c r="EW193" s="71"/>
      <c r="FB193" s="75"/>
      <c r="FC193" s="75"/>
      <c r="FL193" s="71"/>
    </row>
    <row r="194" spans="3:168" s="35" customFormat="1" x14ac:dyDescent="0.2">
      <c r="C194" s="36"/>
      <c r="G194" s="37"/>
      <c r="H194" s="37"/>
      <c r="P194" s="34"/>
      <c r="X194" s="34"/>
      <c r="BE194" s="56"/>
      <c r="BF194" s="56"/>
      <c r="BG194" s="56"/>
      <c r="BH194" s="56"/>
      <c r="BI194" s="56"/>
      <c r="BJ194" s="56"/>
      <c r="BK194" s="56"/>
      <c r="EW194" s="71"/>
      <c r="FB194" s="75"/>
      <c r="FC194" s="75"/>
      <c r="FL194" s="71"/>
    </row>
    <row r="195" spans="3:168" s="35" customFormat="1" x14ac:dyDescent="0.2">
      <c r="C195" s="36"/>
      <c r="G195" s="37"/>
      <c r="H195" s="37"/>
      <c r="P195" s="34"/>
      <c r="X195" s="34"/>
      <c r="BE195" s="56"/>
      <c r="BF195" s="56"/>
      <c r="BG195" s="56"/>
      <c r="BH195" s="56"/>
      <c r="BI195" s="56"/>
      <c r="BJ195" s="56"/>
      <c r="BK195" s="56"/>
      <c r="EW195" s="71"/>
      <c r="FB195" s="75"/>
      <c r="FC195" s="75"/>
      <c r="FL195" s="71"/>
    </row>
    <row r="196" spans="3:168" s="35" customFormat="1" x14ac:dyDescent="0.2">
      <c r="C196" s="36"/>
      <c r="G196" s="37"/>
      <c r="H196" s="37"/>
      <c r="P196" s="34"/>
      <c r="X196" s="34"/>
      <c r="BE196" s="56"/>
      <c r="BF196" s="56"/>
      <c r="BG196" s="56"/>
      <c r="BH196" s="56"/>
      <c r="BI196" s="56"/>
      <c r="BJ196" s="56"/>
      <c r="BK196" s="56"/>
      <c r="EW196" s="71"/>
      <c r="FB196" s="75"/>
      <c r="FC196" s="75"/>
      <c r="FL196" s="71"/>
    </row>
    <row r="197" spans="3:168" s="35" customFormat="1" x14ac:dyDescent="0.2">
      <c r="C197" s="36"/>
      <c r="G197" s="37"/>
      <c r="H197" s="37"/>
      <c r="P197" s="34"/>
      <c r="X197" s="34"/>
      <c r="BE197" s="56"/>
      <c r="BF197" s="56"/>
      <c r="BG197" s="56"/>
      <c r="BH197" s="56"/>
      <c r="BI197" s="56"/>
      <c r="BJ197" s="56"/>
      <c r="BK197" s="56"/>
      <c r="EW197" s="71"/>
      <c r="FB197" s="75"/>
      <c r="FC197" s="75"/>
      <c r="FL197" s="71"/>
    </row>
    <row r="198" spans="3:168" s="35" customFormat="1" x14ac:dyDescent="0.2">
      <c r="C198" s="36"/>
      <c r="G198" s="37"/>
      <c r="H198" s="37"/>
      <c r="P198" s="34"/>
      <c r="X198" s="34"/>
      <c r="BE198" s="56"/>
      <c r="BF198" s="56"/>
      <c r="BG198" s="56"/>
      <c r="BH198" s="56"/>
      <c r="BI198" s="56"/>
      <c r="BJ198" s="56"/>
      <c r="BK198" s="56"/>
      <c r="EW198" s="71"/>
      <c r="FB198" s="75"/>
      <c r="FC198" s="75"/>
      <c r="FL198" s="71"/>
    </row>
    <row r="199" spans="3:168" s="35" customFormat="1" x14ac:dyDescent="0.2">
      <c r="C199" s="36"/>
      <c r="G199" s="37"/>
      <c r="H199" s="37"/>
      <c r="P199" s="34"/>
      <c r="X199" s="34"/>
      <c r="BE199" s="56"/>
      <c r="BF199" s="56"/>
      <c r="BG199" s="56"/>
      <c r="BH199" s="56"/>
      <c r="BI199" s="56"/>
      <c r="BJ199" s="56"/>
      <c r="BK199" s="56"/>
      <c r="EW199" s="71"/>
      <c r="FB199" s="75"/>
      <c r="FC199" s="75"/>
      <c r="FL199" s="71"/>
    </row>
    <row r="200" spans="3:168" s="35" customFormat="1" x14ac:dyDescent="0.2">
      <c r="C200" s="36"/>
      <c r="G200" s="37"/>
      <c r="H200" s="37"/>
      <c r="P200" s="34"/>
      <c r="X200" s="34"/>
      <c r="BE200" s="56"/>
      <c r="BF200" s="56"/>
      <c r="BG200" s="56"/>
      <c r="BH200" s="56"/>
      <c r="BI200" s="56"/>
      <c r="BJ200" s="56"/>
      <c r="BK200" s="56"/>
      <c r="EW200" s="71"/>
      <c r="FB200" s="75"/>
      <c r="FC200" s="75"/>
      <c r="FL200" s="71"/>
    </row>
    <row r="201" spans="3:168" s="35" customFormat="1" x14ac:dyDescent="0.2">
      <c r="C201" s="36"/>
      <c r="G201" s="37"/>
      <c r="H201" s="37"/>
      <c r="P201" s="34"/>
      <c r="X201" s="34"/>
      <c r="BE201" s="56"/>
      <c r="BF201" s="56"/>
      <c r="BG201" s="56"/>
      <c r="BH201" s="56"/>
      <c r="BI201" s="56"/>
      <c r="BJ201" s="56"/>
      <c r="BK201" s="56"/>
      <c r="EW201" s="71"/>
      <c r="FB201" s="75"/>
      <c r="FC201" s="75"/>
      <c r="FL201" s="71"/>
    </row>
    <row r="202" spans="3:168" s="35" customFormat="1" x14ac:dyDescent="0.2">
      <c r="C202" s="36"/>
      <c r="G202" s="37"/>
      <c r="H202" s="37"/>
      <c r="P202" s="34"/>
      <c r="X202" s="34"/>
      <c r="BE202" s="56"/>
      <c r="BF202" s="56"/>
      <c r="BG202" s="56"/>
      <c r="BH202" s="56"/>
      <c r="BI202" s="56"/>
      <c r="BJ202" s="56"/>
      <c r="BK202" s="56"/>
      <c r="EW202" s="71"/>
      <c r="FB202" s="75"/>
      <c r="FC202" s="75"/>
      <c r="FL202" s="71"/>
    </row>
    <row r="203" spans="3:168" s="35" customFormat="1" x14ac:dyDescent="0.2">
      <c r="C203" s="36"/>
      <c r="G203" s="37"/>
      <c r="H203" s="37"/>
      <c r="P203" s="34"/>
      <c r="X203" s="34"/>
      <c r="BE203" s="56"/>
      <c r="BF203" s="56"/>
      <c r="BG203" s="56"/>
      <c r="BH203" s="56"/>
      <c r="BI203" s="56"/>
      <c r="BJ203" s="56"/>
      <c r="BK203" s="56"/>
      <c r="EW203" s="71"/>
      <c r="FB203" s="75"/>
      <c r="FC203" s="75"/>
      <c r="FL203" s="71"/>
    </row>
    <row r="204" spans="3:168" s="35" customFormat="1" x14ac:dyDescent="0.2">
      <c r="C204" s="36"/>
      <c r="G204" s="37"/>
      <c r="H204" s="37"/>
      <c r="P204" s="34"/>
      <c r="X204" s="34"/>
      <c r="BE204" s="56"/>
      <c r="BF204" s="56"/>
      <c r="BG204" s="56"/>
      <c r="BH204" s="56"/>
      <c r="BI204" s="56"/>
      <c r="BJ204" s="56"/>
      <c r="BK204" s="56"/>
      <c r="EW204" s="71"/>
      <c r="FB204" s="75"/>
      <c r="FC204" s="75"/>
      <c r="FL204" s="71"/>
    </row>
    <row r="205" spans="3:168" s="35" customFormat="1" x14ac:dyDescent="0.2">
      <c r="C205" s="36"/>
      <c r="G205" s="37"/>
      <c r="H205" s="37"/>
      <c r="P205" s="34"/>
      <c r="X205" s="34"/>
      <c r="BE205" s="56"/>
      <c r="BF205" s="56"/>
      <c r="BG205" s="56"/>
      <c r="BH205" s="56"/>
      <c r="BI205" s="56"/>
      <c r="BJ205" s="56"/>
      <c r="BK205" s="56"/>
      <c r="EW205" s="71"/>
      <c r="FB205" s="75"/>
      <c r="FC205" s="75"/>
      <c r="FL205" s="71"/>
    </row>
    <row r="206" spans="3:168" s="35" customFormat="1" x14ac:dyDescent="0.2">
      <c r="C206" s="36"/>
      <c r="G206" s="37"/>
      <c r="H206" s="37"/>
      <c r="P206" s="34"/>
      <c r="X206" s="34"/>
      <c r="BE206" s="56"/>
      <c r="BF206" s="56"/>
      <c r="BG206" s="56"/>
      <c r="BH206" s="56"/>
      <c r="BI206" s="56"/>
      <c r="BJ206" s="56"/>
      <c r="BK206" s="56"/>
      <c r="EW206" s="71"/>
      <c r="FB206" s="75"/>
      <c r="FC206" s="75"/>
      <c r="FL206" s="71"/>
    </row>
    <row r="207" spans="3:168" s="35" customFormat="1" x14ac:dyDescent="0.2">
      <c r="C207" s="36"/>
      <c r="G207" s="37"/>
      <c r="H207" s="37"/>
      <c r="P207" s="34"/>
      <c r="X207" s="34"/>
      <c r="BE207" s="56"/>
      <c r="BF207" s="56"/>
      <c r="BG207" s="56"/>
      <c r="BH207" s="56"/>
      <c r="BI207" s="56"/>
      <c r="BJ207" s="56"/>
      <c r="BK207" s="56"/>
      <c r="EW207" s="71"/>
      <c r="FB207" s="75"/>
      <c r="FC207" s="75"/>
      <c r="FL207" s="71"/>
    </row>
    <row r="208" spans="3:168" s="35" customFormat="1" x14ac:dyDescent="0.2">
      <c r="C208" s="36"/>
      <c r="G208" s="37"/>
      <c r="H208" s="37"/>
      <c r="P208" s="34"/>
      <c r="X208" s="34"/>
      <c r="BE208" s="56"/>
      <c r="BF208" s="56"/>
      <c r="BG208" s="56"/>
      <c r="BH208" s="56"/>
      <c r="BI208" s="56"/>
      <c r="BJ208" s="56"/>
      <c r="BK208" s="56"/>
      <c r="EW208" s="71"/>
      <c r="FB208" s="75"/>
      <c r="FC208" s="75"/>
      <c r="FL208" s="71"/>
    </row>
    <row r="209" spans="3:168" s="35" customFormat="1" x14ac:dyDescent="0.2">
      <c r="C209" s="36"/>
      <c r="G209" s="37"/>
      <c r="H209" s="37"/>
      <c r="P209" s="34"/>
      <c r="X209" s="34"/>
      <c r="BE209" s="56"/>
      <c r="BF209" s="56"/>
      <c r="BG209" s="56"/>
      <c r="BH209" s="56"/>
      <c r="BI209" s="56"/>
      <c r="BJ209" s="56"/>
      <c r="BK209" s="56"/>
      <c r="EW209" s="71"/>
      <c r="FB209" s="75"/>
      <c r="FC209" s="75"/>
      <c r="FL209" s="71"/>
    </row>
    <row r="210" spans="3:168" s="35" customFormat="1" x14ac:dyDescent="0.2">
      <c r="C210" s="36"/>
      <c r="G210" s="37"/>
      <c r="H210" s="37"/>
      <c r="P210" s="34"/>
      <c r="X210" s="34"/>
      <c r="BE210" s="56"/>
      <c r="BF210" s="56"/>
      <c r="BG210" s="56"/>
      <c r="BH210" s="56"/>
      <c r="BI210" s="56"/>
      <c r="BJ210" s="56"/>
      <c r="BK210" s="56"/>
      <c r="EW210" s="71"/>
      <c r="FB210" s="75"/>
      <c r="FC210" s="75"/>
      <c r="FL210" s="71"/>
    </row>
    <row r="211" spans="3:168" s="35" customFormat="1" x14ac:dyDescent="0.2">
      <c r="C211" s="36"/>
      <c r="G211" s="37"/>
      <c r="H211" s="37"/>
      <c r="P211" s="34"/>
      <c r="X211" s="34"/>
      <c r="BE211" s="56"/>
      <c r="BF211" s="56"/>
      <c r="BG211" s="56"/>
      <c r="BH211" s="56"/>
      <c r="BI211" s="56"/>
      <c r="BJ211" s="56"/>
      <c r="BK211" s="56"/>
      <c r="EW211" s="71"/>
      <c r="FB211" s="75"/>
      <c r="FC211" s="75"/>
      <c r="FL211" s="71"/>
    </row>
    <row r="212" spans="3:168" s="35" customFormat="1" x14ac:dyDescent="0.2">
      <c r="C212" s="36"/>
      <c r="G212" s="37"/>
      <c r="H212" s="37"/>
      <c r="P212" s="34"/>
      <c r="X212" s="34"/>
      <c r="BE212" s="56"/>
      <c r="BF212" s="56"/>
      <c r="BG212" s="56"/>
      <c r="BH212" s="56"/>
      <c r="BI212" s="56"/>
      <c r="BJ212" s="56"/>
      <c r="BK212" s="56"/>
      <c r="EW212" s="71"/>
      <c r="FB212" s="75"/>
      <c r="FC212" s="75"/>
      <c r="FL212" s="71"/>
    </row>
    <row r="213" spans="3:168" s="35" customFormat="1" x14ac:dyDescent="0.2">
      <c r="C213" s="36"/>
      <c r="G213" s="37"/>
      <c r="H213" s="37"/>
      <c r="P213" s="34"/>
      <c r="X213" s="34"/>
      <c r="BE213" s="56"/>
      <c r="BF213" s="56"/>
      <c r="BG213" s="56"/>
      <c r="BH213" s="56"/>
      <c r="BI213" s="56"/>
      <c r="BJ213" s="56"/>
      <c r="BK213" s="56"/>
      <c r="EW213" s="71"/>
      <c r="FB213" s="75"/>
      <c r="FC213" s="75"/>
      <c r="FL213" s="71"/>
    </row>
    <row r="214" spans="3:168" s="35" customFormat="1" x14ac:dyDescent="0.2">
      <c r="C214" s="36"/>
      <c r="G214" s="37"/>
      <c r="H214" s="37"/>
      <c r="P214" s="34"/>
      <c r="X214" s="34"/>
      <c r="BE214" s="56"/>
      <c r="BF214" s="56"/>
      <c r="BG214" s="56"/>
      <c r="BH214" s="56"/>
      <c r="BI214" s="56"/>
      <c r="BJ214" s="56"/>
      <c r="BK214" s="56"/>
      <c r="EW214" s="71"/>
      <c r="FB214" s="75"/>
      <c r="FC214" s="75"/>
      <c r="FL214" s="71"/>
    </row>
    <row r="215" spans="3:168" s="35" customFormat="1" x14ac:dyDescent="0.2">
      <c r="C215" s="36"/>
      <c r="G215" s="37"/>
      <c r="H215" s="37"/>
      <c r="P215" s="34"/>
      <c r="X215" s="34"/>
      <c r="BE215" s="56"/>
      <c r="BF215" s="56"/>
      <c r="BG215" s="56"/>
      <c r="BH215" s="56"/>
      <c r="BI215" s="56"/>
      <c r="BJ215" s="56"/>
      <c r="BK215" s="56"/>
      <c r="EW215" s="71"/>
      <c r="FB215" s="75"/>
      <c r="FC215" s="75"/>
      <c r="FL215" s="71"/>
    </row>
    <row r="216" spans="3:168" s="35" customFormat="1" x14ac:dyDescent="0.2">
      <c r="C216" s="36"/>
      <c r="G216" s="37"/>
      <c r="H216" s="37"/>
      <c r="P216" s="34"/>
      <c r="X216" s="34"/>
      <c r="BE216" s="56"/>
      <c r="BF216" s="56"/>
      <c r="BG216" s="56"/>
      <c r="BH216" s="56"/>
      <c r="BI216" s="56"/>
      <c r="BJ216" s="56"/>
      <c r="BK216" s="56"/>
      <c r="EW216" s="71"/>
      <c r="FB216" s="75"/>
      <c r="FC216" s="75"/>
      <c r="FL216" s="71"/>
    </row>
    <row r="217" spans="3:168" s="35" customFormat="1" x14ac:dyDescent="0.2">
      <c r="C217" s="36"/>
      <c r="G217" s="37"/>
      <c r="H217" s="37"/>
      <c r="P217" s="34"/>
      <c r="X217" s="34"/>
      <c r="BE217" s="56"/>
      <c r="BF217" s="56"/>
      <c r="BG217" s="56"/>
      <c r="BH217" s="56"/>
      <c r="BI217" s="56"/>
      <c r="BJ217" s="56"/>
      <c r="BK217" s="56"/>
      <c r="EW217" s="71"/>
      <c r="FB217" s="75"/>
      <c r="FC217" s="75"/>
      <c r="FL217" s="71"/>
    </row>
    <row r="218" spans="3:168" s="35" customFormat="1" x14ac:dyDescent="0.2">
      <c r="C218" s="36"/>
      <c r="G218" s="37"/>
      <c r="H218" s="37"/>
      <c r="P218" s="34"/>
      <c r="X218" s="34"/>
      <c r="BE218" s="56"/>
      <c r="BF218" s="56"/>
      <c r="BG218" s="56"/>
      <c r="BH218" s="56"/>
      <c r="BI218" s="56"/>
      <c r="BJ218" s="56"/>
      <c r="BK218" s="56"/>
      <c r="EW218" s="71"/>
      <c r="FB218" s="75"/>
      <c r="FC218" s="75"/>
      <c r="FL218" s="71"/>
    </row>
    <row r="219" spans="3:168" s="35" customFormat="1" x14ac:dyDescent="0.2">
      <c r="C219" s="36"/>
      <c r="G219" s="37"/>
      <c r="H219" s="37"/>
      <c r="P219" s="34"/>
      <c r="X219" s="34"/>
      <c r="BE219" s="56"/>
      <c r="BF219" s="56"/>
      <c r="BG219" s="56"/>
      <c r="BH219" s="56"/>
      <c r="BI219" s="56"/>
      <c r="BJ219" s="56"/>
      <c r="BK219" s="56"/>
      <c r="EW219" s="71"/>
      <c r="FB219" s="75"/>
      <c r="FC219" s="75"/>
      <c r="FL219" s="71"/>
    </row>
    <row r="220" spans="3:168" s="35" customFormat="1" x14ac:dyDescent="0.2">
      <c r="C220" s="36"/>
      <c r="G220" s="37"/>
      <c r="H220" s="37"/>
      <c r="P220" s="34"/>
      <c r="X220" s="34"/>
      <c r="BE220" s="56"/>
      <c r="BF220" s="56"/>
      <c r="BG220" s="56"/>
      <c r="BH220" s="56"/>
      <c r="BI220" s="56"/>
      <c r="BJ220" s="56"/>
      <c r="BK220" s="56"/>
      <c r="EW220" s="71"/>
      <c r="FB220" s="75"/>
      <c r="FC220" s="75"/>
      <c r="FL220" s="71"/>
    </row>
    <row r="221" spans="3:168" s="35" customFormat="1" x14ac:dyDescent="0.2">
      <c r="C221" s="36"/>
      <c r="G221" s="37"/>
      <c r="H221" s="37"/>
      <c r="P221" s="34"/>
      <c r="X221" s="34"/>
      <c r="BE221" s="56"/>
      <c r="BF221" s="56"/>
      <c r="BG221" s="56"/>
      <c r="BH221" s="56"/>
      <c r="BI221" s="56"/>
      <c r="BJ221" s="56"/>
      <c r="BK221" s="56"/>
      <c r="EW221" s="71"/>
      <c r="FB221" s="75"/>
      <c r="FC221" s="75"/>
      <c r="FL221" s="71"/>
    </row>
    <row r="222" spans="3:168" s="35" customFormat="1" x14ac:dyDescent="0.2">
      <c r="C222" s="36"/>
      <c r="G222" s="37"/>
      <c r="H222" s="37"/>
      <c r="P222" s="34"/>
      <c r="X222" s="34"/>
      <c r="BE222" s="56"/>
      <c r="BF222" s="56"/>
      <c r="BG222" s="56"/>
      <c r="BH222" s="56"/>
      <c r="BI222" s="56"/>
      <c r="BJ222" s="56"/>
      <c r="BK222" s="56"/>
      <c r="EW222" s="71"/>
      <c r="FB222" s="75"/>
      <c r="FC222" s="75"/>
      <c r="FL222" s="71"/>
    </row>
    <row r="223" spans="3:168" s="35" customFormat="1" x14ac:dyDescent="0.2">
      <c r="C223" s="36"/>
      <c r="G223" s="37"/>
      <c r="H223" s="37"/>
      <c r="P223" s="34"/>
      <c r="X223" s="34"/>
      <c r="BE223" s="56"/>
      <c r="BF223" s="56"/>
      <c r="BG223" s="56"/>
      <c r="BH223" s="56"/>
      <c r="BI223" s="56"/>
      <c r="BJ223" s="56"/>
      <c r="BK223" s="56"/>
      <c r="EW223" s="71"/>
      <c r="FB223" s="75"/>
      <c r="FC223" s="75"/>
      <c r="FL223" s="71"/>
    </row>
    <row r="224" spans="3:168" s="35" customFormat="1" x14ac:dyDescent="0.2">
      <c r="C224" s="36"/>
      <c r="G224" s="37"/>
      <c r="H224" s="37"/>
      <c r="P224" s="34"/>
      <c r="X224" s="34"/>
      <c r="BE224" s="56"/>
      <c r="BF224" s="56"/>
      <c r="BG224" s="56"/>
      <c r="BH224" s="56"/>
      <c r="BI224" s="56"/>
      <c r="BJ224" s="56"/>
      <c r="BK224" s="56"/>
      <c r="EW224" s="71"/>
      <c r="FB224" s="75"/>
      <c r="FC224" s="75"/>
      <c r="FL224" s="71"/>
    </row>
    <row r="225" spans="3:168" s="35" customFormat="1" x14ac:dyDescent="0.2">
      <c r="C225" s="36"/>
      <c r="G225" s="37"/>
      <c r="H225" s="37"/>
      <c r="P225" s="34"/>
      <c r="X225" s="34"/>
      <c r="BE225" s="56"/>
      <c r="BF225" s="56"/>
      <c r="BG225" s="56"/>
      <c r="BH225" s="56"/>
      <c r="BI225" s="56"/>
      <c r="BJ225" s="56"/>
      <c r="BK225" s="56"/>
      <c r="EW225" s="71"/>
      <c r="FB225" s="75"/>
      <c r="FC225" s="75"/>
      <c r="FL225" s="71"/>
    </row>
    <row r="226" spans="3:168" s="35" customFormat="1" x14ac:dyDescent="0.2">
      <c r="C226" s="36"/>
      <c r="G226" s="37"/>
      <c r="H226" s="37"/>
      <c r="P226" s="34"/>
      <c r="X226" s="34"/>
      <c r="BE226" s="56"/>
      <c r="BF226" s="56"/>
      <c r="BG226" s="56"/>
      <c r="BH226" s="56"/>
      <c r="BI226" s="56"/>
      <c r="BJ226" s="56"/>
      <c r="BK226" s="56"/>
      <c r="EW226" s="71"/>
      <c r="FB226" s="75"/>
      <c r="FC226" s="75"/>
      <c r="FL226" s="71"/>
    </row>
    <row r="227" spans="3:168" s="35" customFormat="1" x14ac:dyDescent="0.2">
      <c r="C227" s="36"/>
      <c r="G227" s="37"/>
      <c r="H227" s="37"/>
      <c r="P227" s="34"/>
      <c r="X227" s="34"/>
      <c r="BE227" s="56"/>
      <c r="BF227" s="56"/>
      <c r="BG227" s="56"/>
      <c r="BH227" s="56"/>
      <c r="BI227" s="56"/>
      <c r="BJ227" s="56"/>
      <c r="BK227" s="56"/>
      <c r="EW227" s="71"/>
      <c r="FB227" s="75"/>
      <c r="FC227" s="75"/>
      <c r="FL227" s="71"/>
    </row>
    <row r="228" spans="3:168" s="35" customFormat="1" x14ac:dyDescent="0.2">
      <c r="C228" s="36"/>
      <c r="G228" s="37"/>
      <c r="H228" s="37"/>
      <c r="P228" s="34"/>
      <c r="X228" s="34"/>
      <c r="BE228" s="56"/>
      <c r="BF228" s="56"/>
      <c r="BG228" s="56"/>
      <c r="BH228" s="56"/>
      <c r="BI228" s="56"/>
      <c r="BJ228" s="56"/>
      <c r="BK228" s="56"/>
      <c r="EW228" s="71"/>
      <c r="FB228" s="75"/>
      <c r="FC228" s="75"/>
      <c r="FL228" s="71"/>
    </row>
    <row r="229" spans="3:168" s="35" customFormat="1" x14ac:dyDescent="0.2">
      <c r="C229" s="36"/>
      <c r="G229" s="37"/>
      <c r="H229" s="37"/>
      <c r="P229" s="34"/>
      <c r="X229" s="34"/>
      <c r="BE229" s="56"/>
      <c r="BF229" s="56"/>
      <c r="BG229" s="56"/>
      <c r="BH229" s="56"/>
      <c r="BI229" s="56"/>
      <c r="BJ229" s="56"/>
      <c r="BK229" s="56"/>
      <c r="EW229" s="71"/>
      <c r="FB229" s="75"/>
      <c r="FC229" s="75"/>
      <c r="FL229" s="71"/>
    </row>
    <row r="230" spans="3:168" s="35" customFormat="1" x14ac:dyDescent="0.2">
      <c r="C230" s="36"/>
      <c r="G230" s="37"/>
      <c r="H230" s="37"/>
      <c r="P230" s="34"/>
      <c r="X230" s="34"/>
      <c r="BE230" s="56"/>
      <c r="BF230" s="56"/>
      <c r="BG230" s="56"/>
      <c r="BH230" s="56"/>
      <c r="BI230" s="56"/>
      <c r="BJ230" s="56"/>
      <c r="BK230" s="56"/>
      <c r="EW230" s="71"/>
      <c r="FB230" s="75"/>
      <c r="FC230" s="75"/>
      <c r="FL230" s="71"/>
    </row>
    <row r="231" spans="3:168" s="35" customFormat="1" x14ac:dyDescent="0.2">
      <c r="C231" s="36"/>
      <c r="G231" s="37"/>
      <c r="H231" s="37"/>
      <c r="P231" s="34"/>
      <c r="X231" s="34"/>
      <c r="BE231" s="56"/>
      <c r="BF231" s="56"/>
      <c r="BG231" s="56"/>
      <c r="BH231" s="56"/>
      <c r="BI231" s="56"/>
      <c r="BJ231" s="56"/>
      <c r="BK231" s="56"/>
      <c r="EW231" s="71"/>
      <c r="FB231" s="75"/>
      <c r="FC231" s="75"/>
      <c r="FL231" s="71"/>
    </row>
    <row r="232" spans="3:168" s="35" customFormat="1" x14ac:dyDescent="0.2">
      <c r="C232" s="36"/>
      <c r="G232" s="37"/>
      <c r="H232" s="37"/>
      <c r="P232" s="34"/>
      <c r="X232" s="34"/>
      <c r="BE232" s="56"/>
      <c r="BF232" s="56"/>
      <c r="BG232" s="56"/>
      <c r="BH232" s="56"/>
      <c r="BI232" s="56"/>
      <c r="BJ232" s="56"/>
      <c r="BK232" s="56"/>
      <c r="EW232" s="71"/>
      <c r="FB232" s="75"/>
      <c r="FC232" s="75"/>
      <c r="FL232" s="71"/>
    </row>
    <row r="233" spans="3:168" s="35" customFormat="1" x14ac:dyDescent="0.2">
      <c r="C233" s="36"/>
      <c r="G233" s="37"/>
      <c r="H233" s="37"/>
      <c r="P233" s="34"/>
      <c r="X233" s="34"/>
      <c r="BE233" s="56"/>
      <c r="BF233" s="56"/>
      <c r="BG233" s="56"/>
      <c r="BH233" s="56"/>
      <c r="BI233" s="56"/>
      <c r="BJ233" s="56"/>
      <c r="BK233" s="56"/>
      <c r="EW233" s="71"/>
      <c r="FB233" s="75"/>
      <c r="FC233" s="75"/>
      <c r="FL233" s="71"/>
    </row>
    <row r="234" spans="3:168" s="35" customFormat="1" x14ac:dyDescent="0.2">
      <c r="C234" s="36"/>
      <c r="G234" s="37"/>
      <c r="H234" s="37"/>
      <c r="P234" s="34"/>
      <c r="X234" s="34"/>
      <c r="BE234" s="56"/>
      <c r="BF234" s="56"/>
      <c r="BG234" s="56"/>
      <c r="BH234" s="56"/>
      <c r="BI234" s="56"/>
      <c r="BJ234" s="56"/>
      <c r="BK234" s="56"/>
      <c r="EW234" s="71"/>
      <c r="FB234" s="75"/>
      <c r="FC234" s="75"/>
      <c r="FL234" s="71"/>
    </row>
    <row r="235" spans="3:168" s="35" customFormat="1" x14ac:dyDescent="0.2">
      <c r="C235" s="36"/>
      <c r="G235" s="37"/>
      <c r="H235" s="37"/>
      <c r="P235" s="34"/>
      <c r="X235" s="34"/>
      <c r="BE235" s="56"/>
      <c r="BF235" s="56"/>
      <c r="BG235" s="56"/>
      <c r="BH235" s="56"/>
      <c r="BI235" s="56"/>
      <c r="BJ235" s="56"/>
      <c r="BK235" s="56"/>
      <c r="EW235" s="71"/>
      <c r="FB235" s="75"/>
      <c r="FC235" s="75"/>
      <c r="FL235" s="71"/>
    </row>
    <row r="236" spans="3:168" s="35" customFormat="1" x14ac:dyDescent="0.2">
      <c r="C236" s="36"/>
      <c r="G236" s="37"/>
      <c r="H236" s="37"/>
      <c r="P236" s="34"/>
      <c r="X236" s="34"/>
      <c r="BE236" s="56"/>
      <c r="BF236" s="56"/>
      <c r="BG236" s="56"/>
      <c r="BH236" s="56"/>
      <c r="BI236" s="56"/>
      <c r="BJ236" s="56"/>
      <c r="BK236" s="56"/>
      <c r="EW236" s="71"/>
      <c r="FB236" s="75"/>
      <c r="FC236" s="75"/>
      <c r="FL236" s="71"/>
    </row>
    <row r="237" spans="3:168" s="35" customFormat="1" x14ac:dyDescent="0.2">
      <c r="C237" s="36"/>
      <c r="G237" s="37"/>
      <c r="H237" s="37"/>
      <c r="P237" s="34"/>
      <c r="X237" s="34"/>
      <c r="BE237" s="56"/>
      <c r="BF237" s="56"/>
      <c r="BG237" s="56"/>
      <c r="BH237" s="56"/>
      <c r="BI237" s="56"/>
      <c r="BJ237" s="56"/>
      <c r="BK237" s="56"/>
      <c r="EW237" s="71"/>
      <c r="FB237" s="75"/>
      <c r="FC237" s="75"/>
      <c r="FL237" s="71"/>
    </row>
    <row r="238" spans="3:168" s="35" customFormat="1" x14ac:dyDescent="0.2">
      <c r="C238" s="36"/>
      <c r="G238" s="37"/>
      <c r="H238" s="37"/>
      <c r="P238" s="34"/>
      <c r="X238" s="34"/>
      <c r="BE238" s="56"/>
      <c r="BF238" s="56"/>
      <c r="BG238" s="56"/>
      <c r="BH238" s="56"/>
      <c r="BI238" s="56"/>
      <c r="BJ238" s="56"/>
      <c r="BK238" s="56"/>
      <c r="EW238" s="71"/>
      <c r="FB238" s="75"/>
      <c r="FC238" s="75"/>
      <c r="FL238" s="71"/>
    </row>
    <row r="239" spans="3:168" s="35" customFormat="1" x14ac:dyDescent="0.2">
      <c r="C239" s="36"/>
      <c r="G239" s="37"/>
      <c r="H239" s="37"/>
      <c r="P239" s="34"/>
      <c r="X239" s="34"/>
      <c r="BE239" s="56"/>
      <c r="BF239" s="56"/>
      <c r="BG239" s="56"/>
      <c r="BH239" s="56"/>
      <c r="BI239" s="56"/>
      <c r="BJ239" s="56"/>
      <c r="BK239" s="56"/>
      <c r="EW239" s="71"/>
      <c r="FB239" s="75"/>
      <c r="FC239" s="75"/>
      <c r="FL239" s="71"/>
    </row>
    <row r="240" spans="3:168" s="35" customFormat="1" x14ac:dyDescent="0.2">
      <c r="C240" s="36"/>
      <c r="G240" s="37"/>
      <c r="H240" s="37"/>
      <c r="P240" s="34"/>
      <c r="X240" s="34"/>
      <c r="BE240" s="56"/>
      <c r="BF240" s="56"/>
      <c r="BG240" s="56"/>
      <c r="BH240" s="56"/>
      <c r="BI240" s="56"/>
      <c r="BJ240" s="56"/>
      <c r="BK240" s="56"/>
      <c r="EW240" s="71"/>
      <c r="FB240" s="75"/>
      <c r="FC240" s="75"/>
      <c r="FL240" s="71"/>
    </row>
    <row r="241" spans="3:168" s="35" customFormat="1" x14ac:dyDescent="0.2">
      <c r="C241" s="36"/>
      <c r="G241" s="37"/>
      <c r="H241" s="37"/>
      <c r="P241" s="34"/>
      <c r="X241" s="34"/>
      <c r="BE241" s="56"/>
      <c r="BF241" s="56"/>
      <c r="BG241" s="56"/>
      <c r="BH241" s="56"/>
      <c r="BI241" s="56"/>
      <c r="BJ241" s="56"/>
      <c r="BK241" s="56"/>
      <c r="EW241" s="71"/>
      <c r="FB241" s="75"/>
      <c r="FC241" s="75"/>
      <c r="FL241" s="71"/>
    </row>
    <row r="242" spans="3:168" s="35" customFormat="1" x14ac:dyDescent="0.2">
      <c r="C242" s="36"/>
      <c r="G242" s="37"/>
      <c r="H242" s="37"/>
      <c r="P242" s="34"/>
      <c r="X242" s="34"/>
      <c r="BE242" s="56"/>
      <c r="BF242" s="56"/>
      <c r="BG242" s="56"/>
      <c r="BH242" s="56"/>
      <c r="BI242" s="56"/>
      <c r="BJ242" s="56"/>
      <c r="BK242" s="56"/>
      <c r="EW242" s="71"/>
      <c r="FB242" s="75"/>
      <c r="FC242" s="75"/>
      <c r="FL242" s="71"/>
    </row>
    <row r="243" spans="3:168" s="35" customFormat="1" x14ac:dyDescent="0.2">
      <c r="C243" s="36"/>
      <c r="G243" s="37"/>
      <c r="H243" s="37"/>
      <c r="P243" s="34"/>
      <c r="X243" s="34"/>
      <c r="BE243" s="56"/>
      <c r="BF243" s="56"/>
      <c r="BG243" s="56"/>
      <c r="BH243" s="56"/>
      <c r="BI243" s="56"/>
      <c r="BJ243" s="56"/>
      <c r="BK243" s="56"/>
      <c r="EW243" s="71"/>
      <c r="FB243" s="75"/>
      <c r="FC243" s="75"/>
      <c r="FL243" s="71"/>
    </row>
    <row r="244" spans="3:168" s="35" customFormat="1" x14ac:dyDescent="0.2">
      <c r="C244" s="36"/>
      <c r="G244" s="37"/>
      <c r="H244" s="37"/>
      <c r="P244" s="34"/>
      <c r="X244" s="34"/>
      <c r="BE244" s="56"/>
      <c r="BF244" s="56"/>
      <c r="BG244" s="56"/>
      <c r="BH244" s="56"/>
      <c r="BI244" s="56"/>
      <c r="BJ244" s="56"/>
      <c r="BK244" s="56"/>
      <c r="EW244" s="71"/>
      <c r="FB244" s="75"/>
      <c r="FC244" s="75"/>
      <c r="FL244" s="71"/>
    </row>
    <row r="245" spans="3:168" s="35" customFormat="1" x14ac:dyDescent="0.2">
      <c r="C245" s="36"/>
      <c r="G245" s="37"/>
      <c r="H245" s="37"/>
      <c r="P245" s="34"/>
      <c r="X245" s="34"/>
      <c r="BE245" s="56"/>
      <c r="BF245" s="56"/>
      <c r="BG245" s="56"/>
      <c r="BH245" s="56"/>
      <c r="BI245" s="56"/>
      <c r="BJ245" s="56"/>
      <c r="BK245" s="56"/>
      <c r="EW245" s="71"/>
      <c r="FB245" s="75"/>
      <c r="FC245" s="75"/>
      <c r="FL245" s="71"/>
    </row>
    <row r="246" spans="3:168" s="35" customFormat="1" x14ac:dyDescent="0.2">
      <c r="C246" s="36"/>
      <c r="G246" s="37"/>
      <c r="H246" s="37"/>
      <c r="P246" s="34"/>
      <c r="X246" s="34"/>
      <c r="BE246" s="56"/>
      <c r="BF246" s="56"/>
      <c r="BG246" s="56"/>
      <c r="BH246" s="56"/>
      <c r="BI246" s="56"/>
      <c r="BJ246" s="56"/>
      <c r="BK246" s="56"/>
      <c r="EW246" s="71"/>
      <c r="FB246" s="75"/>
      <c r="FC246" s="75"/>
      <c r="FL246" s="71"/>
    </row>
    <row r="247" spans="3:168" s="35" customFormat="1" x14ac:dyDescent="0.2">
      <c r="C247" s="36"/>
      <c r="G247" s="37"/>
      <c r="H247" s="37"/>
      <c r="P247" s="34"/>
      <c r="X247" s="34"/>
      <c r="BE247" s="56"/>
      <c r="BF247" s="56"/>
      <c r="BG247" s="56"/>
      <c r="BH247" s="56"/>
      <c r="BI247" s="56"/>
      <c r="BJ247" s="56"/>
      <c r="BK247" s="56"/>
      <c r="EW247" s="71"/>
      <c r="FB247" s="75"/>
      <c r="FC247" s="75"/>
      <c r="FL247" s="71"/>
    </row>
    <row r="248" spans="3:168" s="35" customFormat="1" x14ac:dyDescent="0.2">
      <c r="C248" s="36"/>
      <c r="G248" s="37"/>
      <c r="H248" s="37"/>
      <c r="P248" s="34"/>
      <c r="X248" s="34"/>
      <c r="BE248" s="56"/>
      <c r="BF248" s="56"/>
      <c r="BG248" s="56"/>
      <c r="BH248" s="56"/>
      <c r="BI248" s="56"/>
      <c r="BJ248" s="56"/>
      <c r="BK248" s="56"/>
      <c r="EW248" s="71"/>
      <c r="FB248" s="75"/>
      <c r="FC248" s="75"/>
      <c r="FL248" s="71"/>
    </row>
    <row r="249" spans="3:168" s="35" customFormat="1" x14ac:dyDescent="0.2">
      <c r="C249" s="36"/>
      <c r="G249" s="37"/>
      <c r="H249" s="37"/>
      <c r="P249" s="34"/>
      <c r="X249" s="34"/>
      <c r="BE249" s="56"/>
      <c r="BF249" s="56"/>
      <c r="BG249" s="56"/>
      <c r="BH249" s="56"/>
      <c r="BI249" s="56"/>
      <c r="BJ249" s="56"/>
      <c r="BK249" s="56"/>
      <c r="EW249" s="71"/>
      <c r="FB249" s="75"/>
      <c r="FC249" s="75"/>
      <c r="FL249" s="71"/>
    </row>
    <row r="250" spans="3:168" s="35" customFormat="1" x14ac:dyDescent="0.2">
      <c r="C250" s="36"/>
      <c r="G250" s="37"/>
      <c r="H250" s="37"/>
      <c r="P250" s="34"/>
      <c r="X250" s="34"/>
      <c r="BE250" s="56"/>
      <c r="BF250" s="56"/>
      <c r="BG250" s="56"/>
      <c r="BH250" s="56"/>
      <c r="BI250" s="56"/>
      <c r="BJ250" s="56"/>
      <c r="BK250" s="56"/>
      <c r="EW250" s="71"/>
      <c r="FB250" s="75"/>
      <c r="FC250" s="75"/>
      <c r="FL250" s="71"/>
    </row>
    <row r="251" spans="3:168" s="35" customFormat="1" x14ac:dyDescent="0.2">
      <c r="C251" s="36"/>
      <c r="G251" s="37"/>
      <c r="H251" s="37"/>
      <c r="P251" s="34"/>
      <c r="X251" s="34"/>
      <c r="BE251" s="56"/>
      <c r="BF251" s="56"/>
      <c r="BG251" s="56"/>
      <c r="BH251" s="56"/>
      <c r="BI251" s="56"/>
      <c r="BJ251" s="56"/>
      <c r="BK251" s="56"/>
      <c r="EW251" s="71"/>
      <c r="FB251" s="75"/>
      <c r="FC251" s="75"/>
      <c r="FL251" s="71"/>
    </row>
    <row r="252" spans="3:168" s="35" customFormat="1" x14ac:dyDescent="0.2">
      <c r="C252" s="36"/>
      <c r="G252" s="37"/>
      <c r="H252" s="37"/>
      <c r="P252" s="34"/>
      <c r="X252" s="34"/>
      <c r="BE252" s="56"/>
      <c r="BF252" s="56"/>
      <c r="BG252" s="56"/>
      <c r="BH252" s="56"/>
      <c r="BI252" s="56"/>
      <c r="BJ252" s="56"/>
      <c r="BK252" s="56"/>
      <c r="EW252" s="71"/>
      <c r="FB252" s="75"/>
      <c r="FC252" s="75"/>
      <c r="FL252" s="71"/>
    </row>
    <row r="253" spans="3:168" s="35" customFormat="1" x14ac:dyDescent="0.2">
      <c r="C253" s="36"/>
      <c r="G253" s="37"/>
      <c r="H253" s="37"/>
      <c r="P253" s="34"/>
      <c r="X253" s="34"/>
      <c r="BE253" s="56"/>
      <c r="BF253" s="56"/>
      <c r="BG253" s="56"/>
      <c r="BH253" s="56"/>
      <c r="BI253" s="56"/>
      <c r="BJ253" s="56"/>
      <c r="BK253" s="56"/>
      <c r="EW253" s="71"/>
      <c r="FB253" s="75"/>
      <c r="FC253" s="75"/>
      <c r="FL253" s="71"/>
    </row>
    <row r="254" spans="3:168" s="35" customFormat="1" x14ac:dyDescent="0.2">
      <c r="C254" s="36"/>
      <c r="G254" s="37"/>
      <c r="H254" s="37"/>
      <c r="P254" s="34"/>
      <c r="X254" s="34"/>
      <c r="BE254" s="56"/>
      <c r="BF254" s="56"/>
      <c r="BG254" s="56"/>
      <c r="BH254" s="56"/>
      <c r="BI254" s="56"/>
      <c r="BJ254" s="56"/>
      <c r="BK254" s="56"/>
      <c r="EW254" s="71"/>
      <c r="FB254" s="75"/>
      <c r="FC254" s="75"/>
      <c r="FL254" s="71"/>
    </row>
    <row r="255" spans="3:168" s="35" customFormat="1" x14ac:dyDescent="0.2">
      <c r="C255" s="36"/>
      <c r="G255" s="37"/>
      <c r="H255" s="37"/>
      <c r="P255" s="34"/>
      <c r="X255" s="34"/>
      <c r="BE255" s="56"/>
      <c r="BF255" s="56"/>
      <c r="BG255" s="56"/>
      <c r="BH255" s="56"/>
      <c r="BI255" s="56"/>
      <c r="BJ255" s="56"/>
      <c r="BK255" s="56"/>
      <c r="EW255" s="71"/>
      <c r="FB255" s="75"/>
      <c r="FC255" s="75"/>
      <c r="FL255" s="71"/>
    </row>
    <row r="256" spans="3:168" s="35" customFormat="1" x14ac:dyDescent="0.2">
      <c r="C256" s="36"/>
      <c r="G256" s="37"/>
      <c r="H256" s="37"/>
      <c r="P256" s="34"/>
      <c r="X256" s="34"/>
      <c r="BE256" s="56"/>
      <c r="BF256" s="56"/>
      <c r="BG256" s="56"/>
      <c r="BH256" s="56"/>
      <c r="BI256" s="56"/>
      <c r="BJ256" s="56"/>
      <c r="BK256" s="56"/>
      <c r="EW256" s="71"/>
      <c r="FB256" s="75"/>
      <c r="FC256" s="75"/>
      <c r="FL256" s="71"/>
    </row>
    <row r="257" spans="3:168" s="35" customFormat="1" x14ac:dyDescent="0.2">
      <c r="C257" s="36"/>
      <c r="G257" s="37"/>
      <c r="H257" s="37"/>
      <c r="P257" s="34"/>
      <c r="X257" s="34"/>
      <c r="BE257" s="56"/>
      <c r="BF257" s="56"/>
      <c r="BG257" s="56"/>
      <c r="BH257" s="56"/>
      <c r="BI257" s="56"/>
      <c r="BJ257" s="56"/>
      <c r="BK257" s="56"/>
      <c r="EW257" s="71"/>
      <c r="FB257" s="75"/>
      <c r="FC257" s="75"/>
      <c r="FL257" s="71"/>
    </row>
    <row r="258" spans="3:168" s="35" customFormat="1" x14ac:dyDescent="0.2">
      <c r="C258" s="36"/>
      <c r="G258" s="37"/>
      <c r="H258" s="37"/>
      <c r="P258" s="34"/>
      <c r="X258" s="34"/>
      <c r="BE258" s="56"/>
      <c r="BF258" s="56"/>
      <c r="BG258" s="56"/>
      <c r="BH258" s="56"/>
      <c r="BI258" s="56"/>
      <c r="BJ258" s="56"/>
      <c r="BK258" s="56"/>
      <c r="EW258" s="71"/>
      <c r="FB258" s="75"/>
      <c r="FC258" s="75"/>
      <c r="FL258" s="71"/>
    </row>
    <row r="259" spans="3:168" s="35" customFormat="1" x14ac:dyDescent="0.2">
      <c r="C259" s="36"/>
      <c r="G259" s="37"/>
      <c r="H259" s="37"/>
      <c r="P259" s="34"/>
      <c r="X259" s="34"/>
      <c r="BE259" s="56"/>
      <c r="BF259" s="56"/>
      <c r="BG259" s="56"/>
      <c r="BH259" s="56"/>
      <c r="BI259" s="56"/>
      <c r="BJ259" s="56"/>
      <c r="BK259" s="56"/>
      <c r="EW259" s="71"/>
      <c r="FB259" s="75"/>
      <c r="FC259" s="75"/>
      <c r="FL259" s="71"/>
    </row>
    <row r="260" spans="3:168" s="35" customFormat="1" x14ac:dyDescent="0.2">
      <c r="C260" s="36"/>
      <c r="G260" s="37"/>
      <c r="H260" s="37"/>
      <c r="P260" s="34"/>
      <c r="X260" s="34"/>
      <c r="BE260" s="56"/>
      <c r="BF260" s="56"/>
      <c r="BG260" s="56"/>
      <c r="BH260" s="56"/>
      <c r="BI260" s="56"/>
      <c r="BJ260" s="56"/>
      <c r="BK260" s="56"/>
      <c r="EW260" s="71"/>
      <c r="FB260" s="75"/>
      <c r="FC260" s="75"/>
      <c r="FL260" s="71"/>
    </row>
    <row r="261" spans="3:168" s="35" customFormat="1" x14ac:dyDescent="0.2">
      <c r="C261" s="36"/>
      <c r="G261" s="37"/>
      <c r="H261" s="37"/>
      <c r="P261" s="34"/>
      <c r="X261" s="34"/>
      <c r="BE261" s="56"/>
      <c r="BF261" s="56"/>
      <c r="BG261" s="56"/>
      <c r="BH261" s="56"/>
      <c r="BI261" s="56"/>
      <c r="BJ261" s="56"/>
      <c r="BK261" s="56"/>
      <c r="EW261" s="71"/>
      <c r="FB261" s="75"/>
      <c r="FC261" s="75"/>
      <c r="FL261" s="71"/>
    </row>
    <row r="262" spans="3:168" s="35" customFormat="1" x14ac:dyDescent="0.2">
      <c r="C262" s="36"/>
      <c r="G262" s="37"/>
      <c r="H262" s="37"/>
      <c r="P262" s="34"/>
      <c r="X262" s="34"/>
      <c r="BE262" s="56"/>
      <c r="BF262" s="56"/>
      <c r="BG262" s="56"/>
      <c r="BH262" s="56"/>
      <c r="BI262" s="56"/>
      <c r="BJ262" s="56"/>
      <c r="BK262" s="56"/>
      <c r="EW262" s="71"/>
      <c r="FB262" s="75"/>
      <c r="FC262" s="75"/>
      <c r="FL262" s="71"/>
    </row>
    <row r="263" spans="3:168" s="35" customFormat="1" x14ac:dyDescent="0.2">
      <c r="C263" s="36"/>
      <c r="G263" s="37"/>
      <c r="H263" s="37"/>
      <c r="P263" s="34"/>
      <c r="X263" s="34"/>
      <c r="BE263" s="56"/>
      <c r="BF263" s="56"/>
      <c r="BG263" s="56"/>
      <c r="BH263" s="56"/>
      <c r="BI263" s="56"/>
      <c r="BJ263" s="56"/>
      <c r="BK263" s="56"/>
      <c r="EW263" s="71"/>
      <c r="FB263" s="75"/>
      <c r="FC263" s="75"/>
      <c r="FL263" s="71"/>
    </row>
    <row r="264" spans="3:168" s="35" customFormat="1" x14ac:dyDescent="0.2">
      <c r="C264" s="36"/>
      <c r="G264" s="37"/>
      <c r="H264" s="37"/>
      <c r="P264" s="34"/>
      <c r="X264" s="34"/>
      <c r="BE264" s="56"/>
      <c r="BF264" s="56"/>
      <c r="BG264" s="56"/>
      <c r="BH264" s="56"/>
      <c r="BI264" s="56"/>
      <c r="BJ264" s="56"/>
      <c r="BK264" s="56"/>
      <c r="EW264" s="71"/>
      <c r="FB264" s="75"/>
      <c r="FC264" s="75"/>
      <c r="FL264" s="71"/>
    </row>
    <row r="265" spans="3:168" s="35" customFormat="1" x14ac:dyDescent="0.2">
      <c r="C265" s="36"/>
      <c r="G265" s="37"/>
      <c r="H265" s="37"/>
      <c r="P265" s="34"/>
      <c r="X265" s="34"/>
      <c r="BE265" s="56"/>
      <c r="BF265" s="56"/>
      <c r="BG265" s="56"/>
      <c r="BH265" s="56"/>
      <c r="BI265" s="56"/>
      <c r="BJ265" s="56"/>
      <c r="BK265" s="56"/>
      <c r="EW265" s="71"/>
      <c r="FB265" s="75"/>
      <c r="FC265" s="75"/>
      <c r="FL265" s="71"/>
    </row>
    <row r="266" spans="3:168" s="35" customFormat="1" x14ac:dyDescent="0.2">
      <c r="C266" s="36"/>
      <c r="G266" s="37"/>
      <c r="H266" s="37"/>
      <c r="P266" s="34"/>
      <c r="X266" s="34"/>
      <c r="BE266" s="56"/>
      <c r="BF266" s="56"/>
      <c r="BG266" s="56"/>
      <c r="BH266" s="56"/>
      <c r="BI266" s="56"/>
      <c r="BJ266" s="56"/>
      <c r="BK266" s="56"/>
      <c r="EW266" s="71"/>
      <c r="FB266" s="75"/>
      <c r="FC266" s="75"/>
      <c r="FL266" s="71"/>
    </row>
    <row r="267" spans="3:168" s="35" customFormat="1" x14ac:dyDescent="0.2">
      <c r="C267" s="36"/>
      <c r="G267" s="37"/>
      <c r="H267" s="37"/>
      <c r="P267" s="34"/>
      <c r="X267" s="34"/>
      <c r="BE267" s="56"/>
      <c r="BF267" s="56"/>
      <c r="BG267" s="56"/>
      <c r="BH267" s="56"/>
      <c r="BI267" s="56"/>
      <c r="BJ267" s="56"/>
      <c r="BK267" s="56"/>
      <c r="EW267" s="71"/>
      <c r="FB267" s="75"/>
      <c r="FC267" s="75"/>
      <c r="FL267" s="71"/>
    </row>
    <row r="268" spans="3:168" s="35" customFormat="1" x14ac:dyDescent="0.2">
      <c r="C268" s="36"/>
      <c r="G268" s="37"/>
      <c r="H268" s="37"/>
      <c r="P268" s="34"/>
      <c r="X268" s="34"/>
      <c r="BE268" s="56"/>
      <c r="BF268" s="56"/>
      <c r="BG268" s="56"/>
      <c r="BH268" s="56"/>
      <c r="BI268" s="56"/>
      <c r="BJ268" s="56"/>
      <c r="BK268" s="56"/>
      <c r="EW268" s="71"/>
      <c r="FB268" s="75"/>
      <c r="FC268" s="75"/>
      <c r="FL268" s="71"/>
    </row>
    <row r="269" spans="3:168" s="35" customFormat="1" x14ac:dyDescent="0.2">
      <c r="C269" s="36"/>
      <c r="G269" s="37"/>
      <c r="H269" s="37"/>
      <c r="P269" s="34"/>
      <c r="X269" s="34"/>
      <c r="BE269" s="56"/>
      <c r="BF269" s="56"/>
      <c r="BG269" s="56"/>
      <c r="BH269" s="56"/>
      <c r="BI269" s="56"/>
      <c r="BJ269" s="56"/>
      <c r="BK269" s="56"/>
      <c r="EW269" s="71"/>
      <c r="FB269" s="75"/>
      <c r="FC269" s="75"/>
      <c r="FL269" s="71"/>
    </row>
    <row r="270" spans="3:168" s="35" customFormat="1" x14ac:dyDescent="0.2">
      <c r="C270" s="36"/>
      <c r="G270" s="37"/>
      <c r="H270" s="37"/>
      <c r="P270" s="34"/>
      <c r="X270" s="34"/>
      <c r="BE270" s="56"/>
      <c r="BF270" s="56"/>
      <c r="BG270" s="56"/>
      <c r="BH270" s="56"/>
      <c r="BI270" s="56"/>
      <c r="BJ270" s="56"/>
      <c r="BK270" s="56"/>
      <c r="EW270" s="71"/>
      <c r="FB270" s="75"/>
      <c r="FC270" s="75"/>
      <c r="FL270" s="71"/>
    </row>
    <row r="271" spans="3:168" s="35" customFormat="1" x14ac:dyDescent="0.2">
      <c r="C271" s="36"/>
      <c r="G271" s="37"/>
      <c r="H271" s="37"/>
      <c r="P271" s="34"/>
      <c r="X271" s="34"/>
      <c r="BE271" s="56"/>
      <c r="BF271" s="56"/>
      <c r="BG271" s="56"/>
      <c r="BH271" s="56"/>
      <c r="BI271" s="56"/>
      <c r="BJ271" s="56"/>
      <c r="BK271" s="56"/>
      <c r="EW271" s="71"/>
      <c r="FB271" s="75"/>
      <c r="FC271" s="75"/>
      <c r="FL271" s="71"/>
    </row>
    <row r="272" spans="3:168" s="35" customFormat="1" x14ac:dyDescent="0.2">
      <c r="C272" s="36"/>
      <c r="G272" s="37"/>
      <c r="H272" s="37"/>
      <c r="P272" s="34"/>
      <c r="X272" s="34"/>
      <c r="BE272" s="56"/>
      <c r="BF272" s="56"/>
      <c r="BG272" s="56"/>
      <c r="BH272" s="56"/>
      <c r="BI272" s="56"/>
      <c r="BJ272" s="56"/>
      <c r="BK272" s="56"/>
      <c r="EW272" s="71"/>
      <c r="FB272" s="75"/>
      <c r="FC272" s="75"/>
      <c r="FL272" s="71"/>
    </row>
    <row r="273" spans="3:168" s="35" customFormat="1" x14ac:dyDescent="0.2">
      <c r="C273" s="36"/>
      <c r="G273" s="37"/>
      <c r="H273" s="37"/>
      <c r="P273" s="34"/>
      <c r="X273" s="34"/>
      <c r="BE273" s="56"/>
      <c r="BF273" s="56"/>
      <c r="BG273" s="56"/>
      <c r="BH273" s="56"/>
      <c r="BI273" s="56"/>
      <c r="BJ273" s="56"/>
      <c r="BK273" s="56"/>
      <c r="EW273" s="71"/>
      <c r="FB273" s="75"/>
      <c r="FC273" s="75"/>
      <c r="FL273" s="71"/>
    </row>
    <row r="274" spans="3:168" s="35" customFormat="1" x14ac:dyDescent="0.2">
      <c r="C274" s="36"/>
      <c r="G274" s="37"/>
      <c r="H274" s="37"/>
      <c r="P274" s="34"/>
      <c r="X274" s="34"/>
      <c r="BE274" s="56"/>
      <c r="BF274" s="56"/>
      <c r="BG274" s="56"/>
      <c r="BH274" s="56"/>
      <c r="BI274" s="56"/>
      <c r="BJ274" s="56"/>
      <c r="BK274" s="56"/>
      <c r="EW274" s="71"/>
      <c r="FB274" s="75"/>
      <c r="FC274" s="75"/>
      <c r="FL274" s="71"/>
    </row>
    <row r="275" spans="3:168" s="35" customFormat="1" x14ac:dyDescent="0.2">
      <c r="C275" s="36"/>
      <c r="G275" s="37"/>
      <c r="H275" s="37"/>
      <c r="P275" s="34"/>
      <c r="X275" s="34"/>
      <c r="BE275" s="56"/>
      <c r="BF275" s="56"/>
      <c r="BG275" s="56"/>
      <c r="BH275" s="56"/>
      <c r="BI275" s="56"/>
      <c r="BJ275" s="56"/>
      <c r="BK275" s="56"/>
      <c r="EW275" s="71"/>
      <c r="FB275" s="75"/>
      <c r="FC275" s="75"/>
      <c r="FL275" s="71"/>
    </row>
    <row r="276" spans="3:168" s="35" customFormat="1" x14ac:dyDescent="0.2">
      <c r="C276" s="36"/>
      <c r="G276" s="37"/>
      <c r="H276" s="37"/>
      <c r="P276" s="34"/>
      <c r="X276" s="34"/>
      <c r="BE276" s="56"/>
      <c r="BF276" s="56"/>
      <c r="BG276" s="56"/>
      <c r="BH276" s="56"/>
      <c r="BI276" s="56"/>
      <c r="BJ276" s="56"/>
      <c r="BK276" s="56"/>
      <c r="EW276" s="71"/>
      <c r="FB276" s="75"/>
      <c r="FC276" s="75"/>
      <c r="FL276" s="71"/>
    </row>
    <row r="277" spans="3:168" s="35" customFormat="1" x14ac:dyDescent="0.2">
      <c r="C277" s="36"/>
      <c r="G277" s="37"/>
      <c r="H277" s="37"/>
      <c r="P277" s="34"/>
      <c r="X277" s="34"/>
      <c r="BE277" s="56"/>
      <c r="BF277" s="56"/>
      <c r="BG277" s="56"/>
      <c r="BH277" s="56"/>
      <c r="BI277" s="56"/>
      <c r="BJ277" s="56"/>
      <c r="BK277" s="56"/>
      <c r="EW277" s="71"/>
      <c r="FB277" s="75"/>
      <c r="FC277" s="75"/>
      <c r="FL277" s="71"/>
    </row>
    <row r="278" spans="3:168" s="35" customFormat="1" x14ac:dyDescent="0.2">
      <c r="C278" s="36"/>
      <c r="G278" s="37"/>
      <c r="H278" s="37"/>
      <c r="P278" s="34"/>
      <c r="X278" s="34"/>
      <c r="BE278" s="56"/>
      <c r="BF278" s="56"/>
      <c r="BG278" s="56"/>
      <c r="BH278" s="56"/>
      <c r="BI278" s="56"/>
      <c r="BJ278" s="56"/>
      <c r="BK278" s="56"/>
      <c r="EW278" s="71"/>
      <c r="FB278" s="75"/>
      <c r="FC278" s="75"/>
      <c r="FL278" s="71"/>
    </row>
    <row r="279" spans="3:168" s="35" customFormat="1" x14ac:dyDescent="0.2">
      <c r="C279" s="36"/>
      <c r="G279" s="37"/>
      <c r="H279" s="37"/>
      <c r="P279" s="34"/>
      <c r="X279" s="34"/>
      <c r="BE279" s="56"/>
      <c r="BF279" s="56"/>
      <c r="BG279" s="56"/>
      <c r="BH279" s="56"/>
      <c r="BI279" s="56"/>
      <c r="BJ279" s="56"/>
      <c r="BK279" s="56"/>
      <c r="EW279" s="71"/>
      <c r="FB279" s="75"/>
      <c r="FC279" s="75"/>
      <c r="FL279" s="71"/>
    </row>
    <row r="280" spans="3:168" s="35" customFormat="1" x14ac:dyDescent="0.2">
      <c r="C280" s="36"/>
      <c r="G280" s="37"/>
      <c r="H280" s="37"/>
      <c r="P280" s="34"/>
      <c r="X280" s="34"/>
      <c r="BE280" s="56"/>
      <c r="BF280" s="56"/>
      <c r="BG280" s="56"/>
      <c r="BH280" s="56"/>
      <c r="BI280" s="56"/>
      <c r="BJ280" s="56"/>
      <c r="BK280" s="56"/>
      <c r="EW280" s="71"/>
      <c r="FB280" s="75"/>
      <c r="FC280" s="75"/>
      <c r="FL280" s="71"/>
    </row>
    <row r="281" spans="3:168" s="35" customFormat="1" x14ac:dyDescent="0.2">
      <c r="C281" s="36"/>
      <c r="G281" s="37"/>
      <c r="H281" s="37"/>
      <c r="P281" s="34"/>
      <c r="X281" s="34"/>
      <c r="BE281" s="56"/>
      <c r="BF281" s="56"/>
      <c r="BG281" s="56"/>
      <c r="BH281" s="56"/>
      <c r="BI281" s="56"/>
      <c r="BJ281" s="56"/>
      <c r="BK281" s="56"/>
      <c r="EW281" s="71"/>
      <c r="FB281" s="75"/>
      <c r="FC281" s="75"/>
      <c r="FL281" s="71"/>
    </row>
    <row r="282" spans="3:168" s="35" customFormat="1" x14ac:dyDescent="0.2">
      <c r="C282" s="36"/>
      <c r="G282" s="37"/>
      <c r="H282" s="37"/>
      <c r="P282" s="34"/>
      <c r="X282" s="34"/>
      <c r="BE282" s="56"/>
      <c r="BF282" s="56"/>
      <c r="BG282" s="56"/>
      <c r="BH282" s="56"/>
      <c r="BI282" s="56"/>
      <c r="BJ282" s="56"/>
      <c r="BK282" s="56"/>
      <c r="EW282" s="71"/>
      <c r="FB282" s="75"/>
      <c r="FC282" s="75"/>
      <c r="FL282" s="71"/>
    </row>
    <row r="283" spans="3:168" s="35" customFormat="1" x14ac:dyDescent="0.2">
      <c r="C283" s="36"/>
      <c r="G283" s="37"/>
      <c r="H283" s="37"/>
      <c r="P283" s="34"/>
      <c r="X283" s="34"/>
      <c r="BE283" s="56"/>
      <c r="BF283" s="56"/>
      <c r="BG283" s="56"/>
      <c r="BH283" s="56"/>
      <c r="BI283" s="56"/>
      <c r="BJ283" s="56"/>
      <c r="BK283" s="56"/>
      <c r="EW283" s="71"/>
      <c r="FB283" s="75"/>
      <c r="FC283" s="75"/>
      <c r="FL283" s="71"/>
    </row>
    <row r="284" spans="3:168" s="35" customFormat="1" x14ac:dyDescent="0.2">
      <c r="C284" s="36"/>
      <c r="G284" s="37"/>
      <c r="H284" s="37"/>
      <c r="P284" s="34"/>
      <c r="X284" s="34"/>
      <c r="BE284" s="56"/>
      <c r="BF284" s="56"/>
      <c r="BG284" s="56"/>
      <c r="BH284" s="56"/>
      <c r="BI284" s="56"/>
      <c r="BJ284" s="56"/>
      <c r="BK284" s="56"/>
      <c r="EW284" s="71"/>
      <c r="FB284" s="75"/>
      <c r="FC284" s="75"/>
      <c r="FL284" s="71"/>
    </row>
    <row r="285" spans="3:168" s="35" customFormat="1" x14ac:dyDescent="0.2">
      <c r="C285" s="36"/>
      <c r="G285" s="37"/>
      <c r="H285" s="37"/>
      <c r="P285" s="34"/>
      <c r="X285" s="34"/>
      <c r="BE285" s="56"/>
      <c r="BF285" s="56"/>
      <c r="BG285" s="56"/>
      <c r="BH285" s="56"/>
      <c r="BI285" s="56"/>
      <c r="BJ285" s="56"/>
      <c r="BK285" s="56"/>
      <c r="EW285" s="71"/>
      <c r="FB285" s="75"/>
      <c r="FC285" s="75"/>
      <c r="FL285" s="71"/>
    </row>
    <row r="286" spans="3:168" s="35" customFormat="1" x14ac:dyDescent="0.2">
      <c r="C286" s="36"/>
      <c r="G286" s="37"/>
      <c r="H286" s="37"/>
      <c r="P286" s="34"/>
      <c r="X286" s="34"/>
      <c r="BE286" s="56"/>
      <c r="BF286" s="56"/>
      <c r="BG286" s="56"/>
      <c r="BH286" s="56"/>
      <c r="BI286" s="56"/>
      <c r="BJ286" s="56"/>
      <c r="BK286" s="56"/>
      <c r="EW286" s="71"/>
      <c r="FB286" s="75"/>
      <c r="FC286" s="75"/>
      <c r="FL286" s="71"/>
    </row>
    <row r="287" spans="3:168" s="35" customFormat="1" x14ac:dyDescent="0.2">
      <c r="C287" s="36"/>
      <c r="G287" s="37"/>
      <c r="H287" s="37"/>
      <c r="P287" s="34"/>
      <c r="X287" s="34"/>
      <c r="BE287" s="56"/>
      <c r="BF287" s="56"/>
      <c r="BG287" s="56"/>
      <c r="BH287" s="56"/>
      <c r="BI287" s="56"/>
      <c r="BJ287" s="56"/>
      <c r="BK287" s="56"/>
      <c r="EW287" s="71"/>
      <c r="FB287" s="75"/>
      <c r="FC287" s="75"/>
      <c r="FL287" s="71"/>
    </row>
    <row r="288" spans="3:168" s="35" customFormat="1" x14ac:dyDescent="0.2">
      <c r="C288" s="36"/>
      <c r="G288" s="37"/>
      <c r="H288" s="37"/>
      <c r="P288" s="34"/>
      <c r="X288" s="34"/>
      <c r="BE288" s="56"/>
      <c r="BF288" s="56"/>
      <c r="BG288" s="56"/>
      <c r="BH288" s="56"/>
      <c r="BI288" s="56"/>
      <c r="BJ288" s="56"/>
      <c r="BK288" s="56"/>
      <c r="EW288" s="71"/>
      <c r="FB288" s="75"/>
      <c r="FC288" s="75"/>
      <c r="FL288" s="71"/>
    </row>
    <row r="289" spans="3:168" s="35" customFormat="1" x14ac:dyDescent="0.2">
      <c r="C289" s="36"/>
      <c r="G289" s="37"/>
      <c r="H289" s="37"/>
      <c r="P289" s="34"/>
      <c r="X289" s="34"/>
      <c r="BE289" s="56"/>
      <c r="BF289" s="56"/>
      <c r="BG289" s="56"/>
      <c r="BH289" s="56"/>
      <c r="BI289" s="56"/>
      <c r="BJ289" s="56"/>
      <c r="BK289" s="56"/>
      <c r="EW289" s="71"/>
      <c r="FB289" s="75"/>
      <c r="FC289" s="75"/>
      <c r="FL289" s="71"/>
    </row>
    <row r="290" spans="3:168" s="35" customFormat="1" x14ac:dyDescent="0.2">
      <c r="C290" s="36"/>
      <c r="G290" s="37"/>
      <c r="H290" s="37"/>
      <c r="P290" s="34"/>
      <c r="X290" s="34"/>
      <c r="BE290" s="56"/>
      <c r="BF290" s="56"/>
      <c r="BG290" s="56"/>
      <c r="BH290" s="56"/>
      <c r="BI290" s="56"/>
      <c r="BJ290" s="56"/>
      <c r="BK290" s="56"/>
      <c r="EW290" s="71"/>
      <c r="FB290" s="75"/>
      <c r="FC290" s="75"/>
      <c r="FL290" s="71"/>
    </row>
    <row r="291" spans="3:168" s="35" customFormat="1" x14ac:dyDescent="0.2">
      <c r="C291" s="36"/>
      <c r="G291" s="37"/>
      <c r="H291" s="37"/>
      <c r="P291" s="34"/>
      <c r="X291" s="34"/>
      <c r="BE291" s="56"/>
      <c r="BF291" s="56"/>
      <c r="BG291" s="56"/>
      <c r="BH291" s="56"/>
      <c r="BI291" s="56"/>
      <c r="BJ291" s="56"/>
      <c r="BK291" s="56"/>
      <c r="EW291" s="71"/>
      <c r="FB291" s="75"/>
      <c r="FC291" s="75"/>
      <c r="FL291" s="71"/>
    </row>
    <row r="292" spans="3:168" s="35" customFormat="1" x14ac:dyDescent="0.2">
      <c r="C292" s="36"/>
      <c r="G292" s="37"/>
      <c r="H292" s="37"/>
      <c r="P292" s="34"/>
      <c r="X292" s="34"/>
      <c r="BE292" s="56"/>
      <c r="BF292" s="56"/>
      <c r="BG292" s="56"/>
      <c r="BH292" s="56"/>
      <c r="BI292" s="56"/>
      <c r="BJ292" s="56"/>
      <c r="BK292" s="56"/>
      <c r="EW292" s="71"/>
      <c r="FB292" s="75"/>
      <c r="FC292" s="75"/>
      <c r="FL292" s="71"/>
    </row>
    <row r="293" spans="3:168" s="35" customFormat="1" x14ac:dyDescent="0.2">
      <c r="C293" s="36"/>
      <c r="G293" s="37"/>
      <c r="H293" s="37"/>
      <c r="P293" s="34"/>
      <c r="X293" s="34"/>
      <c r="BE293" s="56"/>
      <c r="BF293" s="56"/>
      <c r="BG293" s="56"/>
      <c r="BH293" s="56"/>
      <c r="BI293" s="56"/>
      <c r="BJ293" s="56"/>
      <c r="BK293" s="56"/>
      <c r="EW293" s="71"/>
      <c r="FB293" s="75"/>
      <c r="FC293" s="75"/>
      <c r="FL293" s="71"/>
    </row>
    <row r="294" spans="3:168" s="35" customFormat="1" x14ac:dyDescent="0.2">
      <c r="C294" s="36"/>
      <c r="G294" s="37"/>
      <c r="H294" s="37"/>
      <c r="P294" s="34"/>
      <c r="X294" s="34"/>
      <c r="BE294" s="56"/>
      <c r="BF294" s="56"/>
      <c r="BG294" s="56"/>
      <c r="BH294" s="56"/>
      <c r="BI294" s="56"/>
      <c r="BJ294" s="56"/>
      <c r="BK294" s="56"/>
      <c r="EW294" s="71"/>
      <c r="FB294" s="75"/>
      <c r="FC294" s="75"/>
      <c r="FL294" s="71"/>
    </row>
    <row r="295" spans="3:168" s="35" customFormat="1" x14ac:dyDescent="0.2">
      <c r="C295" s="36"/>
      <c r="G295" s="37"/>
      <c r="H295" s="37"/>
      <c r="P295" s="34"/>
      <c r="X295" s="34"/>
      <c r="BE295" s="56"/>
      <c r="BF295" s="56"/>
      <c r="BG295" s="56"/>
      <c r="BH295" s="56"/>
      <c r="BI295" s="56"/>
      <c r="BJ295" s="56"/>
      <c r="BK295" s="56"/>
      <c r="EW295" s="71"/>
      <c r="FB295" s="75"/>
      <c r="FC295" s="75"/>
      <c r="FL295" s="71"/>
    </row>
    <row r="296" spans="3:168" s="35" customFormat="1" x14ac:dyDescent="0.2">
      <c r="C296" s="36"/>
      <c r="G296" s="37"/>
      <c r="H296" s="37"/>
      <c r="P296" s="34"/>
      <c r="X296" s="34"/>
      <c r="BE296" s="56"/>
      <c r="BF296" s="56"/>
      <c r="BG296" s="56"/>
      <c r="BH296" s="56"/>
      <c r="BI296" s="56"/>
      <c r="BJ296" s="56"/>
      <c r="BK296" s="56"/>
      <c r="EW296" s="71"/>
      <c r="FB296" s="75"/>
      <c r="FC296" s="75"/>
      <c r="FL296" s="71"/>
    </row>
    <row r="297" spans="3:168" s="35" customFormat="1" x14ac:dyDescent="0.2">
      <c r="C297" s="36"/>
      <c r="G297" s="37"/>
      <c r="H297" s="37"/>
      <c r="P297" s="34"/>
      <c r="X297" s="34"/>
      <c r="BE297" s="56"/>
      <c r="BF297" s="56"/>
      <c r="BG297" s="56"/>
      <c r="BH297" s="56"/>
      <c r="BI297" s="56"/>
      <c r="BJ297" s="56"/>
      <c r="BK297" s="56"/>
      <c r="EW297" s="71"/>
      <c r="FB297" s="75"/>
      <c r="FC297" s="75"/>
      <c r="FL297" s="71"/>
    </row>
    <row r="298" spans="3:168" s="35" customFormat="1" x14ac:dyDescent="0.2">
      <c r="C298" s="36"/>
      <c r="G298" s="37"/>
      <c r="H298" s="37"/>
      <c r="P298" s="34"/>
      <c r="X298" s="34"/>
      <c r="BE298" s="56"/>
      <c r="BF298" s="56"/>
      <c r="BG298" s="56"/>
      <c r="BH298" s="56"/>
      <c r="BI298" s="56"/>
      <c r="BJ298" s="56"/>
      <c r="BK298" s="56"/>
      <c r="EW298" s="71"/>
      <c r="FB298" s="75"/>
      <c r="FC298" s="75"/>
      <c r="FL298" s="71"/>
    </row>
    <row r="299" spans="3:168" s="35" customFormat="1" x14ac:dyDescent="0.2">
      <c r="C299" s="36"/>
      <c r="G299" s="37"/>
      <c r="H299" s="37"/>
      <c r="P299" s="34"/>
      <c r="X299" s="34"/>
      <c r="BE299" s="56"/>
      <c r="BF299" s="56"/>
      <c r="BG299" s="56"/>
      <c r="BH299" s="56"/>
      <c r="BI299" s="56"/>
      <c r="BJ299" s="56"/>
      <c r="BK299" s="56"/>
      <c r="EW299" s="71"/>
      <c r="FB299" s="75"/>
      <c r="FC299" s="75"/>
      <c r="FL299" s="71"/>
    </row>
    <row r="300" spans="3:168" s="35" customFormat="1" x14ac:dyDescent="0.2">
      <c r="C300" s="36"/>
      <c r="G300" s="37"/>
      <c r="H300" s="37"/>
      <c r="P300" s="34"/>
      <c r="X300" s="34"/>
      <c r="BE300" s="56"/>
      <c r="BF300" s="56"/>
      <c r="BG300" s="56"/>
      <c r="BH300" s="56"/>
      <c r="BI300" s="56"/>
      <c r="BJ300" s="56"/>
      <c r="BK300" s="56"/>
      <c r="EW300" s="71"/>
      <c r="FB300" s="75"/>
      <c r="FC300" s="75"/>
      <c r="FL300" s="71"/>
    </row>
    <row r="301" spans="3:168" s="35" customFormat="1" x14ac:dyDescent="0.2">
      <c r="C301" s="36"/>
      <c r="G301" s="37"/>
      <c r="H301" s="37"/>
      <c r="P301" s="34"/>
      <c r="X301" s="34"/>
      <c r="BE301" s="56"/>
      <c r="BF301" s="56"/>
      <c r="BG301" s="56"/>
      <c r="BH301" s="56"/>
      <c r="BI301" s="56"/>
      <c r="BJ301" s="56"/>
      <c r="BK301" s="56"/>
      <c r="EW301" s="71"/>
      <c r="FB301" s="75"/>
      <c r="FC301" s="75"/>
      <c r="FL301" s="71"/>
    </row>
    <row r="302" spans="3:168" s="35" customFormat="1" x14ac:dyDescent="0.2">
      <c r="C302" s="36"/>
      <c r="G302" s="37"/>
      <c r="H302" s="37"/>
      <c r="P302" s="34"/>
      <c r="X302" s="34"/>
      <c r="BE302" s="56"/>
      <c r="BF302" s="56"/>
      <c r="BG302" s="56"/>
      <c r="BH302" s="56"/>
      <c r="BI302" s="56"/>
      <c r="BJ302" s="56"/>
      <c r="BK302" s="56"/>
      <c r="EW302" s="71"/>
      <c r="FB302" s="75"/>
      <c r="FC302" s="75"/>
      <c r="FL302" s="71"/>
    </row>
    <row r="303" spans="3:168" s="35" customFormat="1" x14ac:dyDescent="0.2">
      <c r="C303" s="36"/>
      <c r="G303" s="37"/>
      <c r="H303" s="37"/>
      <c r="P303" s="34"/>
      <c r="X303" s="34"/>
      <c r="BE303" s="56"/>
      <c r="BF303" s="56"/>
      <c r="BG303" s="56"/>
      <c r="BH303" s="56"/>
      <c r="BI303" s="56"/>
      <c r="BJ303" s="56"/>
      <c r="BK303" s="56"/>
      <c r="EW303" s="71"/>
      <c r="FB303" s="75"/>
      <c r="FC303" s="75"/>
      <c r="FL303" s="71"/>
    </row>
    <row r="304" spans="3:168" s="35" customFormat="1" x14ac:dyDescent="0.2">
      <c r="C304" s="36"/>
      <c r="G304" s="37"/>
      <c r="H304" s="37"/>
      <c r="P304" s="34"/>
      <c r="X304" s="34"/>
      <c r="BE304" s="56"/>
      <c r="BF304" s="56"/>
      <c r="BG304" s="56"/>
      <c r="BH304" s="56"/>
      <c r="BI304" s="56"/>
      <c r="BJ304" s="56"/>
      <c r="BK304" s="56"/>
      <c r="EW304" s="71"/>
      <c r="FB304" s="75"/>
      <c r="FC304" s="75"/>
      <c r="FL304" s="71"/>
    </row>
    <row r="305" spans="3:168" s="35" customFormat="1" x14ac:dyDescent="0.2">
      <c r="C305" s="36"/>
      <c r="G305" s="37"/>
      <c r="H305" s="37"/>
      <c r="P305" s="34"/>
      <c r="X305" s="34"/>
      <c r="BE305" s="56"/>
      <c r="BF305" s="56"/>
      <c r="BG305" s="56"/>
      <c r="BH305" s="56"/>
      <c r="BI305" s="56"/>
      <c r="BJ305" s="56"/>
      <c r="BK305" s="56"/>
      <c r="EW305" s="71"/>
      <c r="FB305" s="75"/>
      <c r="FC305" s="75"/>
      <c r="FL305" s="71"/>
    </row>
    <row r="306" spans="3:168" s="35" customFormat="1" x14ac:dyDescent="0.2">
      <c r="C306" s="36"/>
      <c r="G306" s="37"/>
      <c r="H306" s="37"/>
      <c r="P306" s="34"/>
      <c r="X306" s="34"/>
      <c r="BE306" s="56"/>
      <c r="BF306" s="56"/>
      <c r="BG306" s="56"/>
      <c r="BH306" s="56"/>
      <c r="BI306" s="56"/>
      <c r="BJ306" s="56"/>
      <c r="BK306" s="56"/>
      <c r="EW306" s="71"/>
      <c r="FB306" s="75"/>
      <c r="FC306" s="75"/>
      <c r="FL306" s="71"/>
    </row>
    <row r="307" spans="3:168" s="35" customFormat="1" x14ac:dyDescent="0.2">
      <c r="C307" s="36"/>
      <c r="G307" s="37"/>
      <c r="H307" s="37"/>
      <c r="P307" s="34"/>
      <c r="X307" s="34"/>
      <c r="BE307" s="56"/>
      <c r="BF307" s="56"/>
      <c r="BG307" s="56"/>
      <c r="BH307" s="56"/>
      <c r="BI307" s="56"/>
      <c r="BJ307" s="56"/>
      <c r="BK307" s="56"/>
      <c r="EW307" s="71"/>
      <c r="FB307" s="75"/>
      <c r="FC307" s="75"/>
      <c r="FL307" s="71"/>
    </row>
    <row r="308" spans="3:168" s="35" customFormat="1" x14ac:dyDescent="0.2">
      <c r="C308" s="36"/>
      <c r="G308" s="37"/>
      <c r="H308" s="37"/>
      <c r="P308" s="34"/>
      <c r="X308" s="34"/>
      <c r="BE308" s="56"/>
      <c r="BF308" s="56"/>
      <c r="BG308" s="56"/>
      <c r="BH308" s="56"/>
      <c r="BI308" s="56"/>
      <c r="BJ308" s="56"/>
      <c r="BK308" s="56"/>
      <c r="EW308" s="71"/>
      <c r="FB308" s="75"/>
      <c r="FC308" s="75"/>
      <c r="FL308" s="71"/>
    </row>
    <row r="309" spans="3:168" s="35" customFormat="1" x14ac:dyDescent="0.2">
      <c r="C309" s="36"/>
      <c r="G309" s="37"/>
      <c r="H309" s="37"/>
      <c r="P309" s="34"/>
      <c r="X309" s="34"/>
      <c r="BE309" s="56"/>
      <c r="BF309" s="56"/>
      <c r="BG309" s="56"/>
      <c r="BH309" s="56"/>
      <c r="BI309" s="56"/>
      <c r="BJ309" s="56"/>
      <c r="BK309" s="56"/>
      <c r="EW309" s="71"/>
      <c r="FB309" s="75"/>
      <c r="FC309" s="75"/>
      <c r="FL309" s="71"/>
    </row>
    <row r="310" spans="3:168" s="35" customFormat="1" x14ac:dyDescent="0.2">
      <c r="C310" s="36"/>
      <c r="G310" s="37"/>
      <c r="H310" s="37"/>
      <c r="P310" s="34"/>
      <c r="X310" s="34"/>
      <c r="BE310" s="56"/>
      <c r="BF310" s="56"/>
      <c r="BG310" s="56"/>
      <c r="BH310" s="56"/>
      <c r="BI310" s="56"/>
      <c r="BJ310" s="56"/>
      <c r="BK310" s="56"/>
      <c r="EW310" s="71"/>
      <c r="FB310" s="75"/>
      <c r="FC310" s="75"/>
      <c r="FL310" s="71"/>
    </row>
    <row r="311" spans="3:168" s="35" customFormat="1" x14ac:dyDescent="0.2">
      <c r="C311" s="36"/>
      <c r="G311" s="37"/>
      <c r="H311" s="37"/>
      <c r="P311" s="34"/>
      <c r="X311" s="34"/>
      <c r="BE311" s="56"/>
      <c r="BF311" s="56"/>
      <c r="BG311" s="56"/>
      <c r="BH311" s="56"/>
      <c r="BI311" s="56"/>
      <c r="BJ311" s="56"/>
      <c r="BK311" s="56"/>
      <c r="EW311" s="71"/>
      <c r="FB311" s="75"/>
      <c r="FC311" s="75"/>
      <c r="FL311" s="71"/>
    </row>
    <row r="312" spans="3:168" s="35" customFormat="1" x14ac:dyDescent="0.2">
      <c r="C312" s="36"/>
      <c r="G312" s="37"/>
      <c r="H312" s="37"/>
      <c r="P312" s="34"/>
      <c r="X312" s="34"/>
      <c r="BE312" s="56"/>
      <c r="BF312" s="56"/>
      <c r="BG312" s="56"/>
      <c r="BH312" s="56"/>
      <c r="BI312" s="56"/>
      <c r="BJ312" s="56"/>
      <c r="BK312" s="56"/>
      <c r="EW312" s="71"/>
      <c r="FB312" s="75"/>
      <c r="FC312" s="75"/>
      <c r="FL312" s="71"/>
    </row>
    <row r="313" spans="3:168" s="35" customFormat="1" x14ac:dyDescent="0.2">
      <c r="C313" s="36"/>
      <c r="G313" s="37"/>
      <c r="H313" s="37"/>
      <c r="P313" s="34"/>
      <c r="X313" s="34"/>
      <c r="BE313" s="56"/>
      <c r="BF313" s="56"/>
      <c r="BG313" s="56"/>
      <c r="BH313" s="56"/>
      <c r="BI313" s="56"/>
      <c r="BJ313" s="56"/>
      <c r="BK313" s="56"/>
      <c r="EW313" s="71"/>
      <c r="FB313" s="75"/>
      <c r="FC313" s="75"/>
      <c r="FL313" s="71"/>
    </row>
    <row r="314" spans="3:168" s="35" customFormat="1" x14ac:dyDescent="0.2">
      <c r="C314" s="36"/>
      <c r="G314" s="37"/>
      <c r="H314" s="37"/>
      <c r="P314" s="34"/>
      <c r="X314" s="34"/>
      <c r="BE314" s="56"/>
      <c r="BF314" s="56"/>
      <c r="BG314" s="56"/>
      <c r="BH314" s="56"/>
      <c r="BI314" s="56"/>
      <c r="BJ314" s="56"/>
      <c r="BK314" s="56"/>
      <c r="EW314" s="71"/>
      <c r="FB314" s="75"/>
      <c r="FC314" s="75"/>
      <c r="FL314" s="71"/>
    </row>
    <row r="315" spans="3:168" s="35" customFormat="1" x14ac:dyDescent="0.2">
      <c r="C315" s="36"/>
      <c r="G315" s="37"/>
      <c r="H315" s="37"/>
      <c r="P315" s="34"/>
      <c r="X315" s="34"/>
      <c r="BE315" s="56"/>
      <c r="BF315" s="56"/>
      <c r="BG315" s="56"/>
      <c r="BH315" s="56"/>
      <c r="BI315" s="56"/>
      <c r="BJ315" s="56"/>
      <c r="BK315" s="56"/>
      <c r="EW315" s="71"/>
      <c r="FB315" s="75"/>
      <c r="FC315" s="75"/>
      <c r="FL315" s="71"/>
    </row>
    <row r="316" spans="3:168" s="35" customFormat="1" x14ac:dyDescent="0.2">
      <c r="C316" s="36"/>
      <c r="G316" s="37"/>
      <c r="H316" s="37"/>
      <c r="P316" s="34"/>
      <c r="X316" s="34"/>
      <c r="BE316" s="56"/>
      <c r="BF316" s="56"/>
      <c r="BG316" s="56"/>
      <c r="BH316" s="56"/>
      <c r="BI316" s="56"/>
      <c r="BJ316" s="56"/>
      <c r="BK316" s="56"/>
      <c r="EW316" s="71"/>
      <c r="FB316" s="75"/>
      <c r="FC316" s="75"/>
      <c r="FL316" s="71"/>
    </row>
    <row r="317" spans="3:168" s="35" customFormat="1" x14ac:dyDescent="0.2">
      <c r="C317" s="36"/>
      <c r="G317" s="37"/>
      <c r="H317" s="37"/>
      <c r="P317" s="34"/>
      <c r="X317" s="34"/>
      <c r="BE317" s="56"/>
      <c r="BF317" s="56"/>
      <c r="BG317" s="56"/>
      <c r="BH317" s="56"/>
      <c r="BI317" s="56"/>
      <c r="BJ317" s="56"/>
      <c r="BK317" s="56"/>
      <c r="EW317" s="71"/>
      <c r="FB317" s="75"/>
      <c r="FC317" s="75"/>
      <c r="FL317" s="71"/>
    </row>
    <row r="318" spans="3:168" s="35" customFormat="1" x14ac:dyDescent="0.2">
      <c r="C318" s="36"/>
      <c r="G318" s="37"/>
      <c r="H318" s="37"/>
      <c r="P318" s="34"/>
      <c r="X318" s="34"/>
      <c r="BE318" s="56"/>
      <c r="BF318" s="56"/>
      <c r="BG318" s="56"/>
      <c r="BH318" s="56"/>
      <c r="BI318" s="56"/>
      <c r="BJ318" s="56"/>
      <c r="BK318" s="56"/>
      <c r="EW318" s="71"/>
      <c r="FB318" s="75"/>
      <c r="FC318" s="75"/>
      <c r="FL318" s="71"/>
    </row>
    <row r="319" spans="3:168" s="35" customFormat="1" x14ac:dyDescent="0.2">
      <c r="C319" s="36"/>
      <c r="G319" s="37"/>
      <c r="H319" s="37"/>
      <c r="P319" s="34"/>
      <c r="X319" s="34"/>
      <c r="BE319" s="56"/>
      <c r="BF319" s="56"/>
      <c r="BG319" s="56"/>
      <c r="BH319" s="56"/>
      <c r="BI319" s="56"/>
      <c r="BJ319" s="56"/>
      <c r="BK319" s="56"/>
      <c r="EW319" s="71"/>
      <c r="FB319" s="75"/>
      <c r="FC319" s="75"/>
      <c r="FL319" s="71"/>
    </row>
    <row r="320" spans="3:168" s="35" customFormat="1" x14ac:dyDescent="0.2">
      <c r="C320" s="36"/>
      <c r="G320" s="37"/>
      <c r="H320" s="37"/>
      <c r="P320" s="34"/>
      <c r="X320" s="34"/>
      <c r="BE320" s="56"/>
      <c r="BF320" s="56"/>
      <c r="BG320" s="56"/>
      <c r="BH320" s="56"/>
      <c r="BI320" s="56"/>
      <c r="BJ320" s="56"/>
      <c r="BK320" s="56"/>
      <c r="EW320" s="71"/>
      <c r="FB320" s="75"/>
      <c r="FC320" s="75"/>
      <c r="FL320" s="71"/>
    </row>
    <row r="321" spans="3:168" s="35" customFormat="1" x14ac:dyDescent="0.2">
      <c r="C321" s="36"/>
      <c r="G321" s="37"/>
      <c r="H321" s="37"/>
      <c r="P321" s="34"/>
      <c r="X321" s="34"/>
      <c r="BE321" s="56"/>
      <c r="BF321" s="56"/>
      <c r="BG321" s="56"/>
      <c r="BH321" s="56"/>
      <c r="BI321" s="56"/>
      <c r="BJ321" s="56"/>
      <c r="BK321" s="56"/>
      <c r="EW321" s="71"/>
      <c r="FB321" s="75"/>
      <c r="FC321" s="75"/>
      <c r="FL321" s="71"/>
    </row>
    <row r="322" spans="3:168" s="35" customFormat="1" x14ac:dyDescent="0.2">
      <c r="C322" s="36"/>
      <c r="G322" s="37"/>
      <c r="H322" s="37"/>
      <c r="P322" s="34"/>
      <c r="X322" s="34"/>
      <c r="BE322" s="56"/>
      <c r="BF322" s="56"/>
      <c r="BG322" s="56"/>
      <c r="BH322" s="56"/>
      <c r="BI322" s="56"/>
      <c r="BJ322" s="56"/>
      <c r="BK322" s="56"/>
      <c r="EW322" s="71"/>
      <c r="FB322" s="75"/>
      <c r="FC322" s="75"/>
      <c r="FL322" s="71"/>
    </row>
    <row r="323" spans="3:168" s="35" customFormat="1" x14ac:dyDescent="0.2">
      <c r="C323" s="36"/>
      <c r="G323" s="37"/>
      <c r="H323" s="37"/>
      <c r="P323" s="34"/>
      <c r="X323" s="34"/>
      <c r="BE323" s="56"/>
      <c r="BF323" s="56"/>
      <c r="BG323" s="56"/>
      <c r="BH323" s="56"/>
      <c r="BI323" s="56"/>
      <c r="BJ323" s="56"/>
      <c r="BK323" s="56"/>
      <c r="EW323" s="71"/>
      <c r="FB323" s="75"/>
      <c r="FC323" s="75"/>
      <c r="FL323" s="71"/>
    </row>
    <row r="324" spans="3:168" s="35" customFormat="1" x14ac:dyDescent="0.2">
      <c r="C324" s="36"/>
      <c r="G324" s="37"/>
      <c r="H324" s="37"/>
      <c r="P324" s="34"/>
      <c r="X324" s="34"/>
      <c r="BE324" s="56"/>
      <c r="BF324" s="56"/>
      <c r="BG324" s="56"/>
      <c r="BH324" s="56"/>
      <c r="BI324" s="56"/>
      <c r="BJ324" s="56"/>
      <c r="BK324" s="56"/>
      <c r="EW324" s="71"/>
      <c r="FB324" s="75"/>
      <c r="FC324" s="75"/>
      <c r="FL324" s="71"/>
    </row>
    <row r="325" spans="3:168" s="35" customFormat="1" x14ac:dyDescent="0.2">
      <c r="C325" s="36"/>
      <c r="G325" s="37"/>
      <c r="H325" s="37"/>
      <c r="P325" s="34"/>
      <c r="X325" s="34"/>
      <c r="BE325" s="56"/>
      <c r="BF325" s="56"/>
      <c r="BG325" s="56"/>
      <c r="BH325" s="56"/>
      <c r="BI325" s="56"/>
      <c r="BJ325" s="56"/>
      <c r="BK325" s="56"/>
      <c r="EW325" s="71"/>
      <c r="FB325" s="75"/>
      <c r="FC325" s="75"/>
      <c r="FL325" s="71"/>
    </row>
    <row r="326" spans="3:168" s="35" customFormat="1" x14ac:dyDescent="0.2">
      <c r="C326" s="36"/>
      <c r="G326" s="37"/>
      <c r="H326" s="37"/>
      <c r="P326" s="34"/>
      <c r="X326" s="34"/>
      <c r="BE326" s="56"/>
      <c r="BF326" s="56"/>
      <c r="BG326" s="56"/>
      <c r="BH326" s="56"/>
      <c r="BI326" s="56"/>
      <c r="BJ326" s="56"/>
      <c r="BK326" s="56"/>
      <c r="EW326" s="71"/>
      <c r="FB326" s="75"/>
      <c r="FC326" s="75"/>
      <c r="FL326" s="71"/>
    </row>
    <row r="327" spans="3:168" s="35" customFormat="1" x14ac:dyDescent="0.2">
      <c r="C327" s="36"/>
      <c r="G327" s="37"/>
      <c r="H327" s="37"/>
      <c r="P327" s="34"/>
      <c r="X327" s="34"/>
      <c r="BE327" s="56"/>
      <c r="BF327" s="56"/>
      <c r="BG327" s="56"/>
      <c r="BH327" s="56"/>
      <c r="BI327" s="56"/>
      <c r="BJ327" s="56"/>
      <c r="BK327" s="56"/>
      <c r="EW327" s="71"/>
      <c r="FB327" s="75"/>
      <c r="FC327" s="75"/>
      <c r="FL327" s="71"/>
    </row>
    <row r="328" spans="3:168" s="35" customFormat="1" x14ac:dyDescent="0.2">
      <c r="C328" s="36"/>
      <c r="G328" s="37"/>
      <c r="H328" s="37"/>
      <c r="P328" s="34"/>
      <c r="X328" s="34"/>
      <c r="BE328" s="56"/>
      <c r="BF328" s="56"/>
      <c r="BG328" s="56"/>
      <c r="BH328" s="56"/>
      <c r="BI328" s="56"/>
      <c r="BJ328" s="56"/>
      <c r="BK328" s="56"/>
      <c r="EW328" s="71"/>
      <c r="FB328" s="75"/>
      <c r="FC328" s="75"/>
      <c r="FL328" s="71"/>
    </row>
    <row r="329" spans="3:168" s="35" customFormat="1" x14ac:dyDescent="0.2">
      <c r="C329" s="36"/>
      <c r="G329" s="37"/>
      <c r="H329" s="37"/>
      <c r="P329" s="34"/>
      <c r="X329" s="34"/>
      <c r="BE329" s="56"/>
      <c r="BF329" s="56"/>
      <c r="BG329" s="56"/>
      <c r="BH329" s="56"/>
      <c r="BI329" s="56"/>
      <c r="BJ329" s="56"/>
      <c r="BK329" s="56"/>
      <c r="EW329" s="71"/>
      <c r="FB329" s="75"/>
      <c r="FC329" s="75"/>
      <c r="FL329" s="71"/>
    </row>
    <row r="330" spans="3:168" s="35" customFormat="1" x14ac:dyDescent="0.2">
      <c r="C330" s="36"/>
      <c r="G330" s="37"/>
      <c r="H330" s="37"/>
      <c r="P330" s="34"/>
      <c r="X330" s="34"/>
      <c r="BE330" s="56"/>
      <c r="BF330" s="56"/>
      <c r="BG330" s="56"/>
      <c r="BH330" s="56"/>
      <c r="BI330" s="56"/>
      <c r="BJ330" s="56"/>
      <c r="BK330" s="56"/>
      <c r="EW330" s="71"/>
      <c r="FB330" s="75"/>
      <c r="FC330" s="75"/>
      <c r="FL330" s="71"/>
    </row>
    <row r="331" spans="3:168" s="35" customFormat="1" x14ac:dyDescent="0.2">
      <c r="C331" s="36"/>
      <c r="G331" s="37"/>
      <c r="H331" s="37"/>
      <c r="P331" s="34"/>
      <c r="X331" s="34"/>
      <c r="BE331" s="56"/>
      <c r="BF331" s="56"/>
      <c r="BG331" s="56"/>
      <c r="BH331" s="56"/>
      <c r="BI331" s="56"/>
      <c r="BJ331" s="56"/>
      <c r="BK331" s="56"/>
      <c r="EW331" s="71"/>
      <c r="FB331" s="75"/>
      <c r="FC331" s="75"/>
      <c r="FL331" s="71"/>
    </row>
    <row r="332" spans="3:168" s="35" customFormat="1" x14ac:dyDescent="0.2">
      <c r="C332" s="36"/>
      <c r="G332" s="37"/>
      <c r="H332" s="37"/>
      <c r="P332" s="34"/>
      <c r="X332" s="34"/>
      <c r="BE332" s="56"/>
      <c r="BF332" s="56"/>
      <c r="BG332" s="56"/>
      <c r="BH332" s="56"/>
      <c r="BI332" s="56"/>
      <c r="BJ332" s="56"/>
      <c r="BK332" s="56"/>
      <c r="EW332" s="71"/>
      <c r="FB332" s="75"/>
      <c r="FC332" s="75"/>
      <c r="FL332" s="71"/>
    </row>
    <row r="333" spans="3:168" s="35" customFormat="1" x14ac:dyDescent="0.2">
      <c r="C333" s="36"/>
      <c r="G333" s="37"/>
      <c r="H333" s="37"/>
      <c r="P333" s="34"/>
      <c r="X333" s="34"/>
      <c r="BE333" s="56"/>
      <c r="BF333" s="56"/>
      <c r="BG333" s="56"/>
      <c r="BH333" s="56"/>
      <c r="BI333" s="56"/>
      <c r="BJ333" s="56"/>
      <c r="BK333" s="56"/>
      <c r="EW333" s="71"/>
      <c r="FB333" s="75"/>
      <c r="FC333" s="75"/>
      <c r="FL333" s="71"/>
    </row>
    <row r="334" spans="3:168" s="35" customFormat="1" x14ac:dyDescent="0.2">
      <c r="C334" s="36"/>
      <c r="G334" s="37"/>
      <c r="H334" s="37"/>
      <c r="P334" s="34"/>
      <c r="X334" s="34"/>
      <c r="BE334" s="56"/>
      <c r="BF334" s="56"/>
      <c r="BG334" s="56"/>
      <c r="BH334" s="56"/>
      <c r="BI334" s="56"/>
      <c r="BJ334" s="56"/>
      <c r="BK334" s="56"/>
      <c r="EW334" s="71"/>
      <c r="FB334" s="75"/>
      <c r="FC334" s="75"/>
      <c r="FL334" s="71"/>
    </row>
    <row r="335" spans="3:168" s="35" customFormat="1" x14ac:dyDescent="0.2">
      <c r="C335" s="36"/>
      <c r="G335" s="37"/>
      <c r="H335" s="37"/>
      <c r="P335" s="34"/>
      <c r="X335" s="34"/>
      <c r="BE335" s="56"/>
      <c r="BF335" s="56"/>
      <c r="BG335" s="56"/>
      <c r="BH335" s="56"/>
      <c r="BI335" s="56"/>
      <c r="BJ335" s="56"/>
      <c r="BK335" s="56"/>
      <c r="EW335" s="71"/>
      <c r="FB335" s="75"/>
      <c r="FC335" s="75"/>
      <c r="FL335" s="71"/>
    </row>
    <row r="336" spans="3:168" s="35" customFormat="1" x14ac:dyDescent="0.2">
      <c r="C336" s="36"/>
      <c r="G336" s="37"/>
      <c r="H336" s="37"/>
      <c r="P336" s="34"/>
      <c r="X336" s="34"/>
      <c r="BE336" s="56"/>
      <c r="BF336" s="56"/>
      <c r="BG336" s="56"/>
      <c r="BH336" s="56"/>
      <c r="BI336" s="56"/>
      <c r="BJ336" s="56"/>
      <c r="BK336" s="56"/>
      <c r="EW336" s="71"/>
      <c r="FB336" s="75"/>
      <c r="FC336" s="75"/>
      <c r="FL336" s="71"/>
    </row>
    <row r="337" spans="3:168" s="35" customFormat="1" x14ac:dyDescent="0.2">
      <c r="C337" s="36"/>
      <c r="G337" s="37"/>
      <c r="H337" s="37"/>
      <c r="P337" s="34"/>
      <c r="X337" s="34"/>
      <c r="BE337" s="56"/>
      <c r="BF337" s="56"/>
      <c r="BG337" s="56"/>
      <c r="BH337" s="56"/>
      <c r="BI337" s="56"/>
      <c r="BJ337" s="56"/>
      <c r="BK337" s="56"/>
      <c r="EW337" s="71"/>
      <c r="FB337" s="75"/>
      <c r="FC337" s="75"/>
      <c r="FL337" s="71"/>
    </row>
    <row r="338" spans="3:168" s="35" customFormat="1" x14ac:dyDescent="0.2">
      <c r="C338" s="36"/>
      <c r="G338" s="37"/>
      <c r="H338" s="37"/>
      <c r="P338" s="34"/>
      <c r="X338" s="34"/>
      <c r="BE338" s="56"/>
      <c r="BF338" s="56"/>
      <c r="BG338" s="56"/>
      <c r="BH338" s="56"/>
      <c r="BI338" s="56"/>
      <c r="BJ338" s="56"/>
      <c r="BK338" s="56"/>
      <c r="EW338" s="71"/>
      <c r="FB338" s="75"/>
      <c r="FC338" s="75"/>
      <c r="FL338" s="71"/>
    </row>
    <row r="339" spans="3:168" s="35" customFormat="1" x14ac:dyDescent="0.2">
      <c r="C339" s="36"/>
      <c r="G339" s="37"/>
      <c r="H339" s="37"/>
      <c r="P339" s="34"/>
      <c r="X339" s="34"/>
      <c r="BE339" s="56"/>
      <c r="BF339" s="56"/>
      <c r="BG339" s="56"/>
      <c r="BH339" s="56"/>
      <c r="BI339" s="56"/>
      <c r="BJ339" s="56"/>
      <c r="BK339" s="56"/>
      <c r="EW339" s="71"/>
      <c r="FB339" s="75"/>
      <c r="FC339" s="75"/>
      <c r="FL339" s="71"/>
    </row>
    <row r="340" spans="3:168" s="35" customFormat="1" x14ac:dyDescent="0.2">
      <c r="C340" s="36"/>
      <c r="G340" s="37"/>
      <c r="H340" s="37"/>
      <c r="P340" s="34"/>
      <c r="X340" s="34"/>
      <c r="BE340" s="56"/>
      <c r="BF340" s="56"/>
      <c r="BG340" s="56"/>
      <c r="BH340" s="56"/>
      <c r="BI340" s="56"/>
      <c r="BJ340" s="56"/>
      <c r="BK340" s="56"/>
      <c r="EW340" s="71"/>
      <c r="FB340" s="75"/>
      <c r="FC340" s="75"/>
      <c r="FL340" s="71"/>
    </row>
    <row r="341" spans="3:168" s="35" customFormat="1" x14ac:dyDescent="0.2">
      <c r="C341" s="36"/>
      <c r="G341" s="37"/>
      <c r="H341" s="37"/>
      <c r="P341" s="34"/>
      <c r="X341" s="34"/>
      <c r="BE341" s="56"/>
      <c r="BF341" s="56"/>
      <c r="BG341" s="56"/>
      <c r="BH341" s="56"/>
      <c r="BI341" s="56"/>
      <c r="BJ341" s="56"/>
      <c r="BK341" s="56"/>
      <c r="EW341" s="71"/>
      <c r="FB341" s="75"/>
      <c r="FC341" s="75"/>
      <c r="FL341" s="71"/>
    </row>
    <row r="342" spans="3:168" s="35" customFormat="1" x14ac:dyDescent="0.2">
      <c r="C342" s="36"/>
      <c r="G342" s="37"/>
      <c r="H342" s="37"/>
      <c r="P342" s="34"/>
      <c r="X342" s="34"/>
      <c r="BE342" s="56"/>
      <c r="BF342" s="56"/>
      <c r="BG342" s="56"/>
      <c r="BH342" s="56"/>
      <c r="BI342" s="56"/>
      <c r="BJ342" s="56"/>
      <c r="BK342" s="56"/>
      <c r="EW342" s="71"/>
      <c r="FB342" s="75"/>
      <c r="FC342" s="75"/>
      <c r="FL342" s="71"/>
    </row>
    <row r="343" spans="3:168" s="35" customFormat="1" x14ac:dyDescent="0.2">
      <c r="C343" s="36"/>
      <c r="G343" s="37"/>
      <c r="H343" s="37"/>
      <c r="P343" s="34"/>
      <c r="X343" s="34"/>
      <c r="BE343" s="56"/>
      <c r="BF343" s="56"/>
      <c r="BG343" s="56"/>
      <c r="BH343" s="56"/>
      <c r="BI343" s="56"/>
      <c r="BJ343" s="56"/>
      <c r="BK343" s="56"/>
      <c r="EW343" s="71"/>
      <c r="FB343" s="75"/>
      <c r="FC343" s="75"/>
      <c r="FL343" s="71"/>
    </row>
    <row r="344" spans="3:168" s="35" customFormat="1" x14ac:dyDescent="0.2">
      <c r="C344" s="36"/>
      <c r="G344" s="37"/>
      <c r="H344" s="37"/>
      <c r="P344" s="34"/>
      <c r="X344" s="34"/>
      <c r="BE344" s="56"/>
      <c r="BF344" s="56"/>
      <c r="BG344" s="56"/>
      <c r="BH344" s="56"/>
      <c r="BI344" s="56"/>
      <c r="BJ344" s="56"/>
      <c r="BK344" s="56"/>
      <c r="EW344" s="71"/>
      <c r="FB344" s="75"/>
      <c r="FC344" s="75"/>
      <c r="FL344" s="71"/>
    </row>
    <row r="345" spans="3:168" s="35" customFormat="1" x14ac:dyDescent="0.2">
      <c r="C345" s="36"/>
      <c r="G345" s="37"/>
      <c r="H345" s="37"/>
      <c r="P345" s="34"/>
      <c r="X345" s="34"/>
      <c r="BE345" s="56"/>
      <c r="BF345" s="56"/>
      <c r="BG345" s="56"/>
      <c r="BH345" s="56"/>
      <c r="BI345" s="56"/>
      <c r="BJ345" s="56"/>
      <c r="BK345" s="56"/>
      <c r="EW345" s="71"/>
      <c r="FB345" s="75"/>
      <c r="FC345" s="75"/>
      <c r="FL345" s="71"/>
    </row>
    <row r="346" spans="3:168" s="35" customFormat="1" x14ac:dyDescent="0.2">
      <c r="C346" s="36"/>
      <c r="G346" s="37"/>
      <c r="H346" s="37"/>
      <c r="P346" s="34"/>
      <c r="X346" s="34"/>
      <c r="BE346" s="56"/>
      <c r="BF346" s="56"/>
      <c r="BG346" s="56"/>
      <c r="BH346" s="56"/>
      <c r="BI346" s="56"/>
      <c r="BJ346" s="56"/>
      <c r="BK346" s="56"/>
      <c r="EW346" s="71"/>
      <c r="FB346" s="75"/>
      <c r="FC346" s="75"/>
      <c r="FL346" s="71"/>
    </row>
    <row r="347" spans="3:168" s="35" customFormat="1" x14ac:dyDescent="0.2">
      <c r="C347" s="36"/>
      <c r="G347" s="37"/>
      <c r="H347" s="37"/>
      <c r="P347" s="34"/>
      <c r="X347" s="34"/>
      <c r="BE347" s="56"/>
      <c r="BF347" s="56"/>
      <c r="BG347" s="56"/>
      <c r="BH347" s="56"/>
      <c r="BI347" s="56"/>
      <c r="BJ347" s="56"/>
      <c r="BK347" s="56"/>
      <c r="EW347" s="71"/>
      <c r="FB347" s="75"/>
      <c r="FC347" s="75"/>
      <c r="FL347" s="71"/>
    </row>
    <row r="348" spans="3:168" s="35" customFormat="1" x14ac:dyDescent="0.2">
      <c r="C348" s="36"/>
      <c r="G348" s="37"/>
      <c r="H348" s="37"/>
      <c r="P348" s="34"/>
      <c r="X348" s="34"/>
      <c r="BE348" s="56"/>
      <c r="BF348" s="56"/>
      <c r="BG348" s="56"/>
      <c r="BH348" s="56"/>
      <c r="BI348" s="56"/>
      <c r="BJ348" s="56"/>
      <c r="BK348" s="56"/>
      <c r="EW348" s="71"/>
      <c r="FB348" s="75"/>
      <c r="FC348" s="75"/>
      <c r="FL348" s="71"/>
    </row>
    <row r="349" spans="3:168" s="35" customFormat="1" x14ac:dyDescent="0.2">
      <c r="C349" s="36"/>
      <c r="G349" s="37"/>
      <c r="H349" s="37"/>
      <c r="P349" s="34"/>
      <c r="X349" s="34"/>
      <c r="BE349" s="56"/>
      <c r="BF349" s="56"/>
      <c r="BG349" s="56"/>
      <c r="BH349" s="56"/>
      <c r="BI349" s="56"/>
      <c r="BJ349" s="56"/>
      <c r="BK349" s="56"/>
      <c r="EW349" s="71"/>
      <c r="FB349" s="75"/>
      <c r="FC349" s="75"/>
      <c r="FL349" s="71"/>
    </row>
    <row r="350" spans="3:168" s="35" customFormat="1" x14ac:dyDescent="0.2">
      <c r="C350" s="36"/>
      <c r="G350" s="37"/>
      <c r="H350" s="37"/>
      <c r="P350" s="34"/>
      <c r="X350" s="34"/>
      <c r="BE350" s="56"/>
      <c r="BF350" s="56"/>
      <c r="BG350" s="56"/>
      <c r="BH350" s="56"/>
      <c r="BI350" s="56"/>
      <c r="BJ350" s="56"/>
      <c r="BK350" s="56"/>
      <c r="EW350" s="71"/>
      <c r="FB350" s="75"/>
      <c r="FC350" s="75"/>
      <c r="FL350" s="71"/>
    </row>
    <row r="351" spans="3:168" s="35" customFormat="1" x14ac:dyDescent="0.2">
      <c r="C351" s="36"/>
      <c r="G351" s="37"/>
      <c r="H351" s="37"/>
      <c r="P351" s="34"/>
      <c r="X351" s="34"/>
      <c r="BE351" s="56"/>
      <c r="BF351" s="56"/>
      <c r="BG351" s="56"/>
      <c r="BH351" s="56"/>
      <c r="BI351" s="56"/>
      <c r="BJ351" s="56"/>
      <c r="BK351" s="56"/>
      <c r="EW351" s="71"/>
      <c r="FB351" s="75"/>
      <c r="FC351" s="75"/>
      <c r="FL351" s="71"/>
    </row>
    <row r="352" spans="3:168" s="35" customFormat="1" x14ac:dyDescent="0.2">
      <c r="C352" s="36"/>
      <c r="G352" s="37"/>
      <c r="H352" s="37"/>
      <c r="P352" s="34"/>
      <c r="X352" s="34"/>
      <c r="BE352" s="56"/>
      <c r="BF352" s="56"/>
      <c r="BG352" s="56"/>
      <c r="BH352" s="56"/>
      <c r="BI352" s="56"/>
      <c r="BJ352" s="56"/>
      <c r="BK352" s="56"/>
      <c r="EW352" s="71"/>
      <c r="FB352" s="75"/>
      <c r="FC352" s="75"/>
      <c r="FL352" s="71"/>
    </row>
    <row r="353" spans="3:168" s="35" customFormat="1" x14ac:dyDescent="0.2">
      <c r="C353" s="36"/>
      <c r="G353" s="37"/>
      <c r="H353" s="37"/>
      <c r="P353" s="34"/>
      <c r="X353" s="34"/>
      <c r="BE353" s="56"/>
      <c r="BF353" s="56"/>
      <c r="BG353" s="56"/>
      <c r="BH353" s="56"/>
      <c r="BI353" s="56"/>
      <c r="BJ353" s="56"/>
      <c r="BK353" s="56"/>
      <c r="EW353" s="71"/>
      <c r="FB353" s="75"/>
      <c r="FC353" s="75"/>
      <c r="FL353" s="71"/>
    </row>
    <row r="354" spans="3:168" s="35" customFormat="1" x14ac:dyDescent="0.2">
      <c r="C354" s="36"/>
      <c r="G354" s="37"/>
      <c r="H354" s="37"/>
      <c r="P354" s="34"/>
      <c r="X354" s="34"/>
      <c r="BE354" s="56"/>
      <c r="BF354" s="56"/>
      <c r="BG354" s="56"/>
      <c r="BH354" s="56"/>
      <c r="BI354" s="56"/>
      <c r="BJ354" s="56"/>
      <c r="BK354" s="56"/>
      <c r="EW354" s="71"/>
      <c r="FB354" s="75"/>
      <c r="FC354" s="75"/>
      <c r="FL354" s="71"/>
    </row>
    <row r="355" spans="3:168" s="35" customFormat="1" x14ac:dyDescent="0.2">
      <c r="C355" s="36"/>
      <c r="G355" s="37"/>
      <c r="H355" s="37"/>
      <c r="P355" s="34"/>
      <c r="X355" s="34"/>
      <c r="BE355" s="56"/>
      <c r="BF355" s="56"/>
      <c r="BG355" s="56"/>
      <c r="BH355" s="56"/>
      <c r="BI355" s="56"/>
      <c r="BJ355" s="56"/>
      <c r="BK355" s="56"/>
      <c r="EW355" s="71"/>
      <c r="FB355" s="75"/>
      <c r="FC355" s="75"/>
      <c r="FL355" s="71"/>
    </row>
    <row r="356" spans="3:168" s="35" customFormat="1" x14ac:dyDescent="0.2">
      <c r="C356" s="36"/>
      <c r="G356" s="37"/>
      <c r="H356" s="37"/>
      <c r="P356" s="34"/>
      <c r="X356" s="34"/>
      <c r="BE356" s="56"/>
      <c r="BF356" s="56"/>
      <c r="BG356" s="56"/>
      <c r="BH356" s="56"/>
      <c r="BI356" s="56"/>
      <c r="BJ356" s="56"/>
      <c r="BK356" s="56"/>
      <c r="EW356" s="71"/>
      <c r="FB356" s="75"/>
      <c r="FC356" s="75"/>
      <c r="FL356" s="71"/>
    </row>
    <row r="357" spans="3:168" s="35" customFormat="1" x14ac:dyDescent="0.2">
      <c r="C357" s="36"/>
      <c r="G357" s="37"/>
      <c r="H357" s="37"/>
      <c r="P357" s="34"/>
      <c r="X357" s="34"/>
      <c r="BE357" s="56"/>
      <c r="BF357" s="56"/>
      <c r="BG357" s="56"/>
      <c r="BH357" s="56"/>
      <c r="BI357" s="56"/>
      <c r="BJ357" s="56"/>
      <c r="BK357" s="56"/>
      <c r="EW357" s="71"/>
      <c r="FB357" s="75"/>
      <c r="FC357" s="75"/>
      <c r="FL357" s="71"/>
    </row>
    <row r="358" spans="3:168" s="35" customFormat="1" x14ac:dyDescent="0.2">
      <c r="C358" s="36"/>
      <c r="G358" s="37"/>
      <c r="H358" s="37"/>
      <c r="P358" s="34"/>
      <c r="X358" s="34"/>
      <c r="BE358" s="56"/>
      <c r="BF358" s="56"/>
      <c r="BG358" s="56"/>
      <c r="BH358" s="56"/>
      <c r="BI358" s="56"/>
      <c r="BJ358" s="56"/>
      <c r="BK358" s="56"/>
      <c r="EW358" s="71"/>
      <c r="FB358" s="75"/>
      <c r="FC358" s="75"/>
      <c r="FL358" s="71"/>
    </row>
    <row r="359" spans="3:168" s="35" customFormat="1" x14ac:dyDescent="0.2">
      <c r="C359" s="36"/>
      <c r="G359" s="37"/>
      <c r="H359" s="37"/>
      <c r="P359" s="34"/>
      <c r="X359" s="34"/>
      <c r="BE359" s="56"/>
      <c r="BF359" s="56"/>
      <c r="BG359" s="56"/>
      <c r="BH359" s="56"/>
      <c r="BI359" s="56"/>
      <c r="BJ359" s="56"/>
      <c r="BK359" s="56"/>
      <c r="EW359" s="71"/>
      <c r="FB359" s="75"/>
      <c r="FC359" s="75"/>
      <c r="FL359" s="71"/>
    </row>
    <row r="360" spans="3:168" s="35" customFormat="1" x14ac:dyDescent="0.2">
      <c r="C360" s="36"/>
      <c r="G360" s="37"/>
      <c r="H360" s="37"/>
      <c r="P360" s="34"/>
      <c r="X360" s="34"/>
      <c r="BE360" s="56"/>
      <c r="BF360" s="56"/>
      <c r="BG360" s="56"/>
      <c r="BH360" s="56"/>
      <c r="BI360" s="56"/>
      <c r="BJ360" s="56"/>
      <c r="BK360" s="56"/>
      <c r="EW360" s="71"/>
      <c r="FB360" s="75"/>
      <c r="FC360" s="75"/>
      <c r="FL360" s="71"/>
    </row>
    <row r="361" spans="3:168" s="35" customFormat="1" x14ac:dyDescent="0.2">
      <c r="C361" s="36"/>
      <c r="G361" s="37"/>
      <c r="H361" s="37"/>
      <c r="P361" s="34"/>
      <c r="X361" s="34"/>
      <c r="BE361" s="56"/>
      <c r="BF361" s="56"/>
      <c r="BG361" s="56"/>
      <c r="BH361" s="56"/>
      <c r="BI361" s="56"/>
      <c r="BJ361" s="56"/>
      <c r="BK361" s="56"/>
      <c r="EW361" s="71"/>
      <c r="FB361" s="75"/>
      <c r="FC361" s="75"/>
      <c r="FL361" s="71"/>
    </row>
    <row r="362" spans="3:168" s="35" customFormat="1" x14ac:dyDescent="0.2">
      <c r="C362" s="36"/>
      <c r="G362" s="37"/>
      <c r="H362" s="37"/>
      <c r="P362" s="34"/>
      <c r="X362" s="34"/>
      <c r="BE362" s="56"/>
      <c r="BF362" s="56"/>
      <c r="BG362" s="56"/>
      <c r="BH362" s="56"/>
      <c r="BI362" s="56"/>
      <c r="BJ362" s="56"/>
      <c r="BK362" s="56"/>
      <c r="EW362" s="71"/>
      <c r="FB362" s="75"/>
      <c r="FC362" s="75"/>
      <c r="FL362" s="71"/>
    </row>
    <row r="363" spans="3:168" s="35" customFormat="1" x14ac:dyDescent="0.2">
      <c r="C363" s="36"/>
      <c r="G363" s="37"/>
      <c r="H363" s="37"/>
      <c r="P363" s="34"/>
      <c r="X363" s="34"/>
      <c r="BE363" s="56"/>
      <c r="BF363" s="56"/>
      <c r="BG363" s="56"/>
      <c r="BH363" s="56"/>
      <c r="BI363" s="56"/>
      <c r="BJ363" s="56"/>
      <c r="BK363" s="56"/>
      <c r="EW363" s="71"/>
      <c r="FB363" s="75"/>
      <c r="FC363" s="75"/>
      <c r="FL363" s="71"/>
    </row>
    <row r="364" spans="3:168" s="35" customFormat="1" x14ac:dyDescent="0.2">
      <c r="C364" s="36"/>
      <c r="G364" s="37"/>
      <c r="H364" s="37"/>
      <c r="P364" s="34"/>
      <c r="X364" s="34"/>
      <c r="BE364" s="56"/>
      <c r="BF364" s="56"/>
      <c r="BG364" s="56"/>
      <c r="BH364" s="56"/>
      <c r="BI364" s="56"/>
      <c r="BJ364" s="56"/>
      <c r="BK364" s="56"/>
      <c r="EW364" s="71"/>
      <c r="FB364" s="75"/>
      <c r="FC364" s="75"/>
      <c r="FL364" s="71"/>
    </row>
    <row r="365" spans="3:168" s="35" customFormat="1" x14ac:dyDescent="0.2">
      <c r="C365" s="36"/>
      <c r="G365" s="37"/>
      <c r="H365" s="37"/>
      <c r="P365" s="34"/>
      <c r="X365" s="34"/>
      <c r="BE365" s="56"/>
      <c r="BF365" s="56"/>
      <c r="BG365" s="56"/>
      <c r="BH365" s="56"/>
      <c r="BI365" s="56"/>
      <c r="BJ365" s="56"/>
      <c r="BK365" s="56"/>
      <c r="EW365" s="71"/>
      <c r="FB365" s="75"/>
      <c r="FC365" s="75"/>
      <c r="FL365" s="71"/>
    </row>
    <row r="366" spans="3:168" s="35" customFormat="1" x14ac:dyDescent="0.2">
      <c r="C366" s="36"/>
      <c r="G366" s="37"/>
      <c r="H366" s="37"/>
      <c r="P366" s="34"/>
      <c r="X366" s="34"/>
      <c r="BE366" s="56"/>
      <c r="BF366" s="56"/>
      <c r="BG366" s="56"/>
      <c r="BH366" s="56"/>
      <c r="BI366" s="56"/>
      <c r="BJ366" s="56"/>
      <c r="BK366" s="56"/>
      <c r="EW366" s="71"/>
      <c r="FB366" s="75"/>
      <c r="FC366" s="75"/>
      <c r="FL366" s="71"/>
    </row>
    <row r="367" spans="3:168" s="35" customFormat="1" x14ac:dyDescent="0.2">
      <c r="C367" s="36"/>
      <c r="G367" s="37"/>
      <c r="H367" s="37"/>
      <c r="P367" s="34"/>
      <c r="X367" s="34"/>
      <c r="BE367" s="56"/>
      <c r="BF367" s="56"/>
      <c r="BG367" s="56"/>
      <c r="BH367" s="56"/>
      <c r="BI367" s="56"/>
      <c r="BJ367" s="56"/>
      <c r="BK367" s="56"/>
      <c r="EW367" s="71"/>
      <c r="FB367" s="75"/>
      <c r="FC367" s="75"/>
      <c r="FL367" s="71"/>
    </row>
    <row r="368" spans="3:168" s="35" customFormat="1" x14ac:dyDescent="0.2">
      <c r="C368" s="36"/>
      <c r="G368" s="37"/>
      <c r="H368" s="37"/>
      <c r="P368" s="34"/>
      <c r="X368" s="34"/>
      <c r="BE368" s="56"/>
      <c r="BF368" s="56"/>
      <c r="BG368" s="56"/>
      <c r="BH368" s="56"/>
      <c r="BI368" s="56"/>
      <c r="BJ368" s="56"/>
      <c r="BK368" s="56"/>
      <c r="EW368" s="71"/>
      <c r="FB368" s="75"/>
      <c r="FC368" s="75"/>
      <c r="FL368" s="71"/>
    </row>
    <row r="369" spans="3:168" s="35" customFormat="1" x14ac:dyDescent="0.2">
      <c r="C369" s="36"/>
      <c r="G369" s="37"/>
      <c r="H369" s="37"/>
      <c r="P369" s="34"/>
      <c r="X369" s="34"/>
      <c r="BE369" s="56"/>
      <c r="BF369" s="56"/>
      <c r="BG369" s="56"/>
      <c r="BH369" s="56"/>
      <c r="BI369" s="56"/>
      <c r="BJ369" s="56"/>
      <c r="BK369" s="56"/>
      <c r="EW369" s="71"/>
      <c r="FB369" s="75"/>
      <c r="FC369" s="75"/>
      <c r="FL369" s="71"/>
    </row>
    <row r="370" spans="3:168" s="35" customFormat="1" x14ac:dyDescent="0.2">
      <c r="C370" s="36"/>
      <c r="G370" s="37"/>
      <c r="H370" s="37"/>
      <c r="P370" s="34"/>
      <c r="X370" s="34"/>
      <c r="BE370" s="56"/>
      <c r="BF370" s="56"/>
      <c r="BG370" s="56"/>
      <c r="BH370" s="56"/>
      <c r="BI370" s="56"/>
      <c r="BJ370" s="56"/>
      <c r="BK370" s="56"/>
      <c r="EW370" s="71"/>
      <c r="FB370" s="75"/>
      <c r="FC370" s="75"/>
      <c r="FL370" s="71"/>
    </row>
    <row r="371" spans="3:168" s="35" customFormat="1" x14ac:dyDescent="0.2">
      <c r="C371" s="36"/>
      <c r="G371" s="37"/>
      <c r="H371" s="37"/>
      <c r="P371" s="34"/>
      <c r="X371" s="34"/>
      <c r="BE371" s="56"/>
      <c r="BF371" s="56"/>
      <c r="BG371" s="56"/>
      <c r="BH371" s="56"/>
      <c r="BI371" s="56"/>
      <c r="BJ371" s="56"/>
      <c r="BK371" s="56"/>
      <c r="EW371" s="71"/>
      <c r="FB371" s="75"/>
      <c r="FC371" s="75"/>
      <c r="FL371" s="71"/>
    </row>
    <row r="372" spans="3:168" s="35" customFormat="1" x14ac:dyDescent="0.2">
      <c r="C372" s="36"/>
      <c r="G372" s="37"/>
      <c r="H372" s="37"/>
      <c r="P372" s="34"/>
      <c r="X372" s="34"/>
      <c r="BE372" s="56"/>
      <c r="BF372" s="56"/>
      <c r="BG372" s="56"/>
      <c r="BH372" s="56"/>
      <c r="BI372" s="56"/>
      <c r="BJ372" s="56"/>
      <c r="BK372" s="56"/>
      <c r="EW372" s="71"/>
      <c r="FB372" s="75"/>
      <c r="FC372" s="75"/>
      <c r="FL372" s="71"/>
    </row>
    <row r="373" spans="3:168" s="35" customFormat="1" x14ac:dyDescent="0.2">
      <c r="C373" s="36"/>
      <c r="G373" s="37"/>
      <c r="H373" s="37"/>
      <c r="P373" s="34"/>
      <c r="X373" s="34"/>
      <c r="BE373" s="56"/>
      <c r="BF373" s="56"/>
      <c r="BG373" s="56"/>
      <c r="BH373" s="56"/>
      <c r="BI373" s="56"/>
      <c r="BJ373" s="56"/>
      <c r="BK373" s="56"/>
      <c r="EW373" s="71"/>
      <c r="FB373" s="75"/>
      <c r="FC373" s="75"/>
      <c r="FL373" s="71"/>
    </row>
    <row r="374" spans="3:168" s="35" customFormat="1" x14ac:dyDescent="0.2">
      <c r="C374" s="36"/>
      <c r="G374" s="37"/>
      <c r="H374" s="37"/>
      <c r="P374" s="34"/>
      <c r="X374" s="34"/>
      <c r="BE374" s="56"/>
      <c r="BF374" s="56"/>
      <c r="BG374" s="56"/>
      <c r="BH374" s="56"/>
      <c r="BI374" s="56"/>
      <c r="BJ374" s="56"/>
      <c r="BK374" s="56"/>
      <c r="EW374" s="71"/>
      <c r="FB374" s="75"/>
      <c r="FC374" s="75"/>
      <c r="FL374" s="71"/>
    </row>
    <row r="375" spans="3:168" s="35" customFormat="1" x14ac:dyDescent="0.2">
      <c r="C375" s="36"/>
      <c r="G375" s="37"/>
      <c r="H375" s="37"/>
      <c r="P375" s="34"/>
      <c r="X375" s="34"/>
      <c r="BE375" s="56"/>
      <c r="BF375" s="56"/>
      <c r="BG375" s="56"/>
      <c r="BH375" s="56"/>
      <c r="BI375" s="56"/>
      <c r="BJ375" s="56"/>
      <c r="BK375" s="56"/>
      <c r="EW375" s="71"/>
      <c r="FB375" s="75"/>
      <c r="FC375" s="75"/>
      <c r="FL375" s="71"/>
    </row>
    <row r="376" spans="3:168" s="35" customFormat="1" x14ac:dyDescent="0.2">
      <c r="C376" s="36"/>
      <c r="G376" s="37"/>
      <c r="H376" s="37"/>
      <c r="P376" s="34"/>
      <c r="X376" s="34"/>
      <c r="BE376" s="56"/>
      <c r="BF376" s="56"/>
      <c r="BG376" s="56"/>
      <c r="BH376" s="56"/>
      <c r="BI376" s="56"/>
      <c r="BJ376" s="56"/>
      <c r="BK376" s="56"/>
      <c r="EW376" s="71"/>
      <c r="FB376" s="75"/>
      <c r="FC376" s="75"/>
      <c r="FL376" s="71"/>
    </row>
    <row r="377" spans="3:168" s="35" customFormat="1" x14ac:dyDescent="0.2">
      <c r="C377" s="36"/>
      <c r="G377" s="37"/>
      <c r="H377" s="37"/>
      <c r="P377" s="34"/>
      <c r="X377" s="34"/>
      <c r="BE377" s="56"/>
      <c r="BF377" s="56"/>
      <c r="BG377" s="56"/>
      <c r="BH377" s="56"/>
      <c r="BI377" s="56"/>
      <c r="BJ377" s="56"/>
      <c r="BK377" s="56"/>
      <c r="EW377" s="71"/>
      <c r="FB377" s="75"/>
      <c r="FC377" s="75"/>
      <c r="FL377" s="71"/>
    </row>
    <row r="378" spans="3:168" s="35" customFormat="1" x14ac:dyDescent="0.2">
      <c r="C378" s="36"/>
      <c r="G378" s="37"/>
      <c r="H378" s="37"/>
      <c r="P378" s="34"/>
      <c r="X378" s="34"/>
      <c r="BE378" s="56"/>
      <c r="BF378" s="56"/>
      <c r="BG378" s="56"/>
      <c r="BH378" s="56"/>
      <c r="BI378" s="56"/>
      <c r="BJ378" s="56"/>
      <c r="BK378" s="56"/>
      <c r="EW378" s="71"/>
      <c r="FB378" s="75"/>
      <c r="FC378" s="75"/>
      <c r="FL378" s="71"/>
    </row>
    <row r="379" spans="3:168" s="35" customFormat="1" x14ac:dyDescent="0.2">
      <c r="C379" s="36"/>
      <c r="G379" s="37"/>
      <c r="H379" s="37"/>
      <c r="P379" s="34"/>
      <c r="X379" s="34"/>
      <c r="BE379" s="56"/>
      <c r="BF379" s="56"/>
      <c r="BG379" s="56"/>
      <c r="BH379" s="56"/>
      <c r="BI379" s="56"/>
      <c r="BJ379" s="56"/>
      <c r="BK379" s="56"/>
      <c r="EW379" s="71"/>
      <c r="FB379" s="75"/>
      <c r="FC379" s="75"/>
      <c r="FL379" s="71"/>
    </row>
    <row r="380" spans="3:168" s="35" customFormat="1" x14ac:dyDescent="0.2">
      <c r="C380" s="36"/>
      <c r="G380" s="37"/>
      <c r="H380" s="37"/>
      <c r="P380" s="34"/>
      <c r="X380" s="34"/>
      <c r="BE380" s="56"/>
      <c r="BF380" s="56"/>
      <c r="BG380" s="56"/>
      <c r="BH380" s="56"/>
      <c r="BI380" s="56"/>
      <c r="BJ380" s="56"/>
      <c r="BK380" s="56"/>
      <c r="EW380" s="71"/>
      <c r="FB380" s="75"/>
      <c r="FC380" s="75"/>
      <c r="FL380" s="71"/>
    </row>
    <row r="381" spans="3:168" s="35" customFormat="1" x14ac:dyDescent="0.2">
      <c r="C381" s="36"/>
      <c r="G381" s="37"/>
      <c r="H381" s="37"/>
      <c r="P381" s="34"/>
      <c r="X381" s="34"/>
      <c r="BE381" s="56"/>
      <c r="BF381" s="56"/>
      <c r="BG381" s="56"/>
      <c r="BH381" s="56"/>
      <c r="BI381" s="56"/>
      <c r="BJ381" s="56"/>
      <c r="BK381" s="56"/>
      <c r="EW381" s="71"/>
      <c r="FB381" s="75"/>
      <c r="FC381" s="75"/>
      <c r="FL381" s="71"/>
    </row>
    <row r="382" spans="3:168" s="35" customFormat="1" x14ac:dyDescent="0.2">
      <c r="C382" s="36"/>
      <c r="G382" s="37"/>
      <c r="H382" s="37"/>
      <c r="P382" s="34"/>
      <c r="X382" s="34"/>
      <c r="BE382" s="56"/>
      <c r="BF382" s="56"/>
      <c r="BG382" s="56"/>
      <c r="BH382" s="56"/>
      <c r="BI382" s="56"/>
      <c r="BJ382" s="56"/>
      <c r="BK382" s="56"/>
      <c r="EW382" s="71"/>
      <c r="FB382" s="75"/>
      <c r="FC382" s="75"/>
      <c r="FL382" s="71"/>
    </row>
    <row r="383" spans="3:168" s="35" customFormat="1" x14ac:dyDescent="0.2">
      <c r="C383" s="36"/>
      <c r="G383" s="37"/>
      <c r="H383" s="37"/>
      <c r="P383" s="34"/>
      <c r="X383" s="34"/>
      <c r="BE383" s="56"/>
      <c r="BF383" s="56"/>
      <c r="BG383" s="56"/>
      <c r="BH383" s="56"/>
      <c r="BI383" s="56"/>
      <c r="BJ383" s="56"/>
      <c r="BK383" s="56"/>
      <c r="EW383" s="71"/>
      <c r="FB383" s="75"/>
      <c r="FC383" s="75"/>
      <c r="FL383" s="71"/>
    </row>
    <row r="384" spans="3:168" s="35" customFormat="1" x14ac:dyDescent="0.2">
      <c r="C384" s="36"/>
      <c r="G384" s="37"/>
      <c r="H384" s="37"/>
      <c r="P384" s="34"/>
      <c r="X384" s="34"/>
      <c r="BE384" s="56"/>
      <c r="BF384" s="56"/>
      <c r="BG384" s="56"/>
      <c r="BH384" s="56"/>
      <c r="BI384" s="56"/>
      <c r="BJ384" s="56"/>
      <c r="BK384" s="56"/>
      <c r="EW384" s="71"/>
      <c r="FB384" s="75"/>
      <c r="FC384" s="75"/>
      <c r="FL384" s="71"/>
    </row>
    <row r="385" spans="3:168" s="35" customFormat="1" x14ac:dyDescent="0.2">
      <c r="C385" s="36"/>
      <c r="G385" s="37"/>
      <c r="H385" s="37"/>
      <c r="P385" s="34"/>
      <c r="X385" s="34"/>
      <c r="BE385" s="56"/>
      <c r="BF385" s="56"/>
      <c r="BG385" s="56"/>
      <c r="BH385" s="56"/>
      <c r="BI385" s="56"/>
      <c r="BJ385" s="56"/>
      <c r="BK385" s="56"/>
      <c r="EW385" s="71"/>
      <c r="FB385" s="75"/>
      <c r="FC385" s="75"/>
      <c r="FL385" s="71"/>
    </row>
    <row r="386" spans="3:168" s="35" customFormat="1" x14ac:dyDescent="0.2">
      <c r="C386" s="36"/>
      <c r="G386" s="37"/>
      <c r="H386" s="37"/>
      <c r="P386" s="34"/>
      <c r="X386" s="34"/>
      <c r="BE386" s="56"/>
      <c r="BF386" s="56"/>
      <c r="BG386" s="56"/>
      <c r="BH386" s="56"/>
      <c r="BI386" s="56"/>
      <c r="BJ386" s="56"/>
      <c r="BK386" s="56"/>
      <c r="EW386" s="71"/>
      <c r="FB386" s="75"/>
      <c r="FC386" s="75"/>
      <c r="FL386" s="71"/>
    </row>
    <row r="387" spans="3:168" s="35" customFormat="1" x14ac:dyDescent="0.2">
      <c r="C387" s="36"/>
      <c r="G387" s="37"/>
      <c r="H387" s="37"/>
      <c r="P387" s="34"/>
      <c r="X387" s="34"/>
      <c r="BE387" s="56"/>
      <c r="BF387" s="56"/>
      <c r="BG387" s="56"/>
      <c r="BH387" s="56"/>
      <c r="BI387" s="56"/>
      <c r="BJ387" s="56"/>
      <c r="BK387" s="56"/>
      <c r="EW387" s="71"/>
      <c r="FB387" s="75"/>
      <c r="FC387" s="75"/>
      <c r="FL387" s="71"/>
    </row>
    <row r="388" spans="3:168" s="35" customFormat="1" x14ac:dyDescent="0.2">
      <c r="C388" s="36"/>
      <c r="G388" s="37"/>
      <c r="H388" s="37"/>
      <c r="P388" s="34"/>
      <c r="X388" s="34"/>
      <c r="BE388" s="56"/>
      <c r="BF388" s="56"/>
      <c r="BG388" s="56"/>
      <c r="BH388" s="56"/>
      <c r="BI388" s="56"/>
      <c r="BJ388" s="56"/>
      <c r="BK388" s="56"/>
      <c r="EW388" s="71"/>
      <c r="FB388" s="75"/>
      <c r="FC388" s="75"/>
      <c r="FL388" s="71"/>
    </row>
    <row r="389" spans="3:168" s="35" customFormat="1" x14ac:dyDescent="0.2">
      <c r="C389" s="36"/>
      <c r="G389" s="37"/>
      <c r="H389" s="37"/>
      <c r="P389" s="34"/>
      <c r="X389" s="34"/>
      <c r="BE389" s="56"/>
      <c r="BF389" s="56"/>
      <c r="BG389" s="56"/>
      <c r="BH389" s="56"/>
      <c r="BI389" s="56"/>
      <c r="BJ389" s="56"/>
      <c r="BK389" s="56"/>
      <c r="EW389" s="71"/>
      <c r="FB389" s="75"/>
      <c r="FC389" s="75"/>
      <c r="FL389" s="71"/>
    </row>
    <row r="390" spans="3:168" s="35" customFormat="1" x14ac:dyDescent="0.2">
      <c r="C390" s="36"/>
      <c r="G390" s="37"/>
      <c r="H390" s="37"/>
      <c r="P390" s="34"/>
      <c r="X390" s="34"/>
      <c r="BE390" s="56"/>
      <c r="BF390" s="56"/>
      <c r="BG390" s="56"/>
      <c r="BH390" s="56"/>
      <c r="BI390" s="56"/>
      <c r="BJ390" s="56"/>
      <c r="BK390" s="56"/>
      <c r="EW390" s="71"/>
      <c r="FB390" s="75"/>
      <c r="FC390" s="75"/>
      <c r="FL390" s="71"/>
    </row>
    <row r="391" spans="3:168" s="35" customFormat="1" x14ac:dyDescent="0.2">
      <c r="C391" s="36"/>
      <c r="G391" s="37"/>
      <c r="H391" s="37"/>
      <c r="P391" s="34"/>
      <c r="X391" s="34"/>
      <c r="BE391" s="56"/>
      <c r="BF391" s="56"/>
      <c r="BG391" s="56"/>
      <c r="BH391" s="56"/>
      <c r="BI391" s="56"/>
      <c r="BJ391" s="56"/>
      <c r="BK391" s="56"/>
      <c r="EW391" s="71"/>
      <c r="FB391" s="75"/>
      <c r="FC391" s="75"/>
      <c r="FL391" s="71"/>
    </row>
    <row r="392" spans="3:168" s="35" customFormat="1" x14ac:dyDescent="0.2">
      <c r="C392" s="36"/>
      <c r="G392" s="37"/>
      <c r="H392" s="37"/>
      <c r="P392" s="34"/>
      <c r="X392" s="34"/>
      <c r="BE392" s="56"/>
      <c r="BF392" s="56"/>
      <c r="BG392" s="56"/>
      <c r="BH392" s="56"/>
      <c r="BI392" s="56"/>
      <c r="BJ392" s="56"/>
      <c r="BK392" s="56"/>
      <c r="EW392" s="71"/>
      <c r="FB392" s="75"/>
      <c r="FC392" s="75"/>
      <c r="FL392" s="71"/>
    </row>
    <row r="393" spans="3:168" s="35" customFormat="1" x14ac:dyDescent="0.2">
      <c r="C393" s="36"/>
      <c r="G393" s="37"/>
      <c r="H393" s="37"/>
      <c r="P393" s="34"/>
      <c r="X393" s="34"/>
      <c r="BE393" s="56"/>
      <c r="BF393" s="56"/>
      <c r="BG393" s="56"/>
      <c r="BH393" s="56"/>
      <c r="BI393" s="56"/>
      <c r="BJ393" s="56"/>
      <c r="BK393" s="56"/>
      <c r="EW393" s="71"/>
      <c r="FB393" s="75"/>
      <c r="FC393" s="75"/>
      <c r="FL393" s="71"/>
    </row>
    <row r="394" spans="3:168" s="35" customFormat="1" x14ac:dyDescent="0.2">
      <c r="C394" s="36"/>
      <c r="G394" s="37"/>
      <c r="H394" s="37"/>
      <c r="P394" s="34"/>
      <c r="X394" s="34"/>
      <c r="BE394" s="56"/>
      <c r="BF394" s="56"/>
      <c r="BG394" s="56"/>
      <c r="BH394" s="56"/>
      <c r="BI394" s="56"/>
      <c r="BJ394" s="56"/>
      <c r="BK394" s="56"/>
      <c r="EW394" s="71"/>
      <c r="FB394" s="75"/>
      <c r="FC394" s="75"/>
      <c r="FL394" s="71"/>
    </row>
    <row r="395" spans="3:168" s="35" customFormat="1" x14ac:dyDescent="0.2">
      <c r="C395" s="36"/>
      <c r="G395" s="37"/>
      <c r="H395" s="37"/>
      <c r="P395" s="34"/>
      <c r="X395" s="34"/>
      <c r="BE395" s="56"/>
      <c r="BF395" s="56"/>
      <c r="BG395" s="56"/>
      <c r="BH395" s="56"/>
      <c r="BI395" s="56"/>
      <c r="BJ395" s="56"/>
      <c r="BK395" s="56"/>
      <c r="EW395" s="71"/>
      <c r="FB395" s="75"/>
      <c r="FC395" s="75"/>
      <c r="FL395" s="71"/>
    </row>
    <row r="396" spans="3:168" s="35" customFormat="1" x14ac:dyDescent="0.2">
      <c r="C396" s="36"/>
      <c r="G396" s="37"/>
      <c r="H396" s="37"/>
      <c r="P396" s="34"/>
      <c r="X396" s="34"/>
      <c r="BE396" s="56"/>
      <c r="BF396" s="56"/>
      <c r="BG396" s="56"/>
      <c r="BH396" s="56"/>
      <c r="BI396" s="56"/>
      <c r="BJ396" s="56"/>
      <c r="BK396" s="56"/>
      <c r="EW396" s="71"/>
      <c r="FB396" s="75"/>
      <c r="FC396" s="75"/>
      <c r="FL396" s="71"/>
    </row>
    <row r="397" spans="3:168" s="35" customFormat="1" x14ac:dyDescent="0.2">
      <c r="C397" s="36"/>
      <c r="G397" s="37"/>
      <c r="H397" s="37"/>
      <c r="P397" s="34"/>
      <c r="X397" s="34"/>
      <c r="BE397" s="56"/>
      <c r="BF397" s="56"/>
      <c r="BG397" s="56"/>
      <c r="BH397" s="56"/>
      <c r="BI397" s="56"/>
      <c r="BJ397" s="56"/>
      <c r="BK397" s="56"/>
      <c r="EW397" s="71"/>
      <c r="FB397" s="75"/>
      <c r="FC397" s="75"/>
      <c r="FL397" s="71"/>
    </row>
    <row r="398" spans="3:168" s="35" customFormat="1" x14ac:dyDescent="0.2">
      <c r="C398" s="36"/>
      <c r="G398" s="37"/>
      <c r="H398" s="37"/>
      <c r="P398" s="34"/>
      <c r="X398" s="34"/>
      <c r="BE398" s="56"/>
      <c r="BF398" s="56"/>
      <c r="BG398" s="56"/>
      <c r="BH398" s="56"/>
      <c r="BI398" s="56"/>
      <c r="BJ398" s="56"/>
      <c r="BK398" s="56"/>
      <c r="EW398" s="71"/>
      <c r="FB398" s="75"/>
      <c r="FC398" s="75"/>
      <c r="FL398" s="71"/>
    </row>
    <row r="399" spans="3:168" s="35" customFormat="1" x14ac:dyDescent="0.2">
      <c r="C399" s="36"/>
      <c r="G399" s="37"/>
      <c r="H399" s="37"/>
      <c r="P399" s="34"/>
      <c r="X399" s="34"/>
      <c r="BE399" s="56"/>
      <c r="BF399" s="56"/>
      <c r="BG399" s="56"/>
      <c r="BH399" s="56"/>
      <c r="BI399" s="56"/>
      <c r="BJ399" s="56"/>
      <c r="BK399" s="56"/>
      <c r="EW399" s="71"/>
      <c r="FB399" s="75"/>
      <c r="FC399" s="75"/>
      <c r="FL399" s="71"/>
    </row>
    <row r="400" spans="3:168" s="35" customFormat="1" x14ac:dyDescent="0.2">
      <c r="C400" s="36"/>
      <c r="G400" s="37"/>
      <c r="H400" s="37"/>
      <c r="P400" s="34"/>
      <c r="X400" s="34"/>
      <c r="BE400" s="56"/>
      <c r="BF400" s="56"/>
      <c r="BG400" s="56"/>
      <c r="BH400" s="56"/>
      <c r="BI400" s="56"/>
      <c r="BJ400" s="56"/>
      <c r="BK400" s="56"/>
      <c r="EW400" s="71"/>
      <c r="FB400" s="75"/>
      <c r="FC400" s="75"/>
      <c r="FL400" s="71"/>
    </row>
    <row r="401" spans="3:168" s="35" customFormat="1" x14ac:dyDescent="0.2">
      <c r="C401" s="36"/>
      <c r="G401" s="37"/>
      <c r="H401" s="37"/>
      <c r="P401" s="34"/>
      <c r="X401" s="34"/>
      <c r="BE401" s="56"/>
      <c r="BF401" s="56"/>
      <c r="BG401" s="56"/>
      <c r="BH401" s="56"/>
      <c r="BI401" s="56"/>
      <c r="BJ401" s="56"/>
      <c r="BK401" s="56"/>
      <c r="EW401" s="71"/>
      <c r="FB401" s="75"/>
      <c r="FC401" s="75"/>
      <c r="FL401" s="71"/>
    </row>
    <row r="402" spans="3:168" s="35" customFormat="1" x14ac:dyDescent="0.2">
      <c r="C402" s="36"/>
      <c r="G402" s="37"/>
      <c r="H402" s="37"/>
      <c r="P402" s="34"/>
      <c r="X402" s="34"/>
      <c r="BE402" s="56"/>
      <c r="BF402" s="56"/>
      <c r="BG402" s="56"/>
      <c r="BH402" s="56"/>
      <c r="BI402" s="56"/>
      <c r="BJ402" s="56"/>
      <c r="BK402" s="56"/>
      <c r="EW402" s="71"/>
      <c r="FB402" s="75"/>
      <c r="FC402" s="75"/>
      <c r="FL402" s="71"/>
    </row>
    <row r="403" spans="3:168" s="35" customFormat="1" x14ac:dyDescent="0.2">
      <c r="C403" s="36"/>
      <c r="G403" s="37"/>
      <c r="H403" s="37"/>
      <c r="P403" s="34"/>
      <c r="X403" s="34"/>
      <c r="BE403" s="56"/>
      <c r="BF403" s="56"/>
      <c r="BG403" s="56"/>
      <c r="BH403" s="56"/>
      <c r="BI403" s="56"/>
      <c r="BJ403" s="56"/>
      <c r="BK403" s="56"/>
      <c r="EW403" s="71"/>
      <c r="FB403" s="75"/>
      <c r="FC403" s="75"/>
      <c r="FL403" s="71"/>
    </row>
    <row r="404" spans="3:168" s="35" customFormat="1" x14ac:dyDescent="0.2">
      <c r="C404" s="36"/>
      <c r="G404" s="37"/>
      <c r="H404" s="37"/>
      <c r="P404" s="34"/>
      <c r="X404" s="34"/>
      <c r="BE404" s="56"/>
      <c r="BF404" s="56"/>
      <c r="BG404" s="56"/>
      <c r="BH404" s="56"/>
      <c r="BI404" s="56"/>
      <c r="BJ404" s="56"/>
      <c r="BK404" s="56"/>
      <c r="EW404" s="71"/>
      <c r="FB404" s="75"/>
      <c r="FC404" s="75"/>
      <c r="FL404" s="71"/>
    </row>
    <row r="405" spans="3:168" s="35" customFormat="1" x14ac:dyDescent="0.2">
      <c r="C405" s="36"/>
      <c r="G405" s="37"/>
      <c r="H405" s="37"/>
      <c r="P405" s="34"/>
      <c r="X405" s="34"/>
      <c r="BE405" s="56"/>
      <c r="BF405" s="56"/>
      <c r="BG405" s="56"/>
      <c r="BH405" s="56"/>
      <c r="BI405" s="56"/>
      <c r="BJ405" s="56"/>
      <c r="BK405" s="56"/>
      <c r="EW405" s="71"/>
      <c r="FB405" s="75"/>
      <c r="FC405" s="75"/>
      <c r="FL405" s="71"/>
    </row>
    <row r="406" spans="3:168" s="35" customFormat="1" x14ac:dyDescent="0.2">
      <c r="C406" s="36"/>
      <c r="G406" s="37"/>
      <c r="H406" s="37"/>
      <c r="P406" s="34"/>
      <c r="X406" s="34"/>
      <c r="BE406" s="56"/>
      <c r="BF406" s="56"/>
      <c r="BG406" s="56"/>
      <c r="BH406" s="56"/>
      <c r="BI406" s="56"/>
      <c r="BJ406" s="56"/>
      <c r="BK406" s="56"/>
      <c r="EW406" s="71"/>
      <c r="FB406" s="75"/>
      <c r="FC406" s="75"/>
      <c r="FL406" s="71"/>
    </row>
    <row r="407" spans="3:168" s="35" customFormat="1" x14ac:dyDescent="0.2">
      <c r="C407" s="36"/>
      <c r="G407" s="37"/>
      <c r="H407" s="37"/>
      <c r="P407" s="34"/>
      <c r="X407" s="34"/>
      <c r="BE407" s="56"/>
      <c r="BF407" s="56"/>
      <c r="BG407" s="56"/>
      <c r="BH407" s="56"/>
      <c r="BI407" s="56"/>
      <c r="BJ407" s="56"/>
      <c r="BK407" s="56"/>
      <c r="EW407" s="71"/>
      <c r="FB407" s="75"/>
      <c r="FC407" s="75"/>
      <c r="FL407" s="71"/>
    </row>
    <row r="408" spans="3:168" s="35" customFormat="1" x14ac:dyDescent="0.2">
      <c r="C408" s="36"/>
      <c r="G408" s="37"/>
      <c r="H408" s="37"/>
      <c r="P408" s="34"/>
      <c r="X408" s="34"/>
      <c r="BE408" s="56"/>
      <c r="BF408" s="56"/>
      <c r="BG408" s="56"/>
      <c r="BH408" s="56"/>
      <c r="BI408" s="56"/>
      <c r="BJ408" s="56"/>
      <c r="BK408" s="56"/>
      <c r="EW408" s="71"/>
      <c r="FB408" s="75"/>
      <c r="FC408" s="75"/>
      <c r="FL408" s="71"/>
    </row>
    <row r="409" spans="3:168" s="35" customFormat="1" x14ac:dyDescent="0.2">
      <c r="C409" s="36"/>
      <c r="G409" s="37"/>
      <c r="H409" s="37"/>
      <c r="P409" s="34"/>
      <c r="X409" s="34"/>
      <c r="BE409" s="56"/>
      <c r="BF409" s="56"/>
      <c r="BG409" s="56"/>
      <c r="BH409" s="56"/>
      <c r="BI409" s="56"/>
      <c r="BJ409" s="56"/>
      <c r="BK409" s="56"/>
      <c r="EW409" s="71"/>
      <c r="FB409" s="75"/>
      <c r="FC409" s="75"/>
      <c r="FL409" s="71"/>
    </row>
    <row r="410" spans="3:168" s="35" customFormat="1" x14ac:dyDescent="0.2">
      <c r="C410" s="36"/>
      <c r="G410" s="37"/>
      <c r="H410" s="37"/>
      <c r="P410" s="34"/>
      <c r="X410" s="34"/>
      <c r="BE410" s="56"/>
      <c r="BF410" s="56"/>
      <c r="BG410" s="56"/>
      <c r="BH410" s="56"/>
      <c r="BI410" s="56"/>
      <c r="BJ410" s="56"/>
      <c r="BK410" s="56"/>
      <c r="EW410" s="71"/>
      <c r="FB410" s="75"/>
      <c r="FC410" s="75"/>
      <c r="FL410" s="71"/>
    </row>
    <row r="411" spans="3:168" s="35" customFormat="1" x14ac:dyDescent="0.2">
      <c r="C411" s="36"/>
      <c r="G411" s="37"/>
      <c r="H411" s="37"/>
      <c r="P411" s="34"/>
      <c r="X411" s="34"/>
      <c r="BE411" s="56"/>
      <c r="BF411" s="56"/>
      <c r="BG411" s="56"/>
      <c r="BH411" s="56"/>
      <c r="BI411" s="56"/>
      <c r="BJ411" s="56"/>
      <c r="BK411" s="56"/>
      <c r="EW411" s="71"/>
      <c r="FB411" s="75"/>
      <c r="FC411" s="75"/>
      <c r="FL411" s="71"/>
    </row>
    <row r="412" spans="3:168" s="35" customFormat="1" x14ac:dyDescent="0.2">
      <c r="C412" s="36"/>
      <c r="G412" s="37"/>
      <c r="H412" s="37"/>
      <c r="P412" s="34"/>
      <c r="X412" s="34"/>
      <c r="BE412" s="56"/>
      <c r="BF412" s="56"/>
      <c r="BG412" s="56"/>
      <c r="BH412" s="56"/>
      <c r="BI412" s="56"/>
      <c r="BJ412" s="56"/>
      <c r="BK412" s="56"/>
      <c r="EW412" s="71"/>
      <c r="FB412" s="75"/>
      <c r="FC412" s="75"/>
      <c r="FL412" s="71"/>
    </row>
    <row r="413" spans="3:168" s="35" customFormat="1" x14ac:dyDescent="0.2">
      <c r="C413" s="36"/>
      <c r="G413" s="37"/>
      <c r="H413" s="37"/>
      <c r="P413" s="34"/>
      <c r="X413" s="34"/>
      <c r="BE413" s="56"/>
      <c r="BF413" s="56"/>
      <c r="BG413" s="56"/>
      <c r="BH413" s="56"/>
      <c r="BI413" s="56"/>
      <c r="BJ413" s="56"/>
      <c r="BK413" s="56"/>
      <c r="EW413" s="71"/>
      <c r="FB413" s="75"/>
      <c r="FC413" s="75"/>
      <c r="FL413" s="71"/>
    </row>
    <row r="414" spans="3:168" s="35" customFormat="1" x14ac:dyDescent="0.2">
      <c r="C414" s="36"/>
      <c r="G414" s="37"/>
      <c r="H414" s="37"/>
      <c r="P414" s="34"/>
      <c r="X414" s="34"/>
      <c r="BE414" s="56"/>
      <c r="BF414" s="56"/>
      <c r="BG414" s="56"/>
      <c r="BH414" s="56"/>
      <c r="BI414" s="56"/>
      <c r="BJ414" s="56"/>
      <c r="BK414" s="56"/>
      <c r="EW414" s="71"/>
      <c r="FB414" s="75"/>
      <c r="FC414" s="75"/>
      <c r="FL414" s="71"/>
    </row>
    <row r="415" spans="3:168" s="35" customFormat="1" x14ac:dyDescent="0.2">
      <c r="C415" s="36"/>
      <c r="G415" s="37"/>
      <c r="H415" s="37"/>
      <c r="P415" s="34"/>
      <c r="X415" s="34"/>
      <c r="BE415" s="56"/>
      <c r="BF415" s="56"/>
      <c r="BG415" s="56"/>
      <c r="BH415" s="56"/>
      <c r="BI415" s="56"/>
      <c r="BJ415" s="56"/>
      <c r="BK415" s="56"/>
      <c r="EW415" s="71"/>
      <c r="FB415" s="75"/>
      <c r="FC415" s="75"/>
      <c r="FL415" s="71"/>
    </row>
    <row r="416" spans="3:168" s="35" customFormat="1" x14ac:dyDescent="0.2">
      <c r="C416" s="36"/>
      <c r="G416" s="37"/>
      <c r="H416" s="37"/>
      <c r="P416" s="34"/>
      <c r="X416" s="34"/>
      <c r="BE416" s="56"/>
      <c r="BF416" s="56"/>
      <c r="BG416" s="56"/>
      <c r="BH416" s="56"/>
      <c r="BI416" s="56"/>
      <c r="BJ416" s="56"/>
      <c r="BK416" s="56"/>
      <c r="EW416" s="71"/>
      <c r="FB416" s="75"/>
      <c r="FC416" s="75"/>
      <c r="FL416" s="71"/>
    </row>
    <row r="417" spans="3:168" s="35" customFormat="1" x14ac:dyDescent="0.2">
      <c r="C417" s="36"/>
      <c r="G417" s="37"/>
      <c r="H417" s="37"/>
      <c r="P417" s="34"/>
      <c r="X417" s="34"/>
      <c r="BE417" s="56"/>
      <c r="BF417" s="56"/>
      <c r="BG417" s="56"/>
      <c r="BH417" s="56"/>
      <c r="BI417" s="56"/>
      <c r="BJ417" s="56"/>
      <c r="BK417" s="56"/>
      <c r="EW417" s="71"/>
      <c r="FB417" s="75"/>
      <c r="FC417" s="75"/>
      <c r="FL417" s="71"/>
    </row>
    <row r="418" spans="3:168" s="35" customFormat="1" x14ac:dyDescent="0.2">
      <c r="C418" s="36"/>
      <c r="G418" s="37"/>
      <c r="H418" s="37"/>
      <c r="P418" s="34"/>
      <c r="X418" s="34"/>
      <c r="BE418" s="56"/>
      <c r="BF418" s="56"/>
      <c r="BG418" s="56"/>
      <c r="BH418" s="56"/>
      <c r="BI418" s="56"/>
      <c r="BJ418" s="56"/>
      <c r="BK418" s="56"/>
      <c r="EW418" s="71"/>
      <c r="FB418" s="75"/>
      <c r="FC418" s="75"/>
      <c r="FL418" s="71"/>
    </row>
    <row r="419" spans="3:168" s="35" customFormat="1" x14ac:dyDescent="0.2">
      <c r="C419" s="36"/>
      <c r="G419" s="37"/>
      <c r="H419" s="37"/>
      <c r="P419" s="34"/>
      <c r="X419" s="34"/>
      <c r="BE419" s="56"/>
      <c r="BF419" s="56"/>
      <c r="BG419" s="56"/>
      <c r="BH419" s="56"/>
      <c r="BI419" s="56"/>
      <c r="BJ419" s="56"/>
      <c r="BK419" s="56"/>
      <c r="EW419" s="71"/>
      <c r="FB419" s="75"/>
      <c r="FC419" s="75"/>
      <c r="FL419" s="71"/>
    </row>
    <row r="420" spans="3:168" s="35" customFormat="1" x14ac:dyDescent="0.2">
      <c r="C420" s="36"/>
      <c r="G420" s="37"/>
      <c r="H420" s="37"/>
      <c r="P420" s="34"/>
      <c r="X420" s="34"/>
      <c r="BE420" s="56"/>
      <c r="BF420" s="56"/>
      <c r="BG420" s="56"/>
      <c r="BH420" s="56"/>
      <c r="BI420" s="56"/>
      <c r="BJ420" s="56"/>
      <c r="BK420" s="56"/>
      <c r="EW420" s="71"/>
      <c r="FB420" s="75"/>
      <c r="FC420" s="75"/>
      <c r="FL420" s="71"/>
    </row>
    <row r="421" spans="3:168" s="35" customFormat="1" x14ac:dyDescent="0.2">
      <c r="C421" s="36"/>
      <c r="G421" s="37"/>
      <c r="H421" s="37"/>
      <c r="P421" s="34"/>
      <c r="X421" s="34"/>
      <c r="BE421" s="56"/>
      <c r="BF421" s="56"/>
      <c r="BG421" s="56"/>
      <c r="BH421" s="56"/>
      <c r="BI421" s="56"/>
      <c r="BJ421" s="56"/>
      <c r="BK421" s="56"/>
      <c r="EW421" s="71"/>
      <c r="FB421" s="75"/>
      <c r="FC421" s="75"/>
      <c r="FL421" s="71"/>
    </row>
    <row r="422" spans="3:168" s="35" customFormat="1" x14ac:dyDescent="0.2">
      <c r="C422" s="36"/>
      <c r="G422" s="37"/>
      <c r="H422" s="37"/>
      <c r="P422" s="34"/>
      <c r="X422" s="34"/>
      <c r="BE422" s="56"/>
      <c r="BF422" s="56"/>
      <c r="BG422" s="56"/>
      <c r="BH422" s="56"/>
      <c r="BI422" s="56"/>
      <c r="BJ422" s="56"/>
      <c r="BK422" s="56"/>
      <c r="EW422" s="71"/>
      <c r="FB422" s="75"/>
      <c r="FC422" s="75"/>
      <c r="FL422" s="71"/>
    </row>
    <row r="423" spans="3:168" s="35" customFormat="1" x14ac:dyDescent="0.2">
      <c r="C423" s="36"/>
      <c r="G423" s="37"/>
      <c r="H423" s="37"/>
      <c r="P423" s="34"/>
      <c r="X423" s="34"/>
      <c r="BE423" s="56"/>
      <c r="BF423" s="56"/>
      <c r="BG423" s="56"/>
      <c r="BH423" s="56"/>
      <c r="BI423" s="56"/>
      <c r="BJ423" s="56"/>
      <c r="BK423" s="56"/>
      <c r="EW423" s="71"/>
      <c r="FB423" s="75"/>
      <c r="FC423" s="75"/>
      <c r="FL423" s="71"/>
    </row>
    <row r="424" spans="3:168" s="35" customFormat="1" x14ac:dyDescent="0.2">
      <c r="C424" s="36"/>
      <c r="G424" s="37"/>
      <c r="H424" s="37"/>
      <c r="P424" s="34"/>
      <c r="X424" s="34"/>
      <c r="BE424" s="56"/>
      <c r="BF424" s="56"/>
      <c r="BG424" s="56"/>
      <c r="BH424" s="56"/>
      <c r="BI424" s="56"/>
      <c r="BJ424" s="56"/>
      <c r="BK424" s="56"/>
      <c r="EW424" s="71"/>
      <c r="FB424" s="75"/>
      <c r="FC424" s="75"/>
      <c r="FL424" s="71"/>
    </row>
    <row r="425" spans="3:168" s="35" customFormat="1" x14ac:dyDescent="0.2">
      <c r="C425" s="36"/>
      <c r="G425" s="37"/>
      <c r="H425" s="37"/>
      <c r="P425" s="34"/>
      <c r="X425" s="34"/>
      <c r="BE425" s="56"/>
      <c r="BF425" s="56"/>
      <c r="BG425" s="56"/>
      <c r="BH425" s="56"/>
      <c r="BI425" s="56"/>
      <c r="BJ425" s="56"/>
      <c r="BK425" s="56"/>
      <c r="EW425" s="71"/>
      <c r="FB425" s="75"/>
      <c r="FC425" s="75"/>
      <c r="FL425" s="71"/>
    </row>
    <row r="426" spans="3:168" s="35" customFormat="1" x14ac:dyDescent="0.2">
      <c r="C426" s="36"/>
      <c r="G426" s="37"/>
      <c r="H426" s="37"/>
      <c r="P426" s="34"/>
      <c r="X426" s="34"/>
      <c r="BE426" s="56"/>
      <c r="BF426" s="56"/>
      <c r="BG426" s="56"/>
      <c r="BH426" s="56"/>
      <c r="BI426" s="56"/>
      <c r="BJ426" s="56"/>
      <c r="BK426" s="56"/>
      <c r="EW426" s="71"/>
      <c r="FB426" s="75"/>
      <c r="FC426" s="75"/>
      <c r="FL426" s="71"/>
    </row>
    <row r="427" spans="3:168" s="35" customFormat="1" x14ac:dyDescent="0.2">
      <c r="C427" s="36"/>
      <c r="G427" s="37"/>
      <c r="H427" s="37"/>
      <c r="P427" s="34"/>
      <c r="X427" s="34"/>
      <c r="BE427" s="56"/>
      <c r="BF427" s="56"/>
      <c r="BG427" s="56"/>
      <c r="BH427" s="56"/>
      <c r="BI427" s="56"/>
      <c r="BJ427" s="56"/>
      <c r="BK427" s="56"/>
      <c r="EW427" s="71"/>
      <c r="FB427" s="75"/>
      <c r="FC427" s="75"/>
      <c r="FL427" s="71"/>
    </row>
    <row r="428" spans="3:168" s="35" customFormat="1" x14ac:dyDescent="0.2">
      <c r="C428" s="36"/>
      <c r="G428" s="37"/>
      <c r="H428" s="37"/>
      <c r="P428" s="34"/>
      <c r="X428" s="34"/>
      <c r="BE428" s="56"/>
      <c r="BF428" s="56"/>
      <c r="BG428" s="56"/>
      <c r="BH428" s="56"/>
      <c r="BI428" s="56"/>
      <c r="BJ428" s="56"/>
      <c r="BK428" s="56"/>
      <c r="EW428" s="71"/>
      <c r="FB428" s="75"/>
      <c r="FC428" s="75"/>
      <c r="FL428" s="71"/>
    </row>
    <row r="429" spans="3:168" s="35" customFormat="1" x14ac:dyDescent="0.2">
      <c r="C429" s="36"/>
      <c r="G429" s="37"/>
      <c r="H429" s="37"/>
      <c r="P429" s="34"/>
      <c r="X429" s="34"/>
      <c r="BE429" s="56"/>
      <c r="BF429" s="56"/>
      <c r="BG429" s="56"/>
      <c r="BH429" s="56"/>
      <c r="BI429" s="56"/>
      <c r="BJ429" s="56"/>
      <c r="BK429" s="56"/>
      <c r="EW429" s="71"/>
      <c r="FB429" s="75"/>
      <c r="FC429" s="75"/>
      <c r="FL429" s="71"/>
    </row>
    <row r="430" spans="3:168" s="35" customFormat="1" x14ac:dyDescent="0.2">
      <c r="C430" s="36"/>
      <c r="G430" s="37"/>
      <c r="H430" s="37"/>
      <c r="P430" s="34"/>
      <c r="X430" s="34"/>
      <c r="BE430" s="56"/>
      <c r="BF430" s="56"/>
      <c r="BG430" s="56"/>
      <c r="BH430" s="56"/>
      <c r="BI430" s="56"/>
      <c r="BJ430" s="56"/>
      <c r="BK430" s="56"/>
      <c r="EW430" s="71"/>
      <c r="FB430" s="75"/>
      <c r="FC430" s="75"/>
      <c r="FL430" s="71"/>
    </row>
    <row r="431" spans="3:168" s="35" customFormat="1" x14ac:dyDescent="0.2">
      <c r="C431" s="36"/>
      <c r="G431" s="37"/>
      <c r="H431" s="37"/>
      <c r="P431" s="34"/>
      <c r="X431" s="34"/>
      <c r="BE431" s="56"/>
      <c r="BF431" s="56"/>
      <c r="BG431" s="56"/>
      <c r="BH431" s="56"/>
      <c r="BI431" s="56"/>
      <c r="BJ431" s="56"/>
      <c r="BK431" s="56"/>
      <c r="EW431" s="71"/>
      <c r="FB431" s="75"/>
      <c r="FC431" s="75"/>
      <c r="FL431" s="71"/>
    </row>
    <row r="432" spans="3:168" s="35" customFormat="1" x14ac:dyDescent="0.2">
      <c r="C432" s="36"/>
      <c r="G432" s="37"/>
      <c r="H432" s="37"/>
      <c r="P432" s="34"/>
      <c r="X432" s="34"/>
      <c r="BE432" s="56"/>
      <c r="BF432" s="56"/>
      <c r="BG432" s="56"/>
      <c r="BH432" s="56"/>
      <c r="BI432" s="56"/>
      <c r="BJ432" s="56"/>
      <c r="BK432" s="56"/>
      <c r="EW432" s="71"/>
      <c r="FB432" s="75"/>
      <c r="FC432" s="75"/>
      <c r="FL432" s="71"/>
    </row>
    <row r="433" spans="3:168" s="35" customFormat="1" x14ac:dyDescent="0.2">
      <c r="C433" s="36"/>
      <c r="G433" s="37"/>
      <c r="H433" s="37"/>
      <c r="P433" s="34"/>
      <c r="X433" s="34"/>
      <c r="BE433" s="56"/>
      <c r="BF433" s="56"/>
      <c r="BG433" s="56"/>
      <c r="BH433" s="56"/>
      <c r="BI433" s="56"/>
      <c r="BJ433" s="56"/>
      <c r="BK433" s="56"/>
      <c r="EW433" s="71"/>
      <c r="FB433" s="75"/>
      <c r="FC433" s="75"/>
      <c r="FL433" s="71"/>
    </row>
    <row r="434" spans="3:168" s="35" customFormat="1" x14ac:dyDescent="0.2">
      <c r="C434" s="36"/>
      <c r="G434" s="37"/>
      <c r="H434" s="37"/>
      <c r="P434" s="34"/>
      <c r="X434" s="34"/>
      <c r="BE434" s="56"/>
      <c r="BF434" s="56"/>
      <c r="BG434" s="56"/>
      <c r="BH434" s="56"/>
      <c r="BI434" s="56"/>
      <c r="BJ434" s="56"/>
      <c r="BK434" s="56"/>
      <c r="EW434" s="71"/>
      <c r="FB434" s="75"/>
      <c r="FC434" s="75"/>
      <c r="FL434" s="71"/>
    </row>
    <row r="435" spans="3:168" s="35" customFormat="1" x14ac:dyDescent="0.2">
      <c r="C435" s="36"/>
      <c r="G435" s="37"/>
      <c r="H435" s="37"/>
      <c r="P435" s="34"/>
      <c r="X435" s="34"/>
      <c r="BE435" s="56"/>
      <c r="BF435" s="56"/>
      <c r="BG435" s="56"/>
      <c r="BH435" s="56"/>
      <c r="BI435" s="56"/>
      <c r="BJ435" s="56"/>
      <c r="BK435" s="56"/>
      <c r="EW435" s="71"/>
      <c r="FB435" s="75"/>
      <c r="FC435" s="75"/>
      <c r="FL435" s="71"/>
    </row>
    <row r="436" spans="3:168" s="35" customFormat="1" x14ac:dyDescent="0.2">
      <c r="C436" s="36"/>
      <c r="G436" s="37"/>
      <c r="H436" s="37"/>
      <c r="P436" s="34"/>
      <c r="X436" s="34"/>
      <c r="BE436" s="56"/>
      <c r="BF436" s="56"/>
      <c r="BG436" s="56"/>
      <c r="BH436" s="56"/>
      <c r="BI436" s="56"/>
      <c r="BJ436" s="56"/>
      <c r="BK436" s="56"/>
      <c r="EW436" s="71"/>
      <c r="FB436" s="75"/>
      <c r="FC436" s="75"/>
      <c r="FL436" s="71"/>
    </row>
    <row r="437" spans="3:168" s="35" customFormat="1" x14ac:dyDescent="0.2">
      <c r="C437" s="36"/>
      <c r="G437" s="37"/>
      <c r="H437" s="37"/>
      <c r="P437" s="34"/>
      <c r="X437" s="34"/>
      <c r="BE437" s="56"/>
      <c r="BF437" s="56"/>
      <c r="BG437" s="56"/>
      <c r="BH437" s="56"/>
      <c r="BI437" s="56"/>
      <c r="BJ437" s="56"/>
      <c r="BK437" s="56"/>
      <c r="EW437" s="71"/>
      <c r="FB437" s="75"/>
      <c r="FC437" s="75"/>
      <c r="FL437" s="71"/>
    </row>
    <row r="438" spans="3:168" s="35" customFormat="1" x14ac:dyDescent="0.2">
      <c r="C438" s="36"/>
      <c r="G438" s="37"/>
      <c r="H438" s="37"/>
      <c r="P438" s="34"/>
      <c r="X438" s="34"/>
      <c r="BE438" s="56"/>
      <c r="BF438" s="56"/>
      <c r="BG438" s="56"/>
      <c r="BH438" s="56"/>
      <c r="BI438" s="56"/>
      <c r="BJ438" s="56"/>
      <c r="BK438" s="56"/>
      <c r="EW438" s="71"/>
      <c r="FB438" s="75"/>
      <c r="FC438" s="75"/>
      <c r="FL438" s="71"/>
    </row>
    <row r="439" spans="3:168" s="35" customFormat="1" x14ac:dyDescent="0.2">
      <c r="C439" s="36"/>
      <c r="G439" s="37"/>
      <c r="H439" s="37"/>
      <c r="P439" s="34"/>
      <c r="X439" s="34"/>
      <c r="BE439" s="56"/>
      <c r="BF439" s="56"/>
      <c r="BG439" s="56"/>
      <c r="BH439" s="56"/>
      <c r="BI439" s="56"/>
      <c r="BJ439" s="56"/>
      <c r="BK439" s="56"/>
      <c r="EW439" s="71"/>
      <c r="FB439" s="75"/>
      <c r="FC439" s="75"/>
      <c r="FL439" s="71"/>
    </row>
    <row r="440" spans="3:168" s="35" customFormat="1" x14ac:dyDescent="0.2">
      <c r="C440" s="36"/>
      <c r="G440" s="37"/>
      <c r="H440" s="37"/>
      <c r="P440" s="34"/>
      <c r="X440" s="34"/>
      <c r="BE440" s="56"/>
      <c r="BF440" s="56"/>
      <c r="BG440" s="56"/>
      <c r="BH440" s="56"/>
      <c r="BI440" s="56"/>
      <c r="BJ440" s="56"/>
      <c r="BK440" s="56"/>
      <c r="EW440" s="71"/>
      <c r="FB440" s="75"/>
      <c r="FC440" s="75"/>
      <c r="FL440" s="71"/>
    </row>
    <row r="441" spans="3:168" s="35" customFormat="1" x14ac:dyDescent="0.2">
      <c r="C441" s="36"/>
      <c r="G441" s="37"/>
      <c r="H441" s="37"/>
      <c r="P441" s="34"/>
      <c r="X441" s="34"/>
      <c r="AN441" s="34"/>
      <c r="BD441" s="34"/>
      <c r="BE441" s="56"/>
      <c r="BF441" s="56"/>
      <c r="BG441" s="56"/>
      <c r="BH441" s="56"/>
      <c r="BI441" s="56"/>
      <c r="BJ441" s="56"/>
      <c r="BK441" s="56"/>
      <c r="BL441" s="34"/>
      <c r="BT441" s="34"/>
      <c r="CF441" s="34"/>
      <c r="CG441" s="34"/>
      <c r="CH441" s="34"/>
      <c r="CI441" s="34"/>
      <c r="CJ441" s="34"/>
      <c r="CR441" s="34"/>
      <c r="CZ441" s="34"/>
      <c r="DH441" s="34"/>
      <c r="DQ441" s="34"/>
      <c r="DY441" s="34"/>
      <c r="EG441" s="34"/>
      <c r="EO441" s="34"/>
      <c r="EW441" s="71"/>
      <c r="FB441" s="75"/>
      <c r="FC441" s="75"/>
      <c r="FL441" s="71"/>
    </row>
    <row r="442" spans="3:168" s="35" customFormat="1" x14ac:dyDescent="0.2">
      <c r="C442" s="36"/>
      <c r="G442" s="37"/>
      <c r="H442" s="37"/>
      <c r="P442" s="34"/>
      <c r="X442" s="34"/>
      <c r="AN442" s="34"/>
      <c r="BD442" s="34"/>
      <c r="BE442" s="56"/>
      <c r="BF442" s="56"/>
      <c r="BG442" s="56"/>
      <c r="BH442" s="56"/>
      <c r="BI442" s="56"/>
      <c r="BJ442" s="56"/>
      <c r="BK442" s="56"/>
      <c r="BL442" s="34"/>
      <c r="BT442" s="34"/>
      <c r="CF442" s="34"/>
      <c r="CG442" s="34"/>
      <c r="CH442" s="34"/>
      <c r="CI442" s="34"/>
      <c r="CJ442" s="34"/>
      <c r="CR442" s="34"/>
      <c r="CZ442" s="34"/>
      <c r="DH442" s="34"/>
      <c r="DQ442" s="34"/>
      <c r="DY442" s="34"/>
      <c r="EG442" s="34"/>
      <c r="EO442" s="34"/>
      <c r="EW442" s="71"/>
      <c r="FB442" s="75"/>
      <c r="FC442" s="75"/>
      <c r="FL442" s="71"/>
    </row>
    <row r="443" spans="3:168" s="35" customFormat="1" x14ac:dyDescent="0.2">
      <c r="C443" s="36"/>
      <c r="G443" s="37"/>
      <c r="H443" s="37"/>
      <c r="P443" s="34"/>
      <c r="X443" s="34"/>
      <c r="AN443" s="34"/>
      <c r="BD443" s="34"/>
      <c r="BE443" s="56"/>
      <c r="BF443" s="56"/>
      <c r="BG443" s="56"/>
      <c r="BH443" s="56"/>
      <c r="BI443" s="56"/>
      <c r="BJ443" s="56"/>
      <c r="BK443" s="56"/>
      <c r="BL443" s="34"/>
      <c r="BT443" s="34"/>
      <c r="CF443" s="34"/>
      <c r="CG443" s="34"/>
      <c r="CH443" s="34"/>
      <c r="CI443" s="34"/>
      <c r="CJ443" s="34"/>
      <c r="CR443" s="34"/>
      <c r="CZ443" s="34"/>
      <c r="DH443" s="34"/>
      <c r="DQ443" s="34"/>
      <c r="DY443" s="34"/>
      <c r="EG443" s="34"/>
      <c r="EO443" s="34"/>
      <c r="EW443" s="71"/>
      <c r="FB443" s="75"/>
      <c r="FC443" s="75"/>
      <c r="FL443" s="71"/>
    </row>
    <row r="444" spans="3:168" s="35" customFormat="1" x14ac:dyDescent="0.2">
      <c r="C444" s="36"/>
      <c r="G444" s="37"/>
      <c r="H444" s="37"/>
      <c r="P444" s="34"/>
      <c r="X444" s="34"/>
      <c r="AN444" s="34"/>
      <c r="BD444" s="34"/>
      <c r="BE444" s="56"/>
      <c r="BF444" s="56"/>
      <c r="BG444" s="56"/>
      <c r="BH444" s="56"/>
      <c r="BI444" s="56"/>
      <c r="BJ444" s="56"/>
      <c r="BK444" s="56"/>
      <c r="BL444" s="34"/>
      <c r="BT444" s="34"/>
      <c r="CF444" s="34"/>
      <c r="CG444" s="34"/>
      <c r="CH444" s="34"/>
      <c r="CI444" s="34"/>
      <c r="CJ444" s="34"/>
      <c r="CR444" s="34"/>
      <c r="CZ444" s="34"/>
      <c r="DH444" s="34"/>
      <c r="DQ444" s="34"/>
      <c r="DY444" s="34"/>
      <c r="EG444" s="34"/>
      <c r="EO444" s="34"/>
      <c r="EW444" s="71"/>
      <c r="FB444" s="75"/>
      <c r="FC444" s="75"/>
      <c r="FL444" s="71"/>
    </row>
    <row r="445" spans="3:168" s="35" customFormat="1" x14ac:dyDescent="0.2">
      <c r="C445" s="36"/>
      <c r="G445" s="37"/>
      <c r="H445" s="37"/>
      <c r="P445" s="34"/>
      <c r="X445" s="34"/>
      <c r="AN445" s="34"/>
      <c r="BD445" s="34"/>
      <c r="BE445" s="56"/>
      <c r="BF445" s="56"/>
      <c r="BG445" s="56"/>
      <c r="BH445" s="56"/>
      <c r="BI445" s="56"/>
      <c r="BJ445" s="56"/>
      <c r="BK445" s="56"/>
      <c r="BL445" s="34"/>
      <c r="BT445" s="34"/>
      <c r="CF445" s="34"/>
      <c r="CG445" s="34"/>
      <c r="CH445" s="34"/>
      <c r="CI445" s="34"/>
      <c r="CJ445" s="34"/>
      <c r="CR445" s="34"/>
      <c r="CZ445" s="34"/>
      <c r="DH445" s="34"/>
      <c r="DQ445" s="34"/>
      <c r="DY445" s="34"/>
      <c r="EG445" s="34"/>
      <c r="EO445" s="34"/>
      <c r="EW445" s="71"/>
      <c r="FB445" s="75"/>
      <c r="FC445" s="75"/>
      <c r="FL445" s="71"/>
    </row>
    <row r="446" spans="3:168" s="35" customFormat="1" x14ac:dyDescent="0.2">
      <c r="C446" s="36"/>
      <c r="G446" s="37"/>
      <c r="H446" s="37"/>
      <c r="P446" s="34"/>
      <c r="X446" s="34"/>
      <c r="AN446" s="34"/>
      <c r="BD446" s="34"/>
      <c r="BE446" s="56"/>
      <c r="BF446" s="56"/>
      <c r="BG446" s="56"/>
      <c r="BH446" s="56"/>
      <c r="BI446" s="56"/>
      <c r="BJ446" s="56"/>
      <c r="BK446" s="56"/>
      <c r="BL446" s="34"/>
      <c r="BT446" s="34"/>
      <c r="CF446" s="34"/>
      <c r="CG446" s="34"/>
      <c r="CH446" s="34"/>
      <c r="CI446" s="34"/>
      <c r="CJ446" s="34"/>
      <c r="CR446" s="34"/>
      <c r="CZ446" s="34"/>
      <c r="DH446" s="34"/>
      <c r="DQ446" s="34"/>
      <c r="DY446" s="34"/>
      <c r="EG446" s="34"/>
      <c r="EO446" s="34"/>
      <c r="EW446" s="71"/>
      <c r="FB446" s="75"/>
      <c r="FC446" s="75"/>
      <c r="FL446" s="71"/>
    </row>
    <row r="447" spans="3:168" s="35" customFormat="1" x14ac:dyDescent="0.2">
      <c r="C447" s="36"/>
      <c r="G447" s="37"/>
      <c r="H447" s="37"/>
      <c r="P447" s="34"/>
      <c r="X447" s="34"/>
      <c r="AN447" s="34"/>
      <c r="BD447" s="34"/>
      <c r="BE447" s="56"/>
      <c r="BF447" s="56"/>
      <c r="BG447" s="56"/>
      <c r="BH447" s="56"/>
      <c r="BI447" s="56"/>
      <c r="BJ447" s="56"/>
      <c r="BK447" s="56"/>
      <c r="BL447" s="34"/>
      <c r="BT447" s="34"/>
      <c r="CF447" s="34"/>
      <c r="CG447" s="34"/>
      <c r="CH447" s="34"/>
      <c r="CI447" s="34"/>
      <c r="CJ447" s="34"/>
      <c r="CR447" s="34"/>
      <c r="CZ447" s="34"/>
      <c r="DH447" s="34"/>
      <c r="DQ447" s="34"/>
      <c r="DY447" s="34"/>
      <c r="EG447" s="34"/>
      <c r="EO447" s="34"/>
      <c r="EW447" s="71"/>
      <c r="FB447" s="75"/>
      <c r="FC447" s="75"/>
      <c r="FL447" s="71"/>
    </row>
    <row r="448" spans="3:168" s="35" customFormat="1" x14ac:dyDescent="0.2">
      <c r="C448" s="36"/>
      <c r="G448" s="37"/>
      <c r="H448" s="37"/>
      <c r="P448" s="34"/>
      <c r="X448" s="34"/>
      <c r="AN448" s="34"/>
      <c r="BD448" s="34"/>
      <c r="BE448" s="56"/>
      <c r="BF448" s="56"/>
      <c r="BG448" s="56"/>
      <c r="BH448" s="56"/>
      <c r="BI448" s="56"/>
      <c r="BJ448" s="56"/>
      <c r="BK448" s="56"/>
      <c r="BL448" s="34"/>
      <c r="BT448" s="34"/>
      <c r="CF448" s="34"/>
      <c r="CG448" s="34"/>
      <c r="CH448" s="34"/>
      <c r="CI448" s="34"/>
      <c r="CJ448" s="34"/>
      <c r="CR448" s="34"/>
      <c r="CZ448" s="34"/>
      <c r="DH448" s="34"/>
      <c r="DQ448" s="34"/>
      <c r="DY448" s="34"/>
      <c r="EG448" s="34"/>
      <c r="EO448" s="34"/>
      <c r="EW448" s="71"/>
      <c r="FB448" s="75"/>
      <c r="FC448" s="75"/>
      <c r="FL448" s="71"/>
    </row>
    <row r="449" spans="3:168" s="35" customFormat="1" x14ac:dyDescent="0.2">
      <c r="C449" s="36"/>
      <c r="G449" s="37"/>
      <c r="H449" s="37"/>
      <c r="P449" s="34"/>
      <c r="X449" s="34"/>
      <c r="AN449" s="34"/>
      <c r="BD449" s="34"/>
      <c r="BE449" s="56"/>
      <c r="BF449" s="56"/>
      <c r="BG449" s="56"/>
      <c r="BH449" s="56"/>
      <c r="BI449" s="56"/>
      <c r="BJ449" s="56"/>
      <c r="BK449" s="56"/>
      <c r="BL449" s="34"/>
      <c r="BT449" s="34"/>
      <c r="CF449" s="34"/>
      <c r="CG449" s="34"/>
      <c r="CH449" s="34"/>
      <c r="CI449" s="34"/>
      <c r="CJ449" s="34"/>
      <c r="CR449" s="34"/>
      <c r="CZ449" s="34"/>
      <c r="DH449" s="34"/>
      <c r="DQ449" s="34"/>
      <c r="DY449" s="34"/>
      <c r="EG449" s="34"/>
      <c r="EO449" s="34"/>
      <c r="EW449" s="71"/>
      <c r="FB449" s="75"/>
      <c r="FC449" s="75"/>
      <c r="FL449" s="71"/>
    </row>
    <row r="450" spans="3:168" s="35" customFormat="1" x14ac:dyDescent="0.2">
      <c r="C450" s="36"/>
      <c r="G450" s="37"/>
      <c r="H450" s="37"/>
      <c r="P450" s="34"/>
      <c r="X450" s="34"/>
      <c r="AN450" s="34"/>
      <c r="BD450" s="34"/>
      <c r="BE450" s="56"/>
      <c r="BF450" s="56"/>
      <c r="BG450" s="56"/>
      <c r="BH450" s="56"/>
      <c r="BI450" s="56"/>
      <c r="BJ450" s="56"/>
      <c r="BK450" s="56"/>
      <c r="BL450" s="34"/>
      <c r="BT450" s="34"/>
      <c r="CF450" s="34"/>
      <c r="CG450" s="34"/>
      <c r="CH450" s="34"/>
      <c r="CI450" s="34"/>
      <c r="CJ450" s="34"/>
      <c r="CR450" s="34"/>
      <c r="CZ450" s="34"/>
      <c r="DH450" s="34"/>
      <c r="DQ450" s="34"/>
      <c r="DY450" s="34"/>
      <c r="EG450" s="34"/>
      <c r="EO450" s="34"/>
      <c r="EW450" s="71"/>
      <c r="FB450" s="75"/>
      <c r="FC450" s="75"/>
      <c r="FL450" s="71"/>
    </row>
    <row r="451" spans="3:168" s="35" customFormat="1" x14ac:dyDescent="0.2">
      <c r="C451" s="36"/>
      <c r="G451" s="37"/>
      <c r="H451" s="37"/>
      <c r="P451" s="34"/>
      <c r="X451" s="34"/>
      <c r="AN451" s="34"/>
      <c r="BD451" s="34"/>
      <c r="BE451" s="56"/>
      <c r="BF451" s="56"/>
      <c r="BG451" s="56"/>
      <c r="BH451" s="56"/>
      <c r="BI451" s="56"/>
      <c r="BJ451" s="56"/>
      <c r="BK451" s="56"/>
      <c r="BL451" s="34"/>
      <c r="BT451" s="34"/>
      <c r="CF451" s="34"/>
      <c r="CG451" s="34"/>
      <c r="CH451" s="34"/>
      <c r="CI451" s="34"/>
      <c r="CJ451" s="34"/>
      <c r="CR451" s="34"/>
      <c r="CZ451" s="34"/>
      <c r="DH451" s="34"/>
      <c r="DQ451" s="34"/>
      <c r="DY451" s="34"/>
      <c r="EG451" s="34"/>
      <c r="EO451" s="34"/>
      <c r="EW451" s="71"/>
      <c r="FB451" s="75"/>
      <c r="FC451" s="75"/>
      <c r="FL451" s="71"/>
    </row>
    <row r="452" spans="3:168" s="35" customFormat="1" x14ac:dyDescent="0.2">
      <c r="C452" s="36"/>
      <c r="G452" s="37"/>
      <c r="H452" s="37"/>
      <c r="P452" s="34"/>
      <c r="X452" s="34"/>
      <c r="AN452" s="34"/>
      <c r="BD452" s="34"/>
      <c r="BE452" s="56"/>
      <c r="BF452" s="56"/>
      <c r="BG452" s="56"/>
      <c r="BH452" s="56"/>
      <c r="BI452" s="56"/>
      <c r="BJ452" s="56"/>
      <c r="BK452" s="56"/>
      <c r="BL452" s="34"/>
      <c r="BT452" s="34"/>
      <c r="CF452" s="34"/>
      <c r="CG452" s="34"/>
      <c r="CH452" s="34"/>
      <c r="CI452" s="34"/>
      <c r="CJ452" s="34"/>
      <c r="CR452" s="34"/>
      <c r="CZ452" s="34"/>
      <c r="DH452" s="34"/>
      <c r="DQ452" s="34"/>
      <c r="DY452" s="34"/>
      <c r="EG452" s="34"/>
      <c r="EO452" s="34"/>
      <c r="EW452" s="71"/>
      <c r="FB452" s="75"/>
      <c r="FC452" s="75"/>
      <c r="FL452" s="71"/>
    </row>
    <row r="453" spans="3:168" s="35" customFormat="1" x14ac:dyDescent="0.2">
      <c r="C453" s="36"/>
      <c r="G453" s="37"/>
      <c r="H453" s="37"/>
      <c r="P453" s="34"/>
      <c r="X453" s="34"/>
      <c r="AN453" s="34"/>
      <c r="BD453" s="34"/>
      <c r="BE453" s="56"/>
      <c r="BF453" s="56"/>
      <c r="BG453" s="56"/>
      <c r="BH453" s="56"/>
      <c r="BI453" s="56"/>
      <c r="BJ453" s="56"/>
      <c r="BK453" s="56"/>
      <c r="BL453" s="34"/>
      <c r="BT453" s="34"/>
      <c r="CF453" s="34"/>
      <c r="CG453" s="34"/>
      <c r="CH453" s="34"/>
      <c r="CI453" s="34"/>
      <c r="CJ453" s="34"/>
      <c r="CR453" s="34"/>
      <c r="CZ453" s="34"/>
      <c r="DH453" s="34"/>
      <c r="DQ453" s="34"/>
      <c r="DY453" s="34"/>
      <c r="EG453" s="34"/>
      <c r="EO453" s="34"/>
      <c r="EW453" s="71"/>
      <c r="FB453" s="75"/>
      <c r="FC453" s="75"/>
      <c r="FL453" s="71"/>
    </row>
    <row r="454" spans="3:168" s="35" customFormat="1" x14ac:dyDescent="0.2">
      <c r="C454" s="36"/>
      <c r="G454" s="37"/>
      <c r="H454" s="37"/>
      <c r="P454" s="34"/>
      <c r="X454" s="34"/>
      <c r="AN454" s="34"/>
      <c r="BD454" s="34"/>
      <c r="BE454" s="56"/>
      <c r="BF454" s="56"/>
      <c r="BG454" s="56"/>
      <c r="BH454" s="56"/>
      <c r="BI454" s="56"/>
      <c r="BJ454" s="56"/>
      <c r="BK454" s="56"/>
      <c r="BL454" s="34"/>
      <c r="BT454" s="34"/>
      <c r="CF454" s="34"/>
      <c r="CG454" s="34"/>
      <c r="CH454" s="34"/>
      <c r="CI454" s="34"/>
      <c r="CJ454" s="34"/>
      <c r="CR454" s="34"/>
      <c r="CZ454" s="34"/>
      <c r="DH454" s="34"/>
      <c r="DQ454" s="34"/>
      <c r="DY454" s="34"/>
      <c r="EG454" s="34"/>
      <c r="EO454" s="34"/>
      <c r="EW454" s="71"/>
      <c r="FB454" s="75"/>
      <c r="FC454" s="75"/>
      <c r="FL454" s="71"/>
    </row>
    <row r="455" spans="3:168" s="35" customFormat="1" x14ac:dyDescent="0.2">
      <c r="C455" s="36"/>
      <c r="G455" s="37"/>
      <c r="H455" s="37"/>
      <c r="P455" s="34"/>
      <c r="X455" s="34"/>
      <c r="AN455" s="34"/>
      <c r="BD455" s="34"/>
      <c r="BE455" s="56"/>
      <c r="BF455" s="56"/>
      <c r="BG455" s="56"/>
      <c r="BH455" s="56"/>
      <c r="BI455" s="56"/>
      <c r="BJ455" s="56"/>
      <c r="BK455" s="56"/>
      <c r="BL455" s="34"/>
      <c r="BT455" s="34"/>
      <c r="CF455" s="34"/>
      <c r="CG455" s="34"/>
      <c r="CH455" s="34"/>
      <c r="CI455" s="34"/>
      <c r="CJ455" s="34"/>
      <c r="CR455" s="34"/>
      <c r="CZ455" s="34"/>
      <c r="DH455" s="34"/>
      <c r="DQ455" s="34"/>
      <c r="DY455" s="34"/>
      <c r="EG455" s="34"/>
      <c r="EO455" s="34"/>
      <c r="EW455" s="71"/>
      <c r="FB455" s="75"/>
      <c r="FC455" s="75"/>
      <c r="FL455" s="71"/>
    </row>
    <row r="456" spans="3:168" s="35" customFormat="1" x14ac:dyDescent="0.2">
      <c r="C456" s="36"/>
      <c r="G456" s="37"/>
      <c r="H456" s="37"/>
      <c r="P456" s="34"/>
      <c r="X456" s="34"/>
      <c r="AN456" s="34"/>
      <c r="BD456" s="34"/>
      <c r="BE456" s="56"/>
      <c r="BF456" s="56"/>
      <c r="BG456" s="56"/>
      <c r="BH456" s="56"/>
      <c r="BI456" s="56"/>
      <c r="BJ456" s="56"/>
      <c r="BK456" s="56"/>
      <c r="BL456" s="34"/>
      <c r="BT456" s="34"/>
      <c r="CF456" s="34"/>
      <c r="CG456" s="34"/>
      <c r="CH456" s="34"/>
      <c r="CI456" s="34"/>
      <c r="CJ456" s="34"/>
      <c r="CR456" s="34"/>
      <c r="CZ456" s="34"/>
      <c r="DH456" s="34"/>
      <c r="DQ456" s="34"/>
      <c r="DY456" s="34"/>
      <c r="EG456" s="34"/>
      <c r="EO456" s="34"/>
      <c r="EW456" s="71"/>
      <c r="FB456" s="75"/>
      <c r="FC456" s="75"/>
      <c r="FL456" s="71"/>
    </row>
    <row r="457" spans="3:168" s="35" customFormat="1" x14ac:dyDescent="0.2">
      <c r="C457" s="36"/>
      <c r="G457" s="37"/>
      <c r="H457" s="37"/>
      <c r="P457" s="34"/>
      <c r="X457" s="34"/>
      <c r="AN457" s="34"/>
      <c r="BD457" s="34"/>
      <c r="BE457" s="56"/>
      <c r="BF457" s="56"/>
      <c r="BG457" s="56"/>
      <c r="BH457" s="56"/>
      <c r="BI457" s="56"/>
      <c r="BJ457" s="56"/>
      <c r="BK457" s="56"/>
      <c r="BL457" s="34"/>
      <c r="BT457" s="34"/>
      <c r="CF457" s="34"/>
      <c r="CG457" s="34"/>
      <c r="CH457" s="34"/>
      <c r="CI457" s="34"/>
      <c r="CJ457" s="34"/>
      <c r="CR457" s="34"/>
      <c r="CZ457" s="34"/>
      <c r="DH457" s="34"/>
      <c r="DQ457" s="34"/>
      <c r="DY457" s="34"/>
      <c r="EG457" s="34"/>
      <c r="EO457" s="34"/>
      <c r="EW457" s="71"/>
      <c r="FB457" s="75"/>
      <c r="FC457" s="75"/>
      <c r="FL457" s="71"/>
    </row>
    <row r="458" spans="3:168" s="35" customFormat="1" x14ac:dyDescent="0.2">
      <c r="C458" s="36"/>
      <c r="G458" s="37"/>
      <c r="H458" s="37"/>
      <c r="P458" s="34"/>
      <c r="X458" s="34"/>
      <c r="AN458" s="34"/>
      <c r="BD458" s="34"/>
      <c r="BE458" s="56"/>
      <c r="BF458" s="56"/>
      <c r="BG458" s="56"/>
      <c r="BH458" s="56"/>
      <c r="BI458" s="56"/>
      <c r="BJ458" s="56"/>
      <c r="BK458" s="56"/>
      <c r="BL458" s="34"/>
      <c r="BT458" s="34"/>
      <c r="CF458" s="34"/>
      <c r="CG458" s="34"/>
      <c r="CH458" s="34"/>
      <c r="CI458" s="34"/>
      <c r="CJ458" s="34"/>
      <c r="CR458" s="34"/>
      <c r="CZ458" s="34"/>
      <c r="DH458" s="34"/>
      <c r="DQ458" s="34"/>
      <c r="DY458" s="34"/>
      <c r="EG458" s="34"/>
      <c r="EO458" s="34"/>
      <c r="EW458" s="71"/>
      <c r="FB458" s="75"/>
      <c r="FC458" s="75"/>
      <c r="FL458" s="71"/>
    </row>
    <row r="459" spans="3:168" s="35" customFormat="1" x14ac:dyDescent="0.2">
      <c r="C459" s="36"/>
      <c r="G459" s="37"/>
      <c r="H459" s="37"/>
      <c r="P459" s="34"/>
      <c r="X459" s="34"/>
      <c r="AN459" s="34"/>
      <c r="BD459" s="34"/>
      <c r="BE459" s="56"/>
      <c r="BF459" s="56"/>
      <c r="BG459" s="56"/>
      <c r="BH459" s="56"/>
      <c r="BI459" s="56"/>
      <c r="BJ459" s="56"/>
      <c r="BK459" s="56"/>
      <c r="BL459" s="34"/>
      <c r="BT459" s="34"/>
      <c r="CF459" s="34"/>
      <c r="CG459" s="34"/>
      <c r="CH459" s="34"/>
      <c r="CI459" s="34"/>
      <c r="CJ459" s="34"/>
      <c r="CR459" s="34"/>
      <c r="CZ459" s="34"/>
      <c r="DH459" s="34"/>
      <c r="DQ459" s="34"/>
      <c r="DY459" s="34"/>
      <c r="EG459" s="34"/>
      <c r="EO459" s="34"/>
      <c r="EW459" s="71"/>
      <c r="FB459" s="75"/>
      <c r="FC459" s="75"/>
      <c r="FL459" s="71"/>
    </row>
    <row r="460" spans="3:168" s="35" customFormat="1" x14ac:dyDescent="0.2">
      <c r="C460" s="36"/>
      <c r="G460" s="37"/>
      <c r="H460" s="37"/>
      <c r="P460" s="34"/>
      <c r="X460" s="34"/>
      <c r="AN460" s="34"/>
      <c r="BD460" s="34"/>
      <c r="BE460" s="56"/>
      <c r="BF460" s="56"/>
      <c r="BG460" s="56"/>
      <c r="BH460" s="56"/>
      <c r="BI460" s="56"/>
      <c r="BJ460" s="56"/>
      <c r="BK460" s="56"/>
      <c r="BL460" s="34"/>
      <c r="BT460" s="34"/>
      <c r="CF460" s="34"/>
      <c r="CG460" s="34"/>
      <c r="CH460" s="34"/>
      <c r="CI460" s="34"/>
      <c r="CJ460" s="34"/>
      <c r="CR460" s="34"/>
      <c r="CZ460" s="34"/>
      <c r="DH460" s="34"/>
      <c r="DQ460" s="34"/>
      <c r="DY460" s="34"/>
      <c r="EG460" s="34"/>
      <c r="EO460" s="34"/>
      <c r="EW460" s="71"/>
      <c r="FB460" s="75"/>
      <c r="FC460" s="75"/>
      <c r="FL460" s="71"/>
    </row>
    <row r="461" spans="3:168" s="35" customFormat="1" x14ac:dyDescent="0.2">
      <c r="C461" s="36"/>
      <c r="G461" s="37"/>
      <c r="H461" s="37"/>
      <c r="P461" s="34"/>
      <c r="X461" s="34"/>
      <c r="AN461" s="34"/>
      <c r="BD461" s="34"/>
      <c r="BE461" s="56"/>
      <c r="BF461" s="56"/>
      <c r="BG461" s="56"/>
      <c r="BH461" s="56"/>
      <c r="BI461" s="56"/>
      <c r="BJ461" s="56"/>
      <c r="BK461" s="56"/>
      <c r="BL461" s="34"/>
      <c r="BT461" s="34"/>
      <c r="CF461" s="34"/>
      <c r="CG461" s="34"/>
      <c r="CH461" s="34"/>
      <c r="CI461" s="34"/>
      <c r="CJ461" s="34"/>
      <c r="CR461" s="34"/>
      <c r="CZ461" s="34"/>
      <c r="DH461" s="34"/>
      <c r="DQ461" s="34"/>
      <c r="DY461" s="34"/>
      <c r="EG461" s="34"/>
      <c r="EO461" s="34"/>
      <c r="EW461" s="71"/>
      <c r="FB461" s="75"/>
      <c r="FC461" s="75"/>
      <c r="FL461" s="71"/>
    </row>
    <row r="462" spans="3:168" s="35" customFormat="1" x14ac:dyDescent="0.2">
      <c r="C462" s="36"/>
      <c r="G462" s="37"/>
      <c r="H462" s="37"/>
      <c r="P462" s="34"/>
      <c r="X462" s="34"/>
      <c r="AN462" s="34"/>
      <c r="BD462" s="34"/>
      <c r="BE462" s="56"/>
      <c r="BF462" s="56"/>
      <c r="BG462" s="56"/>
      <c r="BH462" s="56"/>
      <c r="BI462" s="56"/>
      <c r="BJ462" s="56"/>
      <c r="BK462" s="56"/>
      <c r="BL462" s="34"/>
      <c r="BT462" s="34"/>
      <c r="CF462" s="34"/>
      <c r="CG462" s="34"/>
      <c r="CH462" s="34"/>
      <c r="CI462" s="34"/>
      <c r="CJ462" s="34"/>
      <c r="CR462" s="34"/>
      <c r="CZ462" s="34"/>
      <c r="DH462" s="34"/>
      <c r="DQ462" s="34"/>
      <c r="DY462" s="34"/>
      <c r="EG462" s="34"/>
      <c r="EO462" s="34"/>
      <c r="EW462" s="71"/>
      <c r="FB462" s="75"/>
      <c r="FC462" s="75"/>
      <c r="FL462" s="71"/>
    </row>
    <row r="463" spans="3:168" s="35" customFormat="1" x14ac:dyDescent="0.2">
      <c r="C463" s="36"/>
      <c r="G463" s="37"/>
      <c r="H463" s="37"/>
      <c r="P463" s="34"/>
      <c r="X463" s="34"/>
      <c r="AN463" s="34"/>
      <c r="BD463" s="34"/>
      <c r="BE463" s="56"/>
      <c r="BF463" s="56"/>
      <c r="BG463" s="56"/>
      <c r="BH463" s="56"/>
      <c r="BI463" s="56"/>
      <c r="BJ463" s="56"/>
      <c r="BK463" s="56"/>
      <c r="BL463" s="34"/>
      <c r="BT463" s="34"/>
      <c r="CF463" s="34"/>
      <c r="CG463" s="34"/>
      <c r="CH463" s="34"/>
      <c r="CI463" s="34"/>
      <c r="CJ463" s="34"/>
      <c r="CR463" s="34"/>
      <c r="CZ463" s="34"/>
      <c r="DH463" s="34"/>
      <c r="DQ463" s="34"/>
      <c r="DY463" s="34"/>
      <c r="EG463" s="34"/>
      <c r="EO463" s="34"/>
      <c r="EW463" s="71"/>
      <c r="FB463" s="75"/>
      <c r="FC463" s="75"/>
      <c r="FL463" s="71"/>
    </row>
    <row r="464" spans="3:168" s="35" customFormat="1" x14ac:dyDescent="0.2">
      <c r="C464" s="36"/>
      <c r="G464" s="37"/>
      <c r="H464" s="37"/>
      <c r="P464" s="34"/>
      <c r="X464" s="34"/>
      <c r="AN464" s="34"/>
      <c r="BD464" s="34"/>
      <c r="BE464" s="56"/>
      <c r="BF464" s="56"/>
      <c r="BG464" s="56"/>
      <c r="BH464" s="56"/>
      <c r="BI464" s="56"/>
      <c r="BJ464" s="56"/>
      <c r="BK464" s="56"/>
      <c r="BL464" s="34"/>
      <c r="BT464" s="34"/>
      <c r="CF464" s="34"/>
      <c r="CG464" s="34"/>
      <c r="CH464" s="34"/>
      <c r="CI464" s="34"/>
      <c r="CJ464" s="34"/>
      <c r="CR464" s="34"/>
      <c r="CZ464" s="34"/>
      <c r="DH464" s="34"/>
      <c r="DQ464" s="34"/>
      <c r="DY464" s="34"/>
      <c r="EG464" s="34"/>
      <c r="EO464" s="34"/>
      <c r="EW464" s="71"/>
      <c r="FB464" s="75"/>
      <c r="FC464" s="75"/>
      <c r="FL464" s="71"/>
    </row>
    <row r="465" spans="3:168" s="35" customFormat="1" x14ac:dyDescent="0.2">
      <c r="C465" s="36"/>
      <c r="G465" s="37"/>
      <c r="H465" s="37"/>
      <c r="P465" s="34"/>
      <c r="X465" s="34"/>
      <c r="AN465" s="34"/>
      <c r="BD465" s="34"/>
      <c r="BE465" s="56"/>
      <c r="BF465" s="56"/>
      <c r="BG465" s="56"/>
      <c r="BH465" s="56"/>
      <c r="BI465" s="56"/>
      <c r="BJ465" s="56"/>
      <c r="BK465" s="56"/>
      <c r="BL465" s="34"/>
      <c r="BT465" s="34"/>
      <c r="CF465" s="34"/>
      <c r="CG465" s="34"/>
      <c r="CH465" s="34"/>
      <c r="CI465" s="34"/>
      <c r="CJ465" s="34"/>
      <c r="CR465" s="34"/>
      <c r="CZ465" s="34"/>
      <c r="DH465" s="34"/>
      <c r="DQ465" s="34"/>
      <c r="DY465" s="34"/>
      <c r="EG465" s="34"/>
      <c r="EO465" s="34"/>
      <c r="EW465" s="71"/>
      <c r="FB465" s="75"/>
      <c r="FC465" s="75"/>
      <c r="FL465" s="71"/>
    </row>
    <row r="466" spans="3:168" s="35" customFormat="1" x14ac:dyDescent="0.2">
      <c r="C466" s="36"/>
      <c r="G466" s="37"/>
      <c r="H466" s="37"/>
      <c r="P466" s="34"/>
      <c r="X466" s="34"/>
      <c r="AN466" s="34"/>
      <c r="BD466" s="34"/>
      <c r="BE466" s="56"/>
      <c r="BF466" s="56"/>
      <c r="BG466" s="56"/>
      <c r="BH466" s="56"/>
      <c r="BI466" s="56"/>
      <c r="BJ466" s="56"/>
      <c r="BK466" s="56"/>
      <c r="BL466" s="34"/>
      <c r="BT466" s="34"/>
      <c r="CF466" s="34"/>
      <c r="CG466" s="34"/>
      <c r="CH466" s="34"/>
      <c r="CI466" s="34"/>
      <c r="CJ466" s="34"/>
      <c r="CR466" s="34"/>
      <c r="CZ466" s="34"/>
      <c r="DH466" s="34"/>
      <c r="DQ466" s="34"/>
      <c r="DY466" s="34"/>
      <c r="EG466" s="34"/>
      <c r="EO466" s="34"/>
      <c r="EW466" s="71"/>
      <c r="FB466" s="75"/>
      <c r="FC466" s="75"/>
      <c r="FL466" s="71"/>
    </row>
    <row r="467" spans="3:168" s="35" customFormat="1" x14ac:dyDescent="0.2">
      <c r="C467" s="36"/>
      <c r="G467" s="37"/>
      <c r="H467" s="37"/>
      <c r="P467" s="34"/>
      <c r="X467" s="34"/>
      <c r="AN467" s="34"/>
      <c r="BD467" s="34"/>
      <c r="BE467" s="56"/>
      <c r="BF467" s="56"/>
      <c r="BG467" s="56"/>
      <c r="BH467" s="56"/>
      <c r="BI467" s="56"/>
      <c r="BJ467" s="56"/>
      <c r="BK467" s="56"/>
      <c r="BL467" s="34"/>
      <c r="BT467" s="34"/>
      <c r="CF467" s="34"/>
      <c r="CG467" s="34"/>
      <c r="CH467" s="34"/>
      <c r="CI467" s="34"/>
      <c r="CJ467" s="34"/>
      <c r="CR467" s="34"/>
      <c r="CZ467" s="34"/>
      <c r="DH467" s="34"/>
      <c r="DQ467" s="34"/>
      <c r="DY467" s="34"/>
      <c r="EG467" s="34"/>
      <c r="EO467" s="34"/>
      <c r="EW467" s="71"/>
      <c r="FB467" s="75"/>
      <c r="FC467" s="75"/>
      <c r="FL467" s="71"/>
    </row>
    <row r="468" spans="3:168" s="35" customFormat="1" x14ac:dyDescent="0.2">
      <c r="C468" s="36"/>
      <c r="G468" s="37"/>
      <c r="H468" s="37"/>
      <c r="P468" s="34"/>
      <c r="X468" s="34"/>
      <c r="AN468" s="34"/>
      <c r="BD468" s="34"/>
      <c r="BE468" s="56"/>
      <c r="BF468" s="56"/>
      <c r="BG468" s="56"/>
      <c r="BH468" s="56"/>
      <c r="BI468" s="56"/>
      <c r="BJ468" s="56"/>
      <c r="BK468" s="56"/>
      <c r="BL468" s="34"/>
      <c r="BT468" s="34"/>
      <c r="CF468" s="34"/>
      <c r="CG468" s="34"/>
      <c r="CH468" s="34"/>
      <c r="CI468" s="34"/>
      <c r="CJ468" s="34"/>
      <c r="CR468" s="34"/>
      <c r="CZ468" s="34"/>
      <c r="DH468" s="34"/>
      <c r="DQ468" s="34"/>
      <c r="DY468" s="34"/>
      <c r="EG468" s="34"/>
      <c r="EO468" s="34"/>
      <c r="EW468" s="71"/>
      <c r="FB468" s="75"/>
      <c r="FC468" s="75"/>
      <c r="FL468" s="71"/>
    </row>
    <row r="469" spans="3:168" s="35" customFormat="1" x14ac:dyDescent="0.2">
      <c r="C469" s="36"/>
      <c r="G469" s="37"/>
      <c r="H469" s="37"/>
      <c r="P469" s="34"/>
      <c r="X469" s="34"/>
      <c r="AN469" s="34"/>
      <c r="BD469" s="34"/>
      <c r="BE469" s="56"/>
      <c r="BF469" s="56"/>
      <c r="BG469" s="56"/>
      <c r="BH469" s="56"/>
      <c r="BI469" s="56"/>
      <c r="BJ469" s="56"/>
      <c r="BK469" s="56"/>
      <c r="BL469" s="34"/>
      <c r="BT469" s="34"/>
      <c r="CF469" s="34"/>
      <c r="CG469" s="34"/>
      <c r="CH469" s="34"/>
      <c r="CI469" s="34"/>
      <c r="CJ469" s="34"/>
      <c r="CR469" s="34"/>
      <c r="CZ469" s="34"/>
      <c r="DH469" s="34"/>
      <c r="DQ469" s="34"/>
      <c r="DY469" s="34"/>
      <c r="EG469" s="34"/>
      <c r="EO469" s="34"/>
      <c r="EW469" s="71"/>
      <c r="FB469" s="75"/>
      <c r="FC469" s="75"/>
      <c r="FL469" s="71"/>
    </row>
    <row r="470" spans="3:168" s="35" customFormat="1" x14ac:dyDescent="0.2">
      <c r="C470" s="36"/>
      <c r="G470" s="37"/>
      <c r="H470" s="37"/>
      <c r="P470" s="34"/>
      <c r="X470" s="34"/>
      <c r="AN470" s="34"/>
      <c r="BD470" s="34"/>
      <c r="BE470" s="56"/>
      <c r="BF470" s="56"/>
      <c r="BG470" s="56"/>
      <c r="BH470" s="56"/>
      <c r="BI470" s="56"/>
      <c r="BJ470" s="56"/>
      <c r="BK470" s="56"/>
      <c r="BL470" s="34"/>
      <c r="BT470" s="34"/>
      <c r="CF470" s="34"/>
      <c r="CG470" s="34"/>
      <c r="CH470" s="34"/>
      <c r="CI470" s="34"/>
      <c r="CJ470" s="34"/>
      <c r="CR470" s="34"/>
      <c r="CZ470" s="34"/>
      <c r="DH470" s="34"/>
      <c r="DQ470" s="34"/>
      <c r="DY470" s="34"/>
      <c r="EG470" s="34"/>
      <c r="EO470" s="34"/>
      <c r="EW470" s="71"/>
      <c r="FB470" s="75"/>
      <c r="FC470" s="75"/>
      <c r="FL470" s="71"/>
    </row>
    <row r="471" spans="3:168" s="35" customFormat="1" x14ac:dyDescent="0.2">
      <c r="C471" s="36"/>
      <c r="G471" s="37"/>
      <c r="H471" s="37"/>
      <c r="P471" s="34"/>
      <c r="X471" s="34"/>
      <c r="AN471" s="34"/>
      <c r="BD471" s="34"/>
      <c r="BE471" s="56"/>
      <c r="BF471" s="56"/>
      <c r="BG471" s="56"/>
      <c r="BH471" s="56"/>
      <c r="BI471" s="56"/>
      <c r="BJ471" s="56"/>
      <c r="BK471" s="56"/>
      <c r="BL471" s="34"/>
      <c r="BT471" s="34"/>
      <c r="CF471" s="34"/>
      <c r="CG471" s="34"/>
      <c r="CH471" s="34"/>
      <c r="CI471" s="34"/>
      <c r="CJ471" s="34"/>
      <c r="CR471" s="34"/>
      <c r="CZ471" s="34"/>
      <c r="DH471" s="34"/>
      <c r="DQ471" s="34"/>
      <c r="DY471" s="34"/>
      <c r="EG471" s="34"/>
      <c r="EO471" s="34"/>
      <c r="EW471" s="71"/>
      <c r="FB471" s="75"/>
      <c r="FC471" s="75"/>
      <c r="FL471" s="71"/>
    </row>
    <row r="472" spans="3:168" s="35" customFormat="1" x14ac:dyDescent="0.2">
      <c r="C472" s="36"/>
      <c r="G472" s="37"/>
      <c r="H472" s="37"/>
      <c r="P472" s="34"/>
      <c r="X472" s="34"/>
      <c r="AN472" s="34"/>
      <c r="BD472" s="34"/>
      <c r="BE472" s="56"/>
      <c r="BF472" s="56"/>
      <c r="BG472" s="56"/>
      <c r="BH472" s="56"/>
      <c r="BI472" s="56"/>
      <c r="BJ472" s="56"/>
      <c r="BK472" s="56"/>
      <c r="BL472" s="34"/>
      <c r="BT472" s="34"/>
      <c r="CF472" s="34"/>
      <c r="CG472" s="34"/>
      <c r="CH472" s="34"/>
      <c r="CI472" s="34"/>
      <c r="CJ472" s="34"/>
      <c r="CR472" s="34"/>
      <c r="CZ472" s="34"/>
      <c r="DH472" s="34"/>
      <c r="DQ472" s="34"/>
      <c r="DY472" s="34"/>
      <c r="EG472" s="34"/>
      <c r="EO472" s="34"/>
      <c r="EW472" s="71"/>
      <c r="FB472" s="75"/>
      <c r="FC472" s="75"/>
      <c r="FL472" s="71"/>
    </row>
    <row r="473" spans="3:168" s="35" customFormat="1" x14ac:dyDescent="0.2">
      <c r="C473" s="36"/>
      <c r="G473" s="37"/>
      <c r="H473" s="37"/>
      <c r="P473" s="34"/>
      <c r="X473" s="34"/>
      <c r="AN473" s="34"/>
      <c r="BD473" s="34"/>
      <c r="BE473" s="56"/>
      <c r="BF473" s="56"/>
      <c r="BG473" s="56"/>
      <c r="BH473" s="56"/>
      <c r="BI473" s="56"/>
      <c r="BJ473" s="56"/>
      <c r="BK473" s="56"/>
      <c r="BL473" s="34"/>
      <c r="BT473" s="34"/>
      <c r="CF473" s="34"/>
      <c r="CG473" s="34"/>
      <c r="CH473" s="34"/>
      <c r="CI473" s="34"/>
      <c r="CJ473" s="34"/>
      <c r="CR473" s="34"/>
      <c r="CZ473" s="34"/>
      <c r="DH473" s="34"/>
      <c r="DQ473" s="34"/>
      <c r="DY473" s="34"/>
      <c r="EG473" s="34"/>
      <c r="EO473" s="34"/>
      <c r="EW473" s="71"/>
      <c r="FB473" s="75"/>
      <c r="FC473" s="75"/>
      <c r="FL473" s="71"/>
    </row>
    <row r="474" spans="3:168" s="35" customFormat="1" x14ac:dyDescent="0.2">
      <c r="C474" s="36"/>
      <c r="G474" s="37"/>
      <c r="H474" s="37"/>
      <c r="P474" s="34"/>
      <c r="X474" s="34"/>
      <c r="AN474" s="34"/>
      <c r="BD474" s="34"/>
      <c r="BE474" s="56"/>
      <c r="BF474" s="56"/>
      <c r="BG474" s="56"/>
      <c r="BH474" s="56"/>
      <c r="BI474" s="56"/>
      <c r="BJ474" s="56"/>
      <c r="BK474" s="56"/>
      <c r="BL474" s="34"/>
      <c r="BT474" s="34"/>
      <c r="CF474" s="34"/>
      <c r="CG474" s="34"/>
      <c r="CH474" s="34"/>
      <c r="CI474" s="34"/>
      <c r="CJ474" s="34"/>
      <c r="CR474" s="34"/>
      <c r="CZ474" s="34"/>
      <c r="DH474" s="34"/>
      <c r="DQ474" s="34"/>
      <c r="DY474" s="34"/>
      <c r="EG474" s="34"/>
      <c r="EO474" s="34"/>
      <c r="EW474" s="71"/>
      <c r="FB474" s="75"/>
      <c r="FC474" s="75"/>
      <c r="FL474" s="71"/>
    </row>
    <row r="475" spans="3:168" s="35" customFormat="1" x14ac:dyDescent="0.2">
      <c r="C475" s="36"/>
      <c r="G475" s="37"/>
      <c r="H475" s="37"/>
      <c r="P475" s="34"/>
      <c r="X475" s="34"/>
      <c r="AN475" s="34"/>
      <c r="BD475" s="34"/>
      <c r="BE475" s="56"/>
      <c r="BF475" s="56"/>
      <c r="BG475" s="56"/>
      <c r="BH475" s="56"/>
      <c r="BI475" s="56"/>
      <c r="BJ475" s="56"/>
      <c r="BK475" s="56"/>
      <c r="BL475" s="34"/>
      <c r="BT475" s="34"/>
      <c r="CF475" s="34"/>
      <c r="CG475" s="34"/>
      <c r="CH475" s="34"/>
      <c r="CI475" s="34"/>
      <c r="CJ475" s="34"/>
      <c r="CR475" s="34"/>
      <c r="CZ475" s="34"/>
      <c r="DH475" s="34"/>
      <c r="DQ475" s="34"/>
      <c r="DY475" s="34"/>
      <c r="EG475" s="34"/>
      <c r="EO475" s="34"/>
      <c r="EW475" s="71"/>
      <c r="FB475" s="75"/>
      <c r="FC475" s="75"/>
      <c r="FL475" s="71"/>
    </row>
    <row r="476" spans="3:168" s="35" customFormat="1" x14ac:dyDescent="0.2">
      <c r="C476" s="36"/>
      <c r="G476" s="37"/>
      <c r="H476" s="37"/>
      <c r="P476" s="34"/>
      <c r="X476" s="34"/>
      <c r="AN476" s="34"/>
      <c r="BD476" s="34"/>
      <c r="BE476" s="56"/>
      <c r="BF476" s="56"/>
      <c r="BG476" s="56"/>
      <c r="BH476" s="56"/>
      <c r="BI476" s="56"/>
      <c r="BJ476" s="56"/>
      <c r="BK476" s="56"/>
      <c r="BL476" s="34"/>
      <c r="BT476" s="34"/>
      <c r="CF476" s="34"/>
      <c r="CG476" s="34"/>
      <c r="CH476" s="34"/>
      <c r="CI476" s="34"/>
      <c r="CJ476" s="34"/>
      <c r="CR476" s="34"/>
      <c r="CZ476" s="34"/>
      <c r="DH476" s="34"/>
      <c r="DQ476" s="34"/>
      <c r="DY476" s="34"/>
      <c r="EG476" s="34"/>
      <c r="EO476" s="34"/>
      <c r="EW476" s="71"/>
      <c r="FB476" s="75"/>
      <c r="FC476" s="75"/>
      <c r="FL476" s="71"/>
    </row>
    <row r="477" spans="3:168" s="35" customFormat="1" x14ac:dyDescent="0.2">
      <c r="C477" s="36"/>
      <c r="G477" s="37"/>
      <c r="H477" s="37"/>
      <c r="P477" s="34"/>
      <c r="X477" s="34"/>
      <c r="AN477" s="34"/>
      <c r="BD477" s="34"/>
      <c r="BE477" s="56"/>
      <c r="BF477" s="56"/>
      <c r="BG477" s="56"/>
      <c r="BH477" s="56"/>
      <c r="BI477" s="56"/>
      <c r="BJ477" s="56"/>
      <c r="BK477" s="56"/>
      <c r="BL477" s="34"/>
      <c r="BT477" s="34"/>
      <c r="CF477" s="34"/>
      <c r="CG477" s="34"/>
      <c r="CH477" s="34"/>
      <c r="CI477" s="34"/>
      <c r="CJ477" s="34"/>
      <c r="CR477" s="34"/>
      <c r="CZ477" s="34"/>
      <c r="DH477" s="34"/>
      <c r="DQ477" s="34"/>
      <c r="DY477" s="34"/>
      <c r="EG477" s="34"/>
      <c r="EO477" s="34"/>
      <c r="EW477" s="71"/>
      <c r="FB477" s="75"/>
      <c r="FC477" s="75"/>
      <c r="FL477" s="71"/>
    </row>
    <row r="478" spans="3:168" s="35" customFormat="1" x14ac:dyDescent="0.2">
      <c r="C478" s="36"/>
      <c r="G478" s="37"/>
      <c r="H478" s="37"/>
      <c r="P478" s="34"/>
      <c r="X478" s="34"/>
      <c r="AN478" s="34"/>
      <c r="BD478" s="34"/>
      <c r="BE478" s="56"/>
      <c r="BF478" s="56"/>
      <c r="BG478" s="56"/>
      <c r="BH478" s="56"/>
      <c r="BI478" s="56"/>
      <c r="BJ478" s="56"/>
      <c r="BK478" s="56"/>
      <c r="BL478" s="34"/>
      <c r="BT478" s="34"/>
      <c r="CF478" s="34"/>
      <c r="CG478" s="34"/>
      <c r="CH478" s="34"/>
      <c r="CI478" s="34"/>
      <c r="CJ478" s="34"/>
      <c r="CR478" s="34"/>
      <c r="CZ478" s="34"/>
      <c r="DH478" s="34"/>
      <c r="DQ478" s="34"/>
      <c r="DY478" s="34"/>
      <c r="EG478" s="34"/>
      <c r="EO478" s="34"/>
      <c r="EW478" s="71"/>
      <c r="FB478" s="75"/>
      <c r="FC478" s="75"/>
      <c r="FL478" s="71"/>
    </row>
    <row r="479" spans="3:168" s="35" customFormat="1" x14ac:dyDescent="0.2">
      <c r="C479" s="36"/>
      <c r="G479" s="37"/>
      <c r="H479" s="37"/>
      <c r="P479" s="34"/>
      <c r="X479" s="34"/>
      <c r="AN479" s="34"/>
      <c r="BD479" s="34"/>
      <c r="BE479" s="56"/>
      <c r="BF479" s="56"/>
      <c r="BG479" s="56"/>
      <c r="BH479" s="56"/>
      <c r="BI479" s="56"/>
      <c r="BJ479" s="56"/>
      <c r="BK479" s="56"/>
      <c r="BL479" s="34"/>
      <c r="BT479" s="34"/>
      <c r="CF479" s="34"/>
      <c r="CG479" s="34"/>
      <c r="CH479" s="34"/>
      <c r="CI479" s="34"/>
      <c r="CJ479" s="34"/>
      <c r="CR479" s="34"/>
      <c r="CZ479" s="34"/>
      <c r="DH479" s="34"/>
      <c r="DQ479" s="34"/>
      <c r="DY479" s="34"/>
      <c r="EG479" s="34"/>
      <c r="EO479" s="34"/>
      <c r="EW479" s="71"/>
      <c r="FB479" s="75"/>
      <c r="FC479" s="75"/>
      <c r="FL479" s="71"/>
    </row>
    <row r="480" spans="3:168" s="35" customFormat="1" x14ac:dyDescent="0.2">
      <c r="C480" s="36"/>
      <c r="G480" s="37"/>
      <c r="H480" s="37"/>
      <c r="P480" s="34"/>
      <c r="X480" s="34"/>
      <c r="AN480" s="34"/>
      <c r="BD480" s="34"/>
      <c r="BE480" s="56"/>
      <c r="BF480" s="56"/>
      <c r="BG480" s="56"/>
      <c r="BH480" s="56"/>
      <c r="BI480" s="56"/>
      <c r="BJ480" s="56"/>
      <c r="BK480" s="56"/>
      <c r="BL480" s="34"/>
      <c r="BT480" s="34"/>
      <c r="CF480" s="34"/>
      <c r="CG480" s="34"/>
      <c r="CH480" s="34"/>
      <c r="CI480" s="34"/>
      <c r="CJ480" s="34"/>
      <c r="CR480" s="34"/>
      <c r="CZ480" s="34"/>
      <c r="DH480" s="34"/>
      <c r="DQ480" s="34"/>
      <c r="DY480" s="34"/>
      <c r="EG480" s="34"/>
      <c r="EO480" s="34"/>
      <c r="EW480" s="71"/>
      <c r="FB480" s="75"/>
      <c r="FC480" s="75"/>
      <c r="FL480" s="71"/>
    </row>
    <row r="481" spans="3:168" s="35" customFormat="1" x14ac:dyDescent="0.2">
      <c r="C481" s="36"/>
      <c r="G481" s="37"/>
      <c r="H481" s="37"/>
      <c r="P481" s="34"/>
      <c r="X481" s="34"/>
      <c r="AN481" s="34"/>
      <c r="BD481" s="34"/>
      <c r="BE481" s="56"/>
      <c r="BF481" s="56"/>
      <c r="BG481" s="56"/>
      <c r="BH481" s="56"/>
      <c r="BI481" s="56"/>
      <c r="BJ481" s="56"/>
      <c r="BK481" s="56"/>
      <c r="BL481" s="34"/>
      <c r="BT481" s="34"/>
      <c r="CF481" s="34"/>
      <c r="CG481" s="34"/>
      <c r="CH481" s="34"/>
      <c r="CI481" s="34"/>
      <c r="CJ481" s="34"/>
      <c r="CR481" s="34"/>
      <c r="CZ481" s="34"/>
      <c r="DH481" s="34"/>
      <c r="DQ481" s="34"/>
      <c r="DY481" s="34"/>
      <c r="EG481" s="34"/>
      <c r="EO481" s="34"/>
      <c r="EW481" s="71"/>
      <c r="FB481" s="75"/>
      <c r="FC481" s="75"/>
      <c r="FL481" s="71"/>
    </row>
    <row r="482" spans="3:168" s="35" customFormat="1" x14ac:dyDescent="0.2">
      <c r="C482" s="36"/>
      <c r="G482" s="37"/>
      <c r="H482" s="37"/>
      <c r="P482" s="34"/>
      <c r="X482" s="34"/>
      <c r="AN482" s="34"/>
      <c r="BD482" s="34"/>
      <c r="BE482" s="56"/>
      <c r="BF482" s="56"/>
      <c r="BG482" s="56"/>
      <c r="BH482" s="56"/>
      <c r="BI482" s="56"/>
      <c r="BJ482" s="56"/>
      <c r="BK482" s="56"/>
      <c r="BL482" s="34"/>
      <c r="BT482" s="34"/>
      <c r="CF482" s="34"/>
      <c r="CG482" s="34"/>
      <c r="CH482" s="34"/>
      <c r="CI482" s="34"/>
      <c r="CJ482" s="34"/>
      <c r="CR482" s="34"/>
      <c r="CZ482" s="34"/>
      <c r="DH482" s="34"/>
      <c r="DQ482" s="34"/>
      <c r="DY482" s="34"/>
      <c r="EG482" s="34"/>
      <c r="EO482" s="34"/>
      <c r="EW482" s="71"/>
      <c r="FB482" s="75"/>
      <c r="FC482" s="75"/>
      <c r="FL482" s="71"/>
    </row>
    <row r="483" spans="3:168" s="35" customFormat="1" x14ac:dyDescent="0.2">
      <c r="C483" s="36"/>
      <c r="G483" s="37"/>
      <c r="H483" s="37"/>
      <c r="P483" s="34"/>
      <c r="X483" s="34"/>
      <c r="AN483" s="34"/>
      <c r="BD483" s="34"/>
      <c r="BE483" s="56"/>
      <c r="BF483" s="56"/>
      <c r="BG483" s="56"/>
      <c r="BH483" s="56"/>
      <c r="BI483" s="56"/>
      <c r="BJ483" s="56"/>
      <c r="BK483" s="56"/>
      <c r="BL483" s="34"/>
      <c r="BT483" s="34"/>
      <c r="CF483" s="34"/>
      <c r="CG483" s="34"/>
      <c r="CH483" s="34"/>
      <c r="CI483" s="34"/>
      <c r="CJ483" s="34"/>
      <c r="CR483" s="34"/>
      <c r="CZ483" s="34"/>
      <c r="DH483" s="34"/>
      <c r="DQ483" s="34"/>
      <c r="DY483" s="34"/>
      <c r="EG483" s="34"/>
      <c r="EO483" s="34"/>
      <c r="EW483" s="71"/>
      <c r="FB483" s="75"/>
      <c r="FC483" s="75"/>
      <c r="FL483" s="71"/>
    </row>
    <row r="484" spans="3:168" s="35" customFormat="1" x14ac:dyDescent="0.2">
      <c r="C484" s="36"/>
      <c r="G484" s="37"/>
      <c r="H484" s="37"/>
      <c r="P484" s="34"/>
      <c r="X484" s="34"/>
      <c r="AN484" s="34"/>
      <c r="BD484" s="34"/>
      <c r="BE484" s="56"/>
      <c r="BF484" s="56"/>
      <c r="BG484" s="56"/>
      <c r="BH484" s="56"/>
      <c r="BI484" s="56"/>
      <c r="BJ484" s="56"/>
      <c r="BK484" s="56"/>
      <c r="BL484" s="34"/>
      <c r="BT484" s="34"/>
      <c r="CF484" s="34"/>
      <c r="CG484" s="34"/>
      <c r="CH484" s="34"/>
      <c r="CI484" s="34"/>
      <c r="CJ484" s="34"/>
      <c r="CR484" s="34"/>
      <c r="CZ484" s="34"/>
      <c r="DH484" s="34"/>
      <c r="DQ484" s="34"/>
      <c r="DY484" s="34"/>
      <c r="EG484" s="34"/>
      <c r="EO484" s="34"/>
      <c r="EW484" s="71"/>
      <c r="FB484" s="75"/>
      <c r="FC484" s="75"/>
      <c r="FL484" s="71"/>
    </row>
    <row r="485" spans="3:168" s="35" customFormat="1" x14ac:dyDescent="0.2">
      <c r="C485" s="36"/>
      <c r="G485" s="37"/>
      <c r="H485" s="37"/>
      <c r="P485" s="34"/>
      <c r="X485" s="34"/>
      <c r="AN485" s="34"/>
      <c r="BD485" s="34"/>
      <c r="BE485" s="56"/>
      <c r="BF485" s="56"/>
      <c r="BG485" s="56"/>
      <c r="BH485" s="56"/>
      <c r="BI485" s="56"/>
      <c r="BJ485" s="56"/>
      <c r="BK485" s="56"/>
      <c r="BL485" s="34"/>
      <c r="BT485" s="34"/>
      <c r="CF485" s="34"/>
      <c r="CG485" s="34"/>
      <c r="CH485" s="34"/>
      <c r="CI485" s="34"/>
      <c r="CJ485" s="34"/>
      <c r="CR485" s="34"/>
      <c r="CZ485" s="34"/>
      <c r="DH485" s="34"/>
      <c r="DQ485" s="34"/>
      <c r="DY485" s="34"/>
      <c r="EG485" s="34"/>
      <c r="EO485" s="34"/>
      <c r="EW485" s="71"/>
      <c r="FB485" s="75"/>
      <c r="FC485" s="75"/>
      <c r="FL485" s="71"/>
    </row>
    <row r="486" spans="3:168" s="35" customFormat="1" x14ac:dyDescent="0.2">
      <c r="C486" s="36"/>
      <c r="G486" s="37"/>
      <c r="H486" s="37"/>
      <c r="P486" s="34"/>
      <c r="X486" s="34"/>
      <c r="AN486" s="34"/>
      <c r="BD486" s="34"/>
      <c r="BE486" s="56"/>
      <c r="BF486" s="56"/>
      <c r="BG486" s="56"/>
      <c r="BH486" s="56"/>
      <c r="BI486" s="56"/>
      <c r="BJ486" s="56"/>
      <c r="BK486" s="56"/>
      <c r="BL486" s="34"/>
      <c r="BT486" s="34"/>
      <c r="CF486" s="34"/>
      <c r="CG486" s="34"/>
      <c r="CH486" s="34"/>
      <c r="CI486" s="34"/>
      <c r="CJ486" s="34"/>
      <c r="CR486" s="34"/>
      <c r="CZ486" s="34"/>
      <c r="DH486" s="34"/>
      <c r="DQ486" s="34"/>
      <c r="DY486" s="34"/>
      <c r="EG486" s="34"/>
      <c r="EO486" s="34"/>
      <c r="EW486" s="71"/>
      <c r="FB486" s="75"/>
      <c r="FC486" s="75"/>
      <c r="FL486" s="71"/>
    </row>
    <row r="487" spans="3:168" s="35" customFormat="1" x14ac:dyDescent="0.2">
      <c r="C487" s="36"/>
      <c r="G487" s="37"/>
      <c r="H487" s="37"/>
      <c r="P487" s="34"/>
      <c r="X487" s="34"/>
      <c r="AN487" s="34"/>
      <c r="BD487" s="34"/>
      <c r="BE487" s="56"/>
      <c r="BF487" s="56"/>
      <c r="BG487" s="56"/>
      <c r="BH487" s="56"/>
      <c r="BI487" s="56"/>
      <c r="BJ487" s="56"/>
      <c r="BK487" s="56"/>
      <c r="BL487" s="34"/>
      <c r="BT487" s="34"/>
      <c r="CF487" s="34"/>
      <c r="CG487" s="34"/>
      <c r="CH487" s="34"/>
      <c r="CI487" s="34"/>
      <c r="CJ487" s="34"/>
      <c r="CR487" s="34"/>
      <c r="CZ487" s="34"/>
      <c r="DH487" s="34"/>
      <c r="DQ487" s="34"/>
      <c r="DY487" s="34"/>
      <c r="EG487" s="34"/>
      <c r="EO487" s="34"/>
      <c r="EW487" s="71"/>
      <c r="FB487" s="75"/>
      <c r="FC487" s="75"/>
      <c r="FL487" s="71"/>
    </row>
    <row r="488" spans="3:168" s="35" customFormat="1" x14ac:dyDescent="0.2">
      <c r="C488" s="36"/>
      <c r="G488" s="37"/>
      <c r="H488" s="37"/>
      <c r="P488" s="34"/>
      <c r="X488" s="34"/>
      <c r="AN488" s="34"/>
      <c r="BD488" s="34"/>
      <c r="BE488" s="56"/>
      <c r="BF488" s="56"/>
      <c r="BG488" s="56"/>
      <c r="BH488" s="56"/>
      <c r="BI488" s="56"/>
      <c r="BJ488" s="56"/>
      <c r="BK488" s="56"/>
      <c r="BL488" s="34"/>
      <c r="BT488" s="34"/>
      <c r="CF488" s="34"/>
      <c r="CG488" s="34"/>
      <c r="CH488" s="34"/>
      <c r="CI488" s="34"/>
      <c r="CJ488" s="34"/>
      <c r="CR488" s="34"/>
      <c r="CZ488" s="34"/>
      <c r="DH488" s="34"/>
      <c r="DQ488" s="34"/>
      <c r="DY488" s="34"/>
      <c r="EG488" s="34"/>
      <c r="EO488" s="34"/>
      <c r="EW488" s="71"/>
      <c r="FB488" s="75"/>
      <c r="FC488" s="75"/>
      <c r="FL488" s="71"/>
    </row>
    <row r="489" spans="3:168" s="35" customFormat="1" x14ac:dyDescent="0.2">
      <c r="C489" s="36"/>
      <c r="G489" s="37"/>
      <c r="H489" s="37"/>
      <c r="P489" s="34"/>
      <c r="X489" s="34"/>
      <c r="AN489" s="34"/>
      <c r="BD489" s="34"/>
      <c r="BE489" s="56"/>
      <c r="BF489" s="56"/>
      <c r="BG489" s="56"/>
      <c r="BH489" s="56"/>
      <c r="BI489" s="56"/>
      <c r="BJ489" s="56"/>
      <c r="BK489" s="56"/>
      <c r="BL489" s="34"/>
      <c r="BT489" s="34"/>
      <c r="CF489" s="34"/>
      <c r="CG489" s="34"/>
      <c r="CH489" s="34"/>
      <c r="CI489" s="34"/>
      <c r="CJ489" s="34"/>
      <c r="CR489" s="34"/>
      <c r="CZ489" s="34"/>
      <c r="DH489" s="34"/>
      <c r="DQ489" s="34"/>
      <c r="DY489" s="34"/>
      <c r="EG489" s="34"/>
      <c r="EO489" s="34"/>
      <c r="EW489" s="71"/>
      <c r="FB489" s="75"/>
      <c r="FC489" s="75"/>
      <c r="FL489" s="71"/>
    </row>
    <row r="490" spans="3:168" s="35" customFormat="1" x14ac:dyDescent="0.2">
      <c r="C490" s="36"/>
      <c r="G490" s="37"/>
      <c r="H490" s="37"/>
      <c r="P490" s="34"/>
      <c r="X490" s="34"/>
      <c r="AN490" s="34"/>
      <c r="BD490" s="34"/>
      <c r="BE490" s="56"/>
      <c r="BF490" s="56"/>
      <c r="BG490" s="56"/>
      <c r="BH490" s="56"/>
      <c r="BI490" s="56"/>
      <c r="BJ490" s="56"/>
      <c r="BK490" s="56"/>
      <c r="BL490" s="34"/>
      <c r="BT490" s="34"/>
      <c r="CF490" s="34"/>
      <c r="CG490" s="34"/>
      <c r="CH490" s="34"/>
      <c r="CI490" s="34"/>
      <c r="CJ490" s="34"/>
      <c r="CR490" s="34"/>
      <c r="CZ490" s="34"/>
      <c r="DH490" s="34"/>
      <c r="DQ490" s="34"/>
      <c r="DY490" s="34"/>
      <c r="EG490" s="34"/>
      <c r="EO490" s="34"/>
      <c r="EW490" s="71"/>
      <c r="FB490" s="75"/>
      <c r="FC490" s="75"/>
      <c r="FL490" s="71"/>
    </row>
    <row r="491" spans="3:168" s="35" customFormat="1" x14ac:dyDescent="0.2">
      <c r="C491" s="36"/>
      <c r="G491" s="37"/>
      <c r="H491" s="37"/>
      <c r="P491" s="34"/>
      <c r="X491" s="34"/>
      <c r="AN491" s="34"/>
      <c r="BD491" s="34"/>
      <c r="BE491" s="56"/>
      <c r="BF491" s="56"/>
      <c r="BG491" s="56"/>
      <c r="BH491" s="56"/>
      <c r="BI491" s="56"/>
      <c r="BJ491" s="56"/>
      <c r="BK491" s="56"/>
      <c r="BL491" s="34"/>
      <c r="BT491" s="34"/>
      <c r="CF491" s="34"/>
      <c r="CG491" s="34"/>
      <c r="CH491" s="34"/>
      <c r="CI491" s="34"/>
      <c r="CJ491" s="34"/>
      <c r="CR491" s="34"/>
      <c r="CZ491" s="34"/>
      <c r="DH491" s="34"/>
      <c r="DQ491" s="34"/>
      <c r="DY491" s="34"/>
      <c r="EG491" s="34"/>
      <c r="EO491" s="34"/>
      <c r="EW491" s="71"/>
      <c r="FB491" s="75"/>
      <c r="FC491" s="75"/>
      <c r="FL491" s="71"/>
    </row>
    <row r="492" spans="3:168" s="35" customFormat="1" x14ac:dyDescent="0.2">
      <c r="C492" s="36"/>
      <c r="G492" s="37"/>
      <c r="H492" s="37"/>
      <c r="P492" s="34"/>
      <c r="X492" s="34"/>
      <c r="AN492" s="34"/>
      <c r="BD492" s="34"/>
      <c r="BE492" s="56"/>
      <c r="BF492" s="56"/>
      <c r="BG492" s="56"/>
      <c r="BH492" s="56"/>
      <c r="BI492" s="56"/>
      <c r="BJ492" s="56"/>
      <c r="BK492" s="56"/>
      <c r="BL492" s="34"/>
      <c r="BT492" s="34"/>
      <c r="CF492" s="34"/>
      <c r="CG492" s="34"/>
      <c r="CH492" s="34"/>
      <c r="CI492" s="34"/>
      <c r="CJ492" s="34"/>
      <c r="CR492" s="34"/>
      <c r="CZ492" s="34"/>
      <c r="DH492" s="34"/>
      <c r="DQ492" s="34"/>
      <c r="DY492" s="34"/>
      <c r="EG492" s="34"/>
      <c r="EO492" s="34"/>
      <c r="EW492" s="71"/>
      <c r="FB492" s="75"/>
      <c r="FC492" s="75"/>
      <c r="FL492" s="71"/>
    </row>
    <row r="493" spans="3:168" s="35" customFormat="1" x14ac:dyDescent="0.2">
      <c r="C493" s="36"/>
      <c r="G493" s="37"/>
      <c r="H493" s="37"/>
      <c r="P493" s="34"/>
      <c r="X493" s="34"/>
      <c r="AN493" s="34"/>
      <c r="BD493" s="34"/>
      <c r="BE493" s="56"/>
      <c r="BF493" s="56"/>
      <c r="BG493" s="56"/>
      <c r="BH493" s="56"/>
      <c r="BI493" s="56"/>
      <c r="BJ493" s="56"/>
      <c r="BK493" s="56"/>
      <c r="BL493" s="34"/>
      <c r="BT493" s="34"/>
      <c r="CF493" s="34"/>
      <c r="CG493" s="34"/>
      <c r="CH493" s="34"/>
      <c r="CI493" s="34"/>
      <c r="CJ493" s="34"/>
      <c r="CR493" s="34"/>
      <c r="CZ493" s="34"/>
      <c r="DH493" s="34"/>
      <c r="DQ493" s="34"/>
      <c r="DY493" s="34"/>
      <c r="EG493" s="34"/>
      <c r="EO493" s="34"/>
      <c r="EW493" s="71"/>
      <c r="FB493" s="75"/>
      <c r="FC493" s="75"/>
      <c r="FL493" s="71"/>
    </row>
    <row r="494" spans="3:168" s="35" customFormat="1" x14ac:dyDescent="0.2">
      <c r="C494" s="36"/>
      <c r="G494" s="37"/>
      <c r="H494" s="37"/>
      <c r="P494" s="34"/>
      <c r="X494" s="34"/>
      <c r="AN494" s="34"/>
      <c r="BD494" s="34"/>
      <c r="BE494" s="56"/>
      <c r="BF494" s="56"/>
      <c r="BG494" s="56"/>
      <c r="BH494" s="56"/>
      <c r="BI494" s="56"/>
      <c r="BJ494" s="56"/>
      <c r="BK494" s="56"/>
      <c r="BL494" s="34"/>
      <c r="BT494" s="34"/>
      <c r="CF494" s="34"/>
      <c r="CG494" s="34"/>
      <c r="CH494" s="34"/>
      <c r="CI494" s="34"/>
      <c r="CJ494" s="34"/>
      <c r="CR494" s="34"/>
      <c r="CZ494" s="34"/>
      <c r="DH494" s="34"/>
      <c r="DQ494" s="34"/>
      <c r="DY494" s="34"/>
      <c r="EG494" s="34"/>
      <c r="EO494" s="34"/>
      <c r="EW494" s="71"/>
      <c r="FB494" s="75"/>
      <c r="FC494" s="75"/>
      <c r="FL494" s="71"/>
    </row>
    <row r="495" spans="3:168" s="35" customFormat="1" x14ac:dyDescent="0.2">
      <c r="C495" s="36"/>
      <c r="G495" s="37"/>
      <c r="H495" s="37"/>
      <c r="P495" s="34"/>
      <c r="X495" s="34"/>
      <c r="AN495" s="34"/>
      <c r="BD495" s="34"/>
      <c r="BE495" s="56"/>
      <c r="BF495" s="56"/>
      <c r="BG495" s="56"/>
      <c r="BH495" s="56"/>
      <c r="BI495" s="56"/>
      <c r="BJ495" s="56"/>
      <c r="BK495" s="56"/>
      <c r="BL495" s="34"/>
      <c r="BT495" s="34"/>
      <c r="CF495" s="34"/>
      <c r="CG495" s="34"/>
      <c r="CH495" s="34"/>
      <c r="CI495" s="34"/>
      <c r="CJ495" s="34"/>
      <c r="CR495" s="34"/>
      <c r="CZ495" s="34"/>
      <c r="DH495" s="34"/>
      <c r="DQ495" s="34"/>
      <c r="DY495" s="34"/>
      <c r="EG495" s="34"/>
      <c r="EO495" s="34"/>
      <c r="EW495" s="71"/>
      <c r="FB495" s="75"/>
      <c r="FC495" s="75"/>
      <c r="FL495" s="71"/>
    </row>
    <row r="496" spans="3:168" s="35" customFormat="1" x14ac:dyDescent="0.2">
      <c r="C496" s="36"/>
      <c r="G496" s="37"/>
      <c r="H496" s="37"/>
      <c r="P496" s="34"/>
      <c r="X496" s="34"/>
      <c r="AN496" s="34"/>
      <c r="BD496" s="34"/>
      <c r="BE496" s="56"/>
      <c r="BF496" s="56"/>
      <c r="BG496" s="56"/>
      <c r="BH496" s="56"/>
      <c r="BI496" s="56"/>
      <c r="BJ496" s="56"/>
      <c r="BK496" s="56"/>
      <c r="BL496" s="34"/>
      <c r="BT496" s="34"/>
      <c r="CF496" s="34"/>
      <c r="CG496" s="34"/>
      <c r="CH496" s="34"/>
      <c r="CI496" s="34"/>
      <c r="CJ496" s="34"/>
      <c r="CR496" s="34"/>
      <c r="CZ496" s="34"/>
      <c r="DH496" s="34"/>
      <c r="DQ496" s="34"/>
      <c r="DY496" s="34"/>
      <c r="EG496" s="34"/>
      <c r="EO496" s="34"/>
      <c r="EW496" s="71"/>
      <c r="FB496" s="75"/>
      <c r="FC496" s="75"/>
      <c r="FL496" s="71"/>
    </row>
    <row r="497" spans="3:168" s="35" customFormat="1" x14ac:dyDescent="0.2">
      <c r="C497" s="36"/>
      <c r="G497" s="37"/>
      <c r="H497" s="37"/>
      <c r="P497" s="34"/>
      <c r="X497" s="34"/>
      <c r="AN497" s="34"/>
      <c r="BD497" s="34"/>
      <c r="BE497" s="56"/>
      <c r="BF497" s="56"/>
      <c r="BG497" s="56"/>
      <c r="BH497" s="56"/>
      <c r="BI497" s="56"/>
      <c r="BJ497" s="56"/>
      <c r="BK497" s="56"/>
      <c r="BL497" s="34"/>
      <c r="BT497" s="34"/>
      <c r="CF497" s="34"/>
      <c r="CG497" s="34"/>
      <c r="CH497" s="34"/>
      <c r="CI497" s="34"/>
      <c r="CJ497" s="34"/>
      <c r="CR497" s="34"/>
      <c r="CZ497" s="34"/>
      <c r="DH497" s="34"/>
      <c r="DQ497" s="34"/>
      <c r="DY497" s="34"/>
      <c r="EG497" s="34"/>
      <c r="EO497" s="34"/>
      <c r="EW497" s="71"/>
      <c r="FB497" s="75"/>
      <c r="FC497" s="75"/>
      <c r="FL497" s="71"/>
    </row>
    <row r="498" spans="3:168" s="35" customFormat="1" x14ac:dyDescent="0.2">
      <c r="C498" s="36"/>
      <c r="G498" s="37"/>
      <c r="H498" s="37"/>
      <c r="P498" s="34"/>
      <c r="X498" s="34"/>
      <c r="AN498" s="34"/>
      <c r="BD498" s="34"/>
      <c r="BE498" s="56"/>
      <c r="BF498" s="56"/>
      <c r="BG498" s="56"/>
      <c r="BH498" s="56"/>
      <c r="BI498" s="56"/>
      <c r="BJ498" s="56"/>
      <c r="BK498" s="56"/>
      <c r="BL498" s="34"/>
      <c r="BT498" s="34"/>
      <c r="CF498" s="34"/>
      <c r="CG498" s="34"/>
      <c r="CH498" s="34"/>
      <c r="CI498" s="34"/>
      <c r="CJ498" s="34"/>
      <c r="CR498" s="34"/>
      <c r="CZ498" s="34"/>
      <c r="DH498" s="34"/>
      <c r="DQ498" s="34"/>
      <c r="DY498" s="34"/>
      <c r="EG498" s="34"/>
      <c r="EO498" s="34"/>
      <c r="EW498" s="71"/>
      <c r="FB498" s="75"/>
      <c r="FC498" s="75"/>
      <c r="FL498" s="71"/>
    </row>
    <row r="499" spans="3:168" s="35" customFormat="1" x14ac:dyDescent="0.2">
      <c r="C499" s="36"/>
      <c r="G499" s="37"/>
      <c r="H499" s="37"/>
      <c r="P499" s="34"/>
      <c r="X499" s="34"/>
      <c r="AN499" s="34"/>
      <c r="BD499" s="34"/>
      <c r="BE499" s="56"/>
      <c r="BF499" s="56"/>
      <c r="BG499" s="56"/>
      <c r="BH499" s="56"/>
      <c r="BI499" s="56"/>
      <c r="BJ499" s="56"/>
      <c r="BK499" s="56"/>
      <c r="BL499" s="34"/>
      <c r="BT499" s="34"/>
      <c r="CF499" s="34"/>
      <c r="CG499" s="34"/>
      <c r="CH499" s="34"/>
      <c r="CI499" s="34"/>
      <c r="CJ499" s="34"/>
      <c r="CR499" s="34"/>
      <c r="CZ499" s="34"/>
      <c r="DH499" s="34"/>
      <c r="DQ499" s="34"/>
      <c r="DY499" s="34"/>
      <c r="EG499" s="34"/>
      <c r="EO499" s="34"/>
      <c r="EW499" s="71"/>
      <c r="FB499" s="75"/>
      <c r="FC499" s="75"/>
      <c r="FL499" s="71"/>
    </row>
    <row r="500" spans="3:168" s="35" customFormat="1" x14ac:dyDescent="0.2">
      <c r="C500" s="36"/>
      <c r="G500" s="37"/>
      <c r="H500" s="37"/>
      <c r="P500" s="34"/>
      <c r="X500" s="34"/>
      <c r="AN500" s="34"/>
      <c r="BD500" s="34"/>
      <c r="BE500" s="56"/>
      <c r="BF500" s="56"/>
      <c r="BG500" s="56"/>
      <c r="BH500" s="56"/>
      <c r="BI500" s="56"/>
      <c r="BJ500" s="56"/>
      <c r="BK500" s="56"/>
      <c r="BL500" s="34"/>
      <c r="BT500" s="34"/>
      <c r="CF500" s="34"/>
      <c r="CG500" s="34"/>
      <c r="CH500" s="34"/>
      <c r="CI500" s="34"/>
      <c r="CJ500" s="34"/>
      <c r="CR500" s="34"/>
      <c r="CZ500" s="34"/>
      <c r="DH500" s="34"/>
      <c r="DQ500" s="34"/>
      <c r="DY500" s="34"/>
      <c r="EG500" s="34"/>
      <c r="EO500" s="34"/>
      <c r="EW500" s="71"/>
      <c r="FB500" s="75"/>
      <c r="FC500" s="75"/>
      <c r="FL500" s="71"/>
    </row>
    <row r="501" spans="3:168" s="35" customFormat="1" x14ac:dyDescent="0.2">
      <c r="C501" s="36"/>
      <c r="G501" s="37"/>
      <c r="H501" s="37"/>
      <c r="P501" s="34"/>
      <c r="X501" s="34"/>
      <c r="AN501" s="34"/>
      <c r="BD501" s="34"/>
      <c r="BE501" s="56"/>
      <c r="BF501" s="56"/>
      <c r="BG501" s="56"/>
      <c r="BH501" s="56"/>
      <c r="BI501" s="56"/>
      <c r="BJ501" s="56"/>
      <c r="BK501" s="56"/>
      <c r="BL501" s="34"/>
      <c r="BT501" s="34"/>
      <c r="CF501" s="34"/>
      <c r="CG501" s="34"/>
      <c r="CH501" s="34"/>
      <c r="CI501" s="34"/>
      <c r="CJ501" s="34"/>
      <c r="CR501" s="34"/>
      <c r="CZ501" s="34"/>
      <c r="DH501" s="34"/>
      <c r="DQ501" s="34"/>
      <c r="DY501" s="34"/>
      <c r="EG501" s="34"/>
      <c r="EO501" s="34"/>
      <c r="EW501" s="71"/>
      <c r="FB501" s="75"/>
      <c r="FC501" s="75"/>
      <c r="FL501" s="71"/>
    </row>
    <row r="502" spans="3:168" s="35" customFormat="1" x14ac:dyDescent="0.2">
      <c r="C502" s="36"/>
      <c r="G502" s="37"/>
      <c r="H502" s="37"/>
      <c r="P502" s="34"/>
      <c r="X502" s="34"/>
      <c r="AN502" s="34"/>
      <c r="BD502" s="34"/>
      <c r="BE502" s="56"/>
      <c r="BF502" s="56"/>
      <c r="BG502" s="56"/>
      <c r="BH502" s="56"/>
      <c r="BI502" s="56"/>
      <c r="BJ502" s="56"/>
      <c r="BK502" s="56"/>
      <c r="BL502" s="34"/>
      <c r="BT502" s="34"/>
      <c r="CF502" s="34"/>
      <c r="CG502" s="34"/>
      <c r="CH502" s="34"/>
      <c r="CI502" s="34"/>
      <c r="CJ502" s="34"/>
      <c r="CR502" s="34"/>
      <c r="CZ502" s="34"/>
      <c r="DH502" s="34"/>
      <c r="DQ502" s="34"/>
      <c r="DY502" s="34"/>
      <c r="EG502" s="34"/>
      <c r="EO502" s="34"/>
      <c r="EW502" s="71"/>
      <c r="FB502" s="75"/>
      <c r="FC502" s="75"/>
      <c r="FL502" s="71"/>
    </row>
    <row r="503" spans="3:168" s="35" customFormat="1" x14ac:dyDescent="0.2">
      <c r="C503" s="36"/>
      <c r="G503" s="37"/>
      <c r="H503" s="37"/>
      <c r="P503" s="34"/>
      <c r="X503" s="34"/>
      <c r="AN503" s="34"/>
      <c r="BD503" s="34"/>
      <c r="BE503" s="56"/>
      <c r="BF503" s="56"/>
      <c r="BG503" s="56"/>
      <c r="BH503" s="56"/>
      <c r="BI503" s="56"/>
      <c r="BJ503" s="56"/>
      <c r="BK503" s="56"/>
      <c r="BL503" s="34"/>
      <c r="BT503" s="34"/>
      <c r="CF503" s="34"/>
      <c r="CG503" s="34"/>
      <c r="CH503" s="34"/>
      <c r="CI503" s="34"/>
      <c r="CJ503" s="34"/>
      <c r="CR503" s="34"/>
      <c r="CZ503" s="34"/>
      <c r="DH503" s="34"/>
      <c r="DQ503" s="34"/>
      <c r="DY503" s="34"/>
      <c r="EG503" s="34"/>
      <c r="EO503" s="34"/>
      <c r="EW503" s="71"/>
      <c r="FB503" s="75"/>
      <c r="FC503" s="75"/>
      <c r="FL503" s="71"/>
    </row>
    <row r="504" spans="3:168" s="35" customFormat="1" x14ac:dyDescent="0.2">
      <c r="C504" s="36"/>
      <c r="G504" s="37"/>
      <c r="H504" s="37"/>
      <c r="P504" s="34"/>
      <c r="X504" s="34"/>
      <c r="AN504" s="34"/>
      <c r="BD504" s="34"/>
      <c r="BE504" s="56"/>
      <c r="BF504" s="56"/>
      <c r="BG504" s="56"/>
      <c r="BH504" s="56"/>
      <c r="BI504" s="56"/>
      <c r="BJ504" s="56"/>
      <c r="BK504" s="56"/>
      <c r="BL504" s="34"/>
      <c r="BT504" s="34"/>
      <c r="CF504" s="34"/>
      <c r="CG504" s="34"/>
      <c r="CH504" s="34"/>
      <c r="CI504" s="34"/>
      <c r="CJ504" s="34"/>
      <c r="CR504" s="34"/>
      <c r="CZ504" s="34"/>
      <c r="DH504" s="34"/>
      <c r="DQ504" s="34"/>
      <c r="DY504" s="34"/>
      <c r="EG504" s="34"/>
      <c r="EO504" s="34"/>
      <c r="EW504" s="71"/>
      <c r="FB504" s="75"/>
      <c r="FC504" s="75"/>
      <c r="FL504" s="71"/>
    </row>
    <row r="505" spans="3:168" s="35" customFormat="1" x14ac:dyDescent="0.2">
      <c r="C505" s="36"/>
      <c r="G505" s="37"/>
      <c r="H505" s="37"/>
      <c r="P505" s="34"/>
      <c r="X505" s="34"/>
      <c r="AN505" s="34"/>
      <c r="BD505" s="34"/>
      <c r="BE505" s="56"/>
      <c r="BF505" s="56"/>
      <c r="BG505" s="56"/>
      <c r="BH505" s="56"/>
      <c r="BI505" s="56"/>
      <c r="BJ505" s="56"/>
      <c r="BK505" s="56"/>
      <c r="BL505" s="34"/>
      <c r="BT505" s="34"/>
      <c r="CF505" s="34"/>
      <c r="CG505" s="34"/>
      <c r="CH505" s="34"/>
      <c r="CI505" s="34"/>
      <c r="CJ505" s="34"/>
      <c r="CR505" s="34"/>
      <c r="CZ505" s="34"/>
      <c r="DH505" s="34"/>
      <c r="DQ505" s="34"/>
      <c r="DY505" s="34"/>
      <c r="EG505" s="34"/>
      <c r="EO505" s="34"/>
      <c r="EW505" s="71"/>
      <c r="FB505" s="75"/>
      <c r="FC505" s="75"/>
      <c r="FL505" s="71"/>
    </row>
    <row r="506" spans="3:168" s="35" customFormat="1" x14ac:dyDescent="0.2">
      <c r="C506" s="36"/>
      <c r="G506" s="37"/>
      <c r="H506" s="37"/>
      <c r="P506" s="34"/>
      <c r="X506" s="34"/>
      <c r="AN506" s="34"/>
      <c r="BD506" s="34"/>
      <c r="BE506" s="56"/>
      <c r="BF506" s="56"/>
      <c r="BG506" s="56"/>
      <c r="BH506" s="56"/>
      <c r="BI506" s="56"/>
      <c r="BJ506" s="56"/>
      <c r="BK506" s="56"/>
      <c r="BL506" s="34"/>
      <c r="BT506" s="34"/>
      <c r="CF506" s="34"/>
      <c r="CG506" s="34"/>
      <c r="CH506" s="34"/>
      <c r="CI506" s="34"/>
      <c r="CJ506" s="34"/>
      <c r="CR506" s="34"/>
      <c r="CZ506" s="34"/>
      <c r="DH506" s="34"/>
      <c r="DQ506" s="34"/>
      <c r="DY506" s="34"/>
      <c r="EG506" s="34"/>
      <c r="EO506" s="34"/>
      <c r="EW506" s="71"/>
      <c r="FB506" s="75"/>
      <c r="FC506" s="75"/>
      <c r="FL506" s="71"/>
    </row>
    <row r="507" spans="3:168" s="35" customFormat="1" x14ac:dyDescent="0.2">
      <c r="C507" s="36"/>
      <c r="G507" s="37"/>
      <c r="H507" s="37"/>
      <c r="P507" s="34"/>
      <c r="X507" s="34"/>
      <c r="AN507" s="34"/>
      <c r="BD507" s="34"/>
      <c r="BE507" s="56"/>
      <c r="BF507" s="56"/>
      <c r="BG507" s="56"/>
      <c r="BH507" s="56"/>
      <c r="BI507" s="56"/>
      <c r="BJ507" s="56"/>
      <c r="BK507" s="56"/>
      <c r="BL507" s="34"/>
      <c r="BT507" s="34"/>
      <c r="CF507" s="34"/>
      <c r="CG507" s="34"/>
      <c r="CH507" s="34"/>
      <c r="CI507" s="34"/>
      <c r="CJ507" s="34"/>
      <c r="CR507" s="34"/>
      <c r="CZ507" s="34"/>
      <c r="DH507" s="34"/>
      <c r="DQ507" s="34"/>
      <c r="DY507" s="34"/>
      <c r="EG507" s="34"/>
      <c r="EO507" s="34"/>
      <c r="EW507" s="71"/>
      <c r="FB507" s="75"/>
      <c r="FC507" s="75"/>
      <c r="FL507" s="71"/>
    </row>
    <row r="508" spans="3:168" s="35" customFormat="1" x14ac:dyDescent="0.2">
      <c r="C508" s="36"/>
      <c r="G508" s="37"/>
      <c r="H508" s="37"/>
      <c r="P508" s="34"/>
      <c r="X508" s="34"/>
      <c r="AN508" s="34"/>
      <c r="BD508" s="34"/>
      <c r="BE508" s="56"/>
      <c r="BF508" s="56"/>
      <c r="BG508" s="56"/>
      <c r="BH508" s="56"/>
      <c r="BI508" s="56"/>
      <c r="BJ508" s="56"/>
      <c r="BK508" s="56"/>
      <c r="BL508" s="34"/>
      <c r="BT508" s="34"/>
      <c r="CF508" s="34"/>
      <c r="CG508" s="34"/>
      <c r="CH508" s="34"/>
      <c r="CI508" s="34"/>
      <c r="CJ508" s="34"/>
      <c r="CR508" s="34"/>
      <c r="CZ508" s="34"/>
      <c r="DH508" s="34"/>
      <c r="DQ508" s="34"/>
      <c r="DY508" s="34"/>
      <c r="EG508" s="34"/>
      <c r="EO508" s="34"/>
      <c r="EW508" s="71"/>
      <c r="FB508" s="75"/>
      <c r="FC508" s="75"/>
      <c r="FL508" s="71"/>
    </row>
    <row r="509" spans="3:168" s="35" customFormat="1" x14ac:dyDescent="0.2">
      <c r="C509" s="36"/>
      <c r="G509" s="37"/>
      <c r="H509" s="37"/>
      <c r="P509" s="34"/>
      <c r="X509" s="34"/>
      <c r="AN509" s="34"/>
      <c r="BD509" s="34"/>
      <c r="BE509" s="56"/>
      <c r="BF509" s="56"/>
      <c r="BG509" s="56"/>
      <c r="BH509" s="56"/>
      <c r="BI509" s="56"/>
      <c r="BJ509" s="56"/>
      <c r="BK509" s="56"/>
      <c r="BL509" s="34"/>
      <c r="BT509" s="34"/>
      <c r="CF509" s="34"/>
      <c r="CG509" s="34"/>
      <c r="CH509" s="34"/>
      <c r="CI509" s="34"/>
      <c r="CJ509" s="34"/>
      <c r="CR509" s="34"/>
      <c r="CZ509" s="34"/>
      <c r="DH509" s="34"/>
      <c r="DQ509" s="34"/>
      <c r="DY509" s="34"/>
      <c r="EG509" s="34"/>
      <c r="EO509" s="34"/>
      <c r="EW509" s="71"/>
      <c r="FB509" s="75"/>
      <c r="FC509" s="75"/>
      <c r="FL509" s="71"/>
    </row>
    <row r="510" spans="3:168" s="35" customFormat="1" x14ac:dyDescent="0.2">
      <c r="C510" s="36"/>
      <c r="G510" s="37"/>
      <c r="H510" s="37"/>
      <c r="P510" s="34"/>
      <c r="X510" s="34"/>
      <c r="AN510" s="34"/>
      <c r="BD510" s="34"/>
      <c r="BE510" s="56"/>
      <c r="BF510" s="56"/>
      <c r="BG510" s="56"/>
      <c r="BH510" s="56"/>
      <c r="BI510" s="56"/>
      <c r="BJ510" s="56"/>
      <c r="BK510" s="56"/>
      <c r="BL510" s="34"/>
      <c r="BT510" s="34"/>
      <c r="CF510" s="34"/>
      <c r="CG510" s="34"/>
      <c r="CH510" s="34"/>
      <c r="CI510" s="34"/>
      <c r="CJ510" s="34"/>
      <c r="CR510" s="34"/>
      <c r="CZ510" s="34"/>
      <c r="DH510" s="34"/>
      <c r="DQ510" s="34"/>
      <c r="DY510" s="34"/>
      <c r="EG510" s="34"/>
      <c r="EO510" s="34"/>
      <c r="EW510" s="71"/>
      <c r="FB510" s="75"/>
      <c r="FC510" s="75"/>
      <c r="FL510" s="71"/>
    </row>
    <row r="511" spans="3:168" s="35" customFormat="1" x14ac:dyDescent="0.2">
      <c r="C511" s="36"/>
      <c r="G511" s="37"/>
      <c r="H511" s="37"/>
      <c r="P511" s="34"/>
      <c r="X511" s="34"/>
      <c r="AN511" s="34"/>
      <c r="BD511" s="34"/>
      <c r="BE511" s="56"/>
      <c r="BF511" s="56"/>
      <c r="BG511" s="56"/>
      <c r="BH511" s="56"/>
      <c r="BI511" s="56"/>
      <c r="BJ511" s="56"/>
      <c r="BK511" s="56"/>
      <c r="BL511" s="34"/>
      <c r="BT511" s="34"/>
      <c r="CF511" s="34"/>
      <c r="CG511" s="34"/>
      <c r="CH511" s="34"/>
      <c r="CI511" s="34"/>
      <c r="CJ511" s="34"/>
      <c r="CR511" s="34"/>
      <c r="CZ511" s="34"/>
      <c r="DH511" s="34"/>
      <c r="DQ511" s="34"/>
      <c r="DY511" s="34"/>
      <c r="EG511" s="34"/>
      <c r="EO511" s="34"/>
      <c r="EW511" s="71"/>
      <c r="FB511" s="75"/>
      <c r="FC511" s="75"/>
      <c r="FL511" s="71"/>
    </row>
    <row r="512" spans="3:168" s="35" customFormat="1" x14ac:dyDescent="0.2">
      <c r="C512" s="36"/>
      <c r="G512" s="37"/>
      <c r="H512" s="37"/>
      <c r="P512" s="34"/>
      <c r="X512" s="34"/>
      <c r="AN512" s="34"/>
      <c r="BD512" s="34"/>
      <c r="BE512" s="56"/>
      <c r="BF512" s="56"/>
      <c r="BG512" s="56"/>
      <c r="BH512" s="56"/>
      <c r="BI512" s="56"/>
      <c r="BJ512" s="56"/>
      <c r="BK512" s="56"/>
      <c r="BL512" s="34"/>
      <c r="BT512" s="34"/>
      <c r="CF512" s="34"/>
      <c r="CG512" s="34"/>
      <c r="CH512" s="34"/>
      <c r="CI512" s="34"/>
      <c r="CJ512" s="34"/>
      <c r="CR512" s="34"/>
      <c r="CZ512" s="34"/>
      <c r="DH512" s="34"/>
      <c r="DQ512" s="34"/>
      <c r="DY512" s="34"/>
      <c r="EG512" s="34"/>
      <c r="EO512" s="34"/>
      <c r="EW512" s="71"/>
      <c r="FB512" s="75"/>
      <c r="FC512" s="75"/>
      <c r="FL512" s="71"/>
    </row>
    <row r="513" spans="3:168" s="35" customFormat="1" x14ac:dyDescent="0.2">
      <c r="C513" s="36"/>
      <c r="G513" s="37"/>
      <c r="H513" s="37"/>
      <c r="P513" s="34"/>
      <c r="X513" s="34"/>
      <c r="AN513" s="34"/>
      <c r="BD513" s="34"/>
      <c r="BE513" s="56"/>
      <c r="BF513" s="56"/>
      <c r="BG513" s="56"/>
      <c r="BH513" s="56"/>
      <c r="BI513" s="56"/>
      <c r="BJ513" s="56"/>
      <c r="BK513" s="56"/>
      <c r="BL513" s="34"/>
      <c r="BT513" s="34"/>
      <c r="CF513" s="34"/>
      <c r="CG513" s="34"/>
      <c r="CH513" s="34"/>
      <c r="CI513" s="34"/>
      <c r="CJ513" s="34"/>
      <c r="CR513" s="34"/>
      <c r="CZ513" s="34"/>
      <c r="DH513" s="34"/>
      <c r="DQ513" s="34"/>
      <c r="DY513" s="34"/>
      <c r="EG513" s="34"/>
      <c r="EO513" s="34"/>
      <c r="EW513" s="71"/>
      <c r="FB513" s="75"/>
      <c r="FC513" s="75"/>
      <c r="FL513" s="71"/>
    </row>
    <row r="514" spans="3:168" s="35" customFormat="1" x14ac:dyDescent="0.2">
      <c r="C514" s="36"/>
      <c r="G514" s="37"/>
      <c r="H514" s="37"/>
      <c r="P514" s="34"/>
      <c r="X514" s="34"/>
      <c r="AN514" s="34"/>
      <c r="BD514" s="34"/>
      <c r="BE514" s="56"/>
      <c r="BF514" s="56"/>
      <c r="BG514" s="56"/>
      <c r="BH514" s="56"/>
      <c r="BI514" s="56"/>
      <c r="BJ514" s="56"/>
      <c r="BK514" s="56"/>
      <c r="BL514" s="34"/>
      <c r="BT514" s="34"/>
      <c r="CF514" s="34"/>
      <c r="CG514" s="34"/>
      <c r="CH514" s="34"/>
      <c r="CI514" s="34"/>
      <c r="CJ514" s="34"/>
      <c r="CR514" s="34"/>
      <c r="CZ514" s="34"/>
      <c r="DH514" s="34"/>
      <c r="DQ514" s="34"/>
      <c r="DY514" s="34"/>
      <c r="EG514" s="34"/>
      <c r="EO514" s="34"/>
      <c r="EW514" s="71"/>
      <c r="FB514" s="75"/>
      <c r="FC514" s="75"/>
      <c r="FL514" s="71"/>
    </row>
    <row r="515" spans="3:168" s="35" customFormat="1" x14ac:dyDescent="0.2">
      <c r="C515" s="36"/>
      <c r="G515" s="37"/>
      <c r="H515" s="37"/>
      <c r="P515" s="34"/>
      <c r="X515" s="34"/>
      <c r="AN515" s="34"/>
      <c r="BD515" s="34"/>
      <c r="BE515" s="56"/>
      <c r="BF515" s="56"/>
      <c r="BG515" s="56"/>
      <c r="BH515" s="56"/>
      <c r="BI515" s="56"/>
      <c r="BJ515" s="56"/>
      <c r="BK515" s="56"/>
      <c r="BL515" s="34"/>
      <c r="BT515" s="34"/>
      <c r="CF515" s="34"/>
      <c r="CG515" s="34"/>
      <c r="CH515" s="34"/>
      <c r="CI515" s="34"/>
      <c r="CJ515" s="34"/>
      <c r="CR515" s="34"/>
      <c r="CZ515" s="34"/>
      <c r="DH515" s="34"/>
      <c r="DQ515" s="34"/>
      <c r="DY515" s="34"/>
      <c r="EG515" s="34"/>
      <c r="EO515" s="34"/>
      <c r="EW515" s="71"/>
      <c r="FB515" s="75"/>
      <c r="FC515" s="75"/>
      <c r="FL515" s="71"/>
    </row>
    <row r="516" spans="3:168" s="35" customFormat="1" x14ac:dyDescent="0.2">
      <c r="C516" s="36"/>
      <c r="G516" s="37"/>
      <c r="H516" s="37"/>
      <c r="P516" s="34"/>
      <c r="X516" s="34"/>
      <c r="AN516" s="34"/>
      <c r="BD516" s="34"/>
      <c r="BE516" s="56"/>
      <c r="BF516" s="56"/>
      <c r="BG516" s="56"/>
      <c r="BH516" s="56"/>
      <c r="BI516" s="56"/>
      <c r="BJ516" s="56"/>
      <c r="BK516" s="56"/>
      <c r="BL516" s="34"/>
      <c r="BT516" s="34"/>
      <c r="CF516" s="34"/>
      <c r="CG516" s="34"/>
      <c r="CH516" s="34"/>
      <c r="CI516" s="34"/>
      <c r="CJ516" s="34"/>
      <c r="CR516" s="34"/>
      <c r="CZ516" s="34"/>
      <c r="DH516" s="34"/>
      <c r="DQ516" s="34"/>
      <c r="DY516" s="34"/>
      <c r="EG516" s="34"/>
      <c r="EO516" s="34"/>
      <c r="EW516" s="71"/>
      <c r="FB516" s="75"/>
      <c r="FC516" s="75"/>
      <c r="FL516" s="71"/>
    </row>
    <row r="517" spans="3:168" s="35" customFormat="1" x14ac:dyDescent="0.2">
      <c r="C517" s="36"/>
      <c r="G517" s="37"/>
      <c r="H517" s="37"/>
      <c r="P517" s="34"/>
      <c r="X517" s="34"/>
      <c r="AN517" s="34"/>
      <c r="BD517" s="34"/>
      <c r="BE517" s="56"/>
      <c r="BF517" s="56"/>
      <c r="BG517" s="56"/>
      <c r="BH517" s="56"/>
      <c r="BI517" s="56"/>
      <c r="BJ517" s="56"/>
      <c r="BK517" s="56"/>
      <c r="BL517" s="34"/>
      <c r="BT517" s="34"/>
      <c r="CF517" s="34"/>
      <c r="CG517" s="34"/>
      <c r="CH517" s="34"/>
      <c r="CI517" s="34"/>
      <c r="CJ517" s="34"/>
      <c r="CR517" s="34"/>
      <c r="CZ517" s="34"/>
      <c r="DH517" s="34"/>
      <c r="DQ517" s="34"/>
      <c r="DY517" s="34"/>
      <c r="EG517" s="34"/>
      <c r="EO517" s="34"/>
      <c r="EW517" s="71"/>
      <c r="FB517" s="75"/>
      <c r="FC517" s="75"/>
      <c r="FL517" s="71"/>
    </row>
    <row r="518" spans="3:168" s="35" customFormat="1" x14ac:dyDescent="0.2">
      <c r="C518" s="36"/>
      <c r="G518" s="37"/>
      <c r="H518" s="37"/>
      <c r="P518" s="34"/>
      <c r="X518" s="34"/>
      <c r="AN518" s="34"/>
      <c r="BD518" s="34"/>
      <c r="BE518" s="56"/>
      <c r="BF518" s="56"/>
      <c r="BG518" s="56"/>
      <c r="BH518" s="56"/>
      <c r="BI518" s="56"/>
      <c r="BJ518" s="56"/>
      <c r="BK518" s="56"/>
      <c r="BL518" s="34"/>
      <c r="BT518" s="34"/>
      <c r="CF518" s="34"/>
      <c r="CG518" s="34"/>
      <c r="CH518" s="34"/>
      <c r="CI518" s="34"/>
      <c r="CJ518" s="34"/>
      <c r="CR518" s="34"/>
      <c r="CZ518" s="34"/>
      <c r="DH518" s="34"/>
      <c r="DQ518" s="34"/>
      <c r="DY518" s="34"/>
      <c r="EG518" s="34"/>
      <c r="EO518" s="34"/>
      <c r="EW518" s="71"/>
      <c r="FB518" s="75"/>
      <c r="FC518" s="75"/>
      <c r="FL518" s="71"/>
    </row>
    <row r="519" spans="3:168" s="35" customFormat="1" x14ac:dyDescent="0.2">
      <c r="C519" s="36"/>
      <c r="G519" s="37"/>
      <c r="H519" s="37"/>
      <c r="P519" s="34"/>
      <c r="X519" s="34"/>
      <c r="AN519" s="34"/>
      <c r="BD519" s="34"/>
      <c r="BE519" s="56"/>
      <c r="BF519" s="56"/>
      <c r="BG519" s="56"/>
      <c r="BH519" s="56"/>
      <c r="BI519" s="56"/>
      <c r="BJ519" s="56"/>
      <c r="BK519" s="56"/>
      <c r="BL519" s="34"/>
      <c r="BT519" s="34"/>
      <c r="CF519" s="34"/>
      <c r="CG519" s="34"/>
      <c r="CH519" s="34"/>
      <c r="CI519" s="34"/>
      <c r="CJ519" s="34"/>
      <c r="CR519" s="34"/>
      <c r="CZ519" s="34"/>
      <c r="DH519" s="34"/>
      <c r="DQ519" s="34"/>
      <c r="DY519" s="34"/>
      <c r="EG519" s="34"/>
      <c r="EO519" s="34"/>
      <c r="EW519" s="71"/>
      <c r="FB519" s="75"/>
      <c r="FC519" s="75"/>
      <c r="FL519" s="71"/>
    </row>
    <row r="520" spans="3:168" s="35" customFormat="1" x14ac:dyDescent="0.2">
      <c r="C520" s="36"/>
      <c r="G520" s="37"/>
      <c r="H520" s="37"/>
      <c r="P520" s="34"/>
      <c r="X520" s="34"/>
      <c r="AN520" s="34"/>
      <c r="BD520" s="34"/>
      <c r="BE520" s="56"/>
      <c r="BF520" s="56"/>
      <c r="BG520" s="56"/>
      <c r="BH520" s="56"/>
      <c r="BI520" s="56"/>
      <c r="BJ520" s="56"/>
      <c r="BK520" s="56"/>
      <c r="BL520" s="34"/>
      <c r="BT520" s="34"/>
      <c r="CF520" s="34"/>
      <c r="CG520" s="34"/>
      <c r="CH520" s="34"/>
      <c r="CI520" s="34"/>
      <c r="CJ520" s="34"/>
      <c r="CR520" s="34"/>
      <c r="CZ520" s="34"/>
      <c r="DH520" s="34"/>
      <c r="DQ520" s="34"/>
      <c r="DY520" s="34"/>
      <c r="EG520" s="34"/>
      <c r="EO520" s="34"/>
      <c r="EW520" s="71"/>
      <c r="FB520" s="75"/>
      <c r="FC520" s="75"/>
      <c r="FL520" s="71"/>
    </row>
    <row r="521" spans="3:168" s="35" customFormat="1" x14ac:dyDescent="0.2">
      <c r="C521" s="36"/>
      <c r="G521" s="37"/>
      <c r="H521" s="37"/>
      <c r="P521" s="34"/>
      <c r="X521" s="34"/>
      <c r="AN521" s="34"/>
      <c r="BD521" s="34"/>
      <c r="BE521" s="56"/>
      <c r="BF521" s="56"/>
      <c r="BG521" s="56"/>
      <c r="BH521" s="56"/>
      <c r="BI521" s="56"/>
      <c r="BJ521" s="56"/>
      <c r="BK521" s="56"/>
      <c r="BL521" s="34"/>
      <c r="BT521" s="34"/>
      <c r="CF521" s="34"/>
      <c r="CG521" s="34"/>
      <c r="CH521" s="34"/>
      <c r="CI521" s="34"/>
      <c r="CJ521" s="34"/>
      <c r="CR521" s="34"/>
      <c r="CZ521" s="34"/>
      <c r="DH521" s="34"/>
      <c r="DQ521" s="34"/>
      <c r="DY521" s="34"/>
      <c r="EG521" s="34"/>
      <c r="EO521" s="34"/>
      <c r="EW521" s="71"/>
      <c r="FB521" s="75"/>
      <c r="FC521" s="75"/>
      <c r="FL521" s="71"/>
    </row>
    <row r="522" spans="3:168" s="35" customFormat="1" x14ac:dyDescent="0.2">
      <c r="C522" s="36"/>
      <c r="G522" s="37"/>
      <c r="H522" s="37"/>
      <c r="P522" s="34"/>
      <c r="X522" s="34"/>
      <c r="AN522" s="34"/>
      <c r="BD522" s="34"/>
      <c r="BE522" s="56"/>
      <c r="BF522" s="56"/>
      <c r="BG522" s="56"/>
      <c r="BH522" s="56"/>
      <c r="BI522" s="56"/>
      <c r="BJ522" s="56"/>
      <c r="BK522" s="56"/>
      <c r="BL522" s="34"/>
      <c r="BT522" s="34"/>
      <c r="CF522" s="34"/>
      <c r="CG522" s="34"/>
      <c r="CH522" s="34"/>
      <c r="CI522" s="34"/>
      <c r="CJ522" s="34"/>
      <c r="CR522" s="34"/>
      <c r="CZ522" s="34"/>
      <c r="DH522" s="34"/>
      <c r="DQ522" s="34"/>
      <c r="DY522" s="34"/>
      <c r="EG522" s="34"/>
      <c r="EO522" s="34"/>
      <c r="EW522" s="71"/>
      <c r="FB522" s="75"/>
      <c r="FC522" s="75"/>
      <c r="FL522" s="71"/>
    </row>
    <row r="523" spans="3:168" s="35" customFormat="1" x14ac:dyDescent="0.2">
      <c r="C523" s="36"/>
      <c r="G523" s="37"/>
      <c r="H523" s="37"/>
      <c r="P523" s="34"/>
      <c r="X523" s="34"/>
      <c r="AN523" s="34"/>
      <c r="BD523" s="34"/>
      <c r="BE523" s="56"/>
      <c r="BF523" s="56"/>
      <c r="BG523" s="56"/>
      <c r="BH523" s="56"/>
      <c r="BI523" s="56"/>
      <c r="BJ523" s="56"/>
      <c r="BK523" s="56"/>
      <c r="BL523" s="34"/>
      <c r="BT523" s="34"/>
      <c r="CF523" s="34"/>
      <c r="CG523" s="34"/>
      <c r="CH523" s="34"/>
      <c r="CI523" s="34"/>
      <c r="CJ523" s="34"/>
      <c r="CR523" s="34"/>
      <c r="CZ523" s="34"/>
      <c r="DH523" s="34"/>
      <c r="DQ523" s="34"/>
      <c r="DY523" s="34"/>
      <c r="EG523" s="34"/>
      <c r="EO523" s="34"/>
      <c r="EW523" s="71"/>
      <c r="FB523" s="75"/>
      <c r="FC523" s="75"/>
      <c r="FL523" s="71"/>
    </row>
    <row r="524" spans="3:168" s="35" customFormat="1" x14ac:dyDescent="0.2">
      <c r="C524" s="36"/>
      <c r="G524" s="37"/>
      <c r="H524" s="37"/>
      <c r="P524" s="34"/>
      <c r="X524" s="34"/>
      <c r="AN524" s="34"/>
      <c r="BD524" s="34"/>
      <c r="BE524" s="56"/>
      <c r="BF524" s="56"/>
      <c r="BG524" s="56"/>
      <c r="BH524" s="56"/>
      <c r="BI524" s="56"/>
      <c r="BJ524" s="56"/>
      <c r="BK524" s="56"/>
      <c r="BL524" s="34"/>
      <c r="BT524" s="34"/>
      <c r="CF524" s="34"/>
      <c r="CG524" s="34"/>
      <c r="CH524" s="34"/>
      <c r="CI524" s="34"/>
      <c r="CJ524" s="34"/>
      <c r="CR524" s="34"/>
      <c r="CZ524" s="34"/>
      <c r="DH524" s="34"/>
      <c r="DQ524" s="34"/>
      <c r="DY524" s="34"/>
      <c r="EG524" s="34"/>
      <c r="EO524" s="34"/>
      <c r="EW524" s="71"/>
      <c r="FB524" s="75"/>
      <c r="FC524" s="75"/>
      <c r="FL524" s="71"/>
    </row>
    <row r="525" spans="3:168" s="35" customFormat="1" x14ac:dyDescent="0.2">
      <c r="C525" s="36"/>
      <c r="G525" s="37"/>
      <c r="H525" s="37"/>
      <c r="P525" s="34"/>
      <c r="X525" s="34"/>
      <c r="AN525" s="34"/>
      <c r="BD525" s="34"/>
      <c r="BE525" s="56"/>
      <c r="BF525" s="56"/>
      <c r="BG525" s="56"/>
      <c r="BH525" s="56"/>
      <c r="BI525" s="56"/>
      <c r="BJ525" s="56"/>
      <c r="BK525" s="56"/>
      <c r="BL525" s="34"/>
      <c r="BT525" s="34"/>
      <c r="CF525" s="34"/>
      <c r="CG525" s="34"/>
      <c r="CH525" s="34"/>
      <c r="CI525" s="34"/>
      <c r="CJ525" s="34"/>
      <c r="CR525" s="34"/>
      <c r="CZ525" s="34"/>
      <c r="DH525" s="34"/>
      <c r="DQ525" s="34"/>
      <c r="DY525" s="34"/>
      <c r="EG525" s="34"/>
      <c r="EO525" s="34"/>
      <c r="EW525" s="71"/>
      <c r="FB525" s="75"/>
      <c r="FC525" s="75"/>
      <c r="FL525" s="71"/>
    </row>
    <row r="526" spans="3:168" s="35" customFormat="1" x14ac:dyDescent="0.2">
      <c r="C526" s="36"/>
      <c r="G526" s="37"/>
      <c r="H526" s="37"/>
      <c r="P526" s="34"/>
      <c r="X526" s="34"/>
      <c r="AN526" s="34"/>
      <c r="BD526" s="34"/>
      <c r="BE526" s="56"/>
      <c r="BF526" s="56"/>
      <c r="BG526" s="56"/>
      <c r="BH526" s="56"/>
      <c r="BI526" s="56"/>
      <c r="BJ526" s="56"/>
      <c r="BK526" s="56"/>
      <c r="BL526" s="34"/>
      <c r="BT526" s="34"/>
      <c r="CF526" s="34"/>
      <c r="CG526" s="34"/>
      <c r="CH526" s="34"/>
      <c r="CI526" s="34"/>
      <c r="CJ526" s="34"/>
      <c r="CR526" s="34"/>
      <c r="CZ526" s="34"/>
      <c r="DH526" s="34"/>
      <c r="DQ526" s="34"/>
      <c r="DY526" s="34"/>
      <c r="EG526" s="34"/>
      <c r="EO526" s="34"/>
      <c r="EW526" s="71"/>
      <c r="FB526" s="75"/>
      <c r="FC526" s="75"/>
      <c r="FL526" s="71"/>
    </row>
    <row r="527" spans="3:168" s="35" customFormat="1" x14ac:dyDescent="0.2">
      <c r="C527" s="36"/>
      <c r="G527" s="37"/>
      <c r="H527" s="37"/>
      <c r="P527" s="34"/>
      <c r="X527" s="34"/>
      <c r="AN527" s="34"/>
      <c r="BD527" s="34"/>
      <c r="BE527" s="56"/>
      <c r="BF527" s="56"/>
      <c r="BG527" s="56"/>
      <c r="BH527" s="56"/>
      <c r="BI527" s="56"/>
      <c r="BJ527" s="56"/>
      <c r="BK527" s="56"/>
      <c r="BL527" s="34"/>
      <c r="BT527" s="34"/>
      <c r="CF527" s="34"/>
      <c r="CG527" s="34"/>
      <c r="CH527" s="34"/>
      <c r="CI527" s="34"/>
      <c r="CJ527" s="34"/>
      <c r="CR527" s="34"/>
      <c r="CZ527" s="34"/>
      <c r="DH527" s="34"/>
      <c r="DQ527" s="34"/>
      <c r="DY527" s="34"/>
      <c r="EG527" s="34"/>
      <c r="EO527" s="34"/>
      <c r="EW527" s="71"/>
      <c r="FB527" s="75"/>
      <c r="FC527" s="75"/>
      <c r="FL527" s="71"/>
    </row>
    <row r="528" spans="3:168" s="35" customFormat="1" x14ac:dyDescent="0.2">
      <c r="C528" s="36"/>
      <c r="G528" s="37"/>
      <c r="H528" s="37"/>
      <c r="P528" s="34"/>
      <c r="X528" s="34"/>
      <c r="AN528" s="34"/>
      <c r="BD528" s="34"/>
      <c r="BE528" s="56"/>
      <c r="BF528" s="56"/>
      <c r="BG528" s="56"/>
      <c r="BH528" s="56"/>
      <c r="BI528" s="56"/>
      <c r="BJ528" s="56"/>
      <c r="BK528" s="56"/>
      <c r="BL528" s="34"/>
      <c r="BT528" s="34"/>
      <c r="CF528" s="34"/>
      <c r="CG528" s="34"/>
      <c r="CH528" s="34"/>
      <c r="CI528" s="34"/>
      <c r="CJ528" s="34"/>
      <c r="CR528" s="34"/>
      <c r="CZ528" s="34"/>
      <c r="DH528" s="34"/>
      <c r="DQ528" s="34"/>
      <c r="DY528" s="34"/>
      <c r="EG528" s="34"/>
      <c r="EO528" s="34"/>
      <c r="EW528" s="71"/>
      <c r="FB528" s="75"/>
      <c r="FC528" s="75"/>
      <c r="FL528" s="71"/>
    </row>
    <row r="529" spans="3:168" s="35" customFormat="1" x14ac:dyDescent="0.2">
      <c r="C529" s="36"/>
      <c r="G529" s="37"/>
      <c r="H529" s="37"/>
      <c r="P529" s="34"/>
      <c r="X529" s="34"/>
      <c r="AN529" s="34"/>
      <c r="BD529" s="34"/>
      <c r="BE529" s="56"/>
      <c r="BF529" s="56"/>
      <c r="BG529" s="56"/>
      <c r="BH529" s="56"/>
      <c r="BI529" s="56"/>
      <c r="BJ529" s="56"/>
      <c r="BK529" s="56"/>
      <c r="BL529" s="34"/>
      <c r="BT529" s="34"/>
      <c r="CF529" s="34"/>
      <c r="CG529" s="34"/>
      <c r="CH529" s="34"/>
      <c r="CI529" s="34"/>
      <c r="CJ529" s="34"/>
      <c r="CR529" s="34"/>
      <c r="CZ529" s="34"/>
      <c r="DH529" s="34"/>
      <c r="DQ529" s="34"/>
      <c r="DY529" s="34"/>
      <c r="EG529" s="34"/>
      <c r="EO529" s="34"/>
      <c r="EW529" s="71"/>
      <c r="FB529" s="75"/>
      <c r="FC529" s="75"/>
      <c r="FL529" s="71"/>
    </row>
    <row r="530" spans="3:168" s="35" customFormat="1" x14ac:dyDescent="0.2">
      <c r="C530" s="36"/>
      <c r="G530" s="37"/>
      <c r="H530" s="37"/>
      <c r="P530" s="34"/>
      <c r="X530" s="34"/>
      <c r="AN530" s="34"/>
      <c r="BD530" s="34"/>
      <c r="BE530" s="56"/>
      <c r="BF530" s="56"/>
      <c r="BG530" s="56"/>
      <c r="BH530" s="56"/>
      <c r="BI530" s="56"/>
      <c r="BJ530" s="56"/>
      <c r="BK530" s="56"/>
      <c r="BL530" s="34"/>
      <c r="BT530" s="34"/>
      <c r="CF530" s="34"/>
      <c r="CG530" s="34"/>
      <c r="CH530" s="34"/>
      <c r="CI530" s="34"/>
      <c r="CJ530" s="34"/>
      <c r="CR530" s="34"/>
      <c r="CZ530" s="34"/>
      <c r="DH530" s="34"/>
      <c r="DQ530" s="34"/>
      <c r="DY530" s="34"/>
      <c r="EG530" s="34"/>
      <c r="EO530" s="34"/>
      <c r="EW530" s="71"/>
      <c r="FB530" s="75"/>
      <c r="FC530" s="75"/>
      <c r="FL530" s="71"/>
    </row>
    <row r="531" spans="3:168" s="35" customFormat="1" x14ac:dyDescent="0.2">
      <c r="C531" s="36"/>
      <c r="G531" s="37"/>
      <c r="H531" s="37"/>
      <c r="P531" s="34"/>
      <c r="X531" s="34"/>
      <c r="AN531" s="34"/>
      <c r="BD531" s="34"/>
      <c r="BE531" s="56"/>
      <c r="BF531" s="56"/>
      <c r="BG531" s="56"/>
      <c r="BH531" s="56"/>
      <c r="BI531" s="56"/>
      <c r="BJ531" s="56"/>
      <c r="BK531" s="56"/>
      <c r="BL531" s="34"/>
      <c r="BT531" s="34"/>
      <c r="CF531" s="34"/>
      <c r="CG531" s="34"/>
      <c r="CH531" s="34"/>
      <c r="CI531" s="34"/>
      <c r="CJ531" s="34"/>
      <c r="CR531" s="34"/>
      <c r="CZ531" s="34"/>
      <c r="DH531" s="34"/>
      <c r="DQ531" s="34"/>
      <c r="DY531" s="34"/>
      <c r="EG531" s="34"/>
      <c r="EO531" s="34"/>
      <c r="EW531" s="71"/>
      <c r="FB531" s="75"/>
      <c r="FC531" s="75"/>
      <c r="FL531" s="71"/>
    </row>
    <row r="532" spans="3:168" s="35" customFormat="1" x14ac:dyDescent="0.2">
      <c r="C532" s="36"/>
      <c r="G532" s="37"/>
      <c r="H532" s="37"/>
      <c r="P532" s="34"/>
      <c r="X532" s="34"/>
      <c r="AN532" s="34"/>
      <c r="BD532" s="34"/>
      <c r="BE532" s="56"/>
      <c r="BF532" s="56"/>
      <c r="BG532" s="56"/>
      <c r="BH532" s="56"/>
      <c r="BI532" s="56"/>
      <c r="BJ532" s="56"/>
      <c r="BK532" s="56"/>
      <c r="BL532" s="34"/>
      <c r="BT532" s="34"/>
      <c r="CF532" s="34"/>
      <c r="CG532" s="34"/>
      <c r="CH532" s="34"/>
      <c r="CI532" s="34"/>
      <c r="CJ532" s="34"/>
      <c r="CR532" s="34"/>
      <c r="CZ532" s="34"/>
      <c r="DH532" s="34"/>
      <c r="DQ532" s="34"/>
      <c r="DY532" s="34"/>
      <c r="EG532" s="34"/>
      <c r="EO532" s="34"/>
      <c r="EW532" s="71"/>
      <c r="FB532" s="75"/>
      <c r="FC532" s="75"/>
      <c r="FL532" s="71"/>
    </row>
    <row r="533" spans="3:168" s="35" customFormat="1" x14ac:dyDescent="0.2">
      <c r="C533" s="36"/>
      <c r="G533" s="37"/>
      <c r="H533" s="37"/>
      <c r="P533" s="34"/>
      <c r="X533" s="34"/>
      <c r="AN533" s="34"/>
      <c r="BD533" s="34"/>
      <c r="BE533" s="56"/>
      <c r="BF533" s="56"/>
      <c r="BG533" s="56"/>
      <c r="BH533" s="56"/>
      <c r="BI533" s="56"/>
      <c r="BJ533" s="56"/>
      <c r="BK533" s="56"/>
      <c r="BL533" s="34"/>
      <c r="BT533" s="34"/>
      <c r="CF533" s="34"/>
      <c r="CG533" s="34"/>
      <c r="CH533" s="34"/>
      <c r="CI533" s="34"/>
      <c r="CJ533" s="34"/>
      <c r="CR533" s="34"/>
      <c r="CZ533" s="34"/>
      <c r="DH533" s="34"/>
      <c r="DQ533" s="34"/>
      <c r="DY533" s="34"/>
      <c r="EG533" s="34"/>
      <c r="EO533" s="34"/>
      <c r="EW533" s="71"/>
      <c r="FB533" s="75"/>
      <c r="FC533" s="75"/>
      <c r="FL533" s="71"/>
    </row>
    <row r="534" spans="3:168" s="35" customFormat="1" x14ac:dyDescent="0.2">
      <c r="C534" s="36"/>
      <c r="G534" s="37"/>
      <c r="H534" s="37"/>
      <c r="P534" s="34"/>
      <c r="X534" s="34"/>
      <c r="AN534" s="34"/>
      <c r="BD534" s="34"/>
      <c r="BE534" s="56"/>
      <c r="BF534" s="56"/>
      <c r="BG534" s="56"/>
      <c r="BH534" s="56"/>
      <c r="BI534" s="56"/>
      <c r="BJ534" s="56"/>
      <c r="BK534" s="56"/>
      <c r="BL534" s="34"/>
      <c r="BT534" s="34"/>
      <c r="CF534" s="34"/>
      <c r="CG534" s="34"/>
      <c r="CH534" s="34"/>
      <c r="CI534" s="34"/>
      <c r="CJ534" s="34"/>
      <c r="CR534" s="34"/>
      <c r="CZ534" s="34"/>
      <c r="DH534" s="34"/>
      <c r="DQ534" s="34"/>
      <c r="DY534" s="34"/>
      <c r="EG534" s="34"/>
      <c r="EO534" s="34"/>
      <c r="EW534" s="71"/>
      <c r="FB534" s="75"/>
      <c r="FC534" s="75"/>
      <c r="FL534" s="71"/>
    </row>
    <row r="535" spans="3:168" s="35" customFormat="1" x14ac:dyDescent="0.2">
      <c r="C535" s="36"/>
      <c r="G535" s="37"/>
      <c r="H535" s="37"/>
      <c r="P535" s="34"/>
      <c r="X535" s="34"/>
      <c r="AN535" s="34"/>
      <c r="BD535" s="34"/>
      <c r="BE535" s="56"/>
      <c r="BF535" s="56"/>
      <c r="BG535" s="56"/>
      <c r="BH535" s="56"/>
      <c r="BI535" s="56"/>
      <c r="BJ535" s="56"/>
      <c r="BK535" s="56"/>
      <c r="BL535" s="34"/>
      <c r="BT535" s="34"/>
      <c r="CF535" s="34"/>
      <c r="CG535" s="34"/>
      <c r="CH535" s="34"/>
      <c r="CI535" s="34"/>
      <c r="CJ535" s="34"/>
      <c r="CR535" s="34"/>
      <c r="CZ535" s="34"/>
      <c r="DH535" s="34"/>
      <c r="DQ535" s="34"/>
      <c r="DY535" s="34"/>
      <c r="EG535" s="34"/>
      <c r="EO535" s="34"/>
      <c r="EW535" s="71"/>
      <c r="FB535" s="75"/>
      <c r="FC535" s="75"/>
      <c r="FL535" s="71"/>
    </row>
    <row r="536" spans="3:168" s="35" customFormat="1" x14ac:dyDescent="0.2">
      <c r="C536" s="36"/>
      <c r="G536" s="37"/>
      <c r="H536" s="37"/>
      <c r="P536" s="34"/>
      <c r="X536" s="34"/>
      <c r="AN536" s="34"/>
      <c r="BD536" s="34"/>
      <c r="BE536" s="56"/>
      <c r="BF536" s="56"/>
      <c r="BG536" s="56"/>
      <c r="BH536" s="56"/>
      <c r="BI536" s="56"/>
      <c r="BJ536" s="56"/>
      <c r="BK536" s="56"/>
      <c r="BL536" s="34"/>
      <c r="BT536" s="34"/>
      <c r="CF536" s="34"/>
      <c r="CG536" s="34"/>
      <c r="CH536" s="34"/>
      <c r="CI536" s="34"/>
      <c r="CJ536" s="34"/>
      <c r="CR536" s="34"/>
      <c r="CZ536" s="34"/>
      <c r="DH536" s="34"/>
      <c r="DQ536" s="34"/>
      <c r="DY536" s="34"/>
      <c r="EG536" s="34"/>
      <c r="EO536" s="34"/>
      <c r="EW536" s="71"/>
      <c r="FB536" s="75"/>
      <c r="FC536" s="75"/>
      <c r="FL536" s="71"/>
    </row>
    <row r="537" spans="3:168" s="35" customFormat="1" x14ac:dyDescent="0.2">
      <c r="C537" s="36"/>
      <c r="G537" s="37"/>
      <c r="H537" s="37"/>
      <c r="P537" s="34"/>
      <c r="X537" s="34"/>
      <c r="AN537" s="34"/>
      <c r="BD537" s="34"/>
      <c r="BE537" s="56"/>
      <c r="BF537" s="56"/>
      <c r="BG537" s="56"/>
      <c r="BH537" s="56"/>
      <c r="BI537" s="56"/>
      <c r="BJ537" s="56"/>
      <c r="BK537" s="56"/>
      <c r="BL537" s="34"/>
      <c r="BT537" s="34"/>
      <c r="CF537" s="34"/>
      <c r="CG537" s="34"/>
      <c r="CH537" s="34"/>
      <c r="CI537" s="34"/>
      <c r="CJ537" s="34"/>
      <c r="CR537" s="34"/>
      <c r="CZ537" s="34"/>
      <c r="DH537" s="34"/>
      <c r="DQ537" s="34"/>
      <c r="DY537" s="34"/>
      <c r="EG537" s="34"/>
      <c r="EO537" s="34"/>
      <c r="EW537" s="71"/>
      <c r="FB537" s="75"/>
      <c r="FC537" s="75"/>
      <c r="FL537" s="71"/>
    </row>
    <row r="538" spans="3:168" s="35" customFormat="1" x14ac:dyDescent="0.2">
      <c r="C538" s="36"/>
      <c r="G538" s="37"/>
      <c r="H538" s="37"/>
      <c r="P538" s="34"/>
      <c r="X538" s="34"/>
      <c r="AN538" s="34"/>
      <c r="BD538" s="34"/>
      <c r="BE538" s="56"/>
      <c r="BF538" s="56"/>
      <c r="BG538" s="56"/>
      <c r="BH538" s="56"/>
      <c r="BI538" s="56"/>
      <c r="BJ538" s="56"/>
      <c r="BK538" s="56"/>
      <c r="BL538" s="34"/>
      <c r="BT538" s="34"/>
      <c r="CF538" s="34"/>
      <c r="CG538" s="34"/>
      <c r="CH538" s="34"/>
      <c r="CI538" s="34"/>
      <c r="CJ538" s="34"/>
      <c r="CR538" s="34"/>
      <c r="CZ538" s="34"/>
      <c r="DH538" s="34"/>
      <c r="DQ538" s="34"/>
      <c r="DY538" s="34"/>
      <c r="EG538" s="34"/>
      <c r="EO538" s="34"/>
      <c r="EW538" s="71"/>
      <c r="FB538" s="75"/>
      <c r="FC538" s="75"/>
      <c r="FL538" s="71"/>
    </row>
    <row r="539" spans="3:168" s="35" customFormat="1" x14ac:dyDescent="0.2">
      <c r="C539" s="36"/>
      <c r="G539" s="37"/>
      <c r="H539" s="37"/>
      <c r="P539" s="34"/>
      <c r="X539" s="34"/>
      <c r="AN539" s="34"/>
      <c r="BD539" s="34"/>
      <c r="BE539" s="56"/>
      <c r="BF539" s="56"/>
      <c r="BG539" s="56"/>
      <c r="BH539" s="56"/>
      <c r="BI539" s="56"/>
      <c r="BJ539" s="56"/>
      <c r="BK539" s="56"/>
      <c r="BL539" s="34"/>
      <c r="BT539" s="34"/>
      <c r="CF539" s="34"/>
      <c r="CG539" s="34"/>
      <c r="CH539" s="34"/>
      <c r="CI539" s="34"/>
      <c r="CJ539" s="34"/>
      <c r="CR539" s="34"/>
      <c r="CZ539" s="34"/>
      <c r="DH539" s="34"/>
      <c r="DQ539" s="34"/>
      <c r="DY539" s="34"/>
      <c r="EG539" s="34"/>
      <c r="EO539" s="34"/>
      <c r="EW539" s="71"/>
      <c r="FB539" s="75"/>
      <c r="FC539" s="75"/>
      <c r="FL539" s="71"/>
    </row>
    <row r="540" spans="3:168" s="35" customFormat="1" x14ac:dyDescent="0.2">
      <c r="C540" s="36"/>
      <c r="G540" s="37"/>
      <c r="H540" s="37"/>
      <c r="P540" s="34"/>
      <c r="X540" s="34"/>
      <c r="AN540" s="34"/>
      <c r="BD540" s="34"/>
      <c r="BE540" s="56"/>
      <c r="BF540" s="56"/>
      <c r="BG540" s="56"/>
      <c r="BH540" s="56"/>
      <c r="BI540" s="56"/>
      <c r="BJ540" s="56"/>
      <c r="BK540" s="56"/>
      <c r="BL540" s="34"/>
      <c r="BT540" s="34"/>
      <c r="CF540" s="34"/>
      <c r="CG540" s="34"/>
      <c r="CH540" s="34"/>
      <c r="CI540" s="34"/>
      <c r="CJ540" s="34"/>
      <c r="CR540" s="34"/>
      <c r="CZ540" s="34"/>
      <c r="DH540" s="34"/>
      <c r="DQ540" s="34"/>
      <c r="DY540" s="34"/>
      <c r="EG540" s="34"/>
      <c r="EO540" s="34"/>
      <c r="EW540" s="71"/>
      <c r="FB540" s="75"/>
      <c r="FC540" s="75"/>
      <c r="FL540" s="71"/>
    </row>
    <row r="541" spans="3:168" s="35" customFormat="1" x14ac:dyDescent="0.2">
      <c r="C541" s="36"/>
      <c r="G541" s="37"/>
      <c r="H541" s="37"/>
      <c r="P541" s="34"/>
      <c r="X541" s="34"/>
      <c r="AN541" s="34"/>
      <c r="BD541" s="34"/>
      <c r="BE541" s="56"/>
      <c r="BF541" s="56"/>
      <c r="BG541" s="56"/>
      <c r="BH541" s="56"/>
      <c r="BI541" s="56"/>
      <c r="BJ541" s="56"/>
      <c r="BK541" s="56"/>
      <c r="BL541" s="34"/>
      <c r="BT541" s="34"/>
      <c r="CF541" s="34"/>
      <c r="CG541" s="34"/>
      <c r="CH541" s="34"/>
      <c r="CI541" s="34"/>
      <c r="CJ541" s="34"/>
      <c r="CR541" s="34"/>
      <c r="CZ541" s="34"/>
      <c r="DH541" s="34"/>
      <c r="DQ541" s="34"/>
      <c r="DY541" s="34"/>
      <c r="EG541" s="34"/>
      <c r="EO541" s="34"/>
      <c r="EW541" s="71"/>
      <c r="FB541" s="75"/>
      <c r="FC541" s="75"/>
      <c r="FL541" s="71"/>
    </row>
    <row r="542" spans="3:168" s="35" customFormat="1" x14ac:dyDescent="0.2">
      <c r="C542" s="36"/>
      <c r="G542" s="37"/>
      <c r="H542" s="37"/>
      <c r="P542" s="34"/>
      <c r="X542" s="34"/>
      <c r="AN542" s="34"/>
      <c r="BD542" s="34"/>
      <c r="BE542" s="56"/>
      <c r="BF542" s="56"/>
      <c r="BG542" s="56"/>
      <c r="BH542" s="56"/>
      <c r="BI542" s="56"/>
      <c r="BJ542" s="56"/>
      <c r="BK542" s="56"/>
      <c r="BL542" s="34"/>
      <c r="BT542" s="34"/>
      <c r="CF542" s="34"/>
      <c r="CG542" s="34"/>
      <c r="CH542" s="34"/>
      <c r="CI542" s="34"/>
      <c r="CJ542" s="34"/>
      <c r="CR542" s="34"/>
      <c r="CZ542" s="34"/>
      <c r="DH542" s="34"/>
      <c r="DQ542" s="34"/>
      <c r="DY542" s="34"/>
      <c r="EG542" s="34"/>
      <c r="EO542" s="34"/>
      <c r="EW542" s="71"/>
      <c r="FB542" s="75"/>
      <c r="FC542" s="75"/>
      <c r="FL542" s="71"/>
    </row>
    <row r="543" spans="3:168" s="35" customFormat="1" x14ac:dyDescent="0.2">
      <c r="C543" s="36"/>
      <c r="G543" s="37"/>
      <c r="H543" s="37"/>
      <c r="P543" s="34"/>
      <c r="X543" s="34"/>
      <c r="AN543" s="34"/>
      <c r="BD543" s="34"/>
      <c r="BE543" s="56"/>
      <c r="BF543" s="56"/>
      <c r="BG543" s="56"/>
      <c r="BH543" s="56"/>
      <c r="BI543" s="56"/>
      <c r="BJ543" s="56"/>
      <c r="BK543" s="56"/>
      <c r="BL543" s="34"/>
      <c r="BT543" s="34"/>
      <c r="CF543" s="34"/>
      <c r="CG543" s="34"/>
      <c r="CH543" s="34"/>
      <c r="CI543" s="34"/>
      <c r="CJ543" s="34"/>
      <c r="CR543" s="34"/>
      <c r="CZ543" s="34"/>
      <c r="DH543" s="34"/>
      <c r="DQ543" s="34"/>
      <c r="DY543" s="34"/>
      <c r="EG543" s="34"/>
      <c r="EO543" s="34"/>
      <c r="EW543" s="71"/>
      <c r="FB543" s="75"/>
      <c r="FC543" s="75"/>
      <c r="FL543" s="71"/>
    </row>
    <row r="544" spans="3:168" s="35" customFormat="1" x14ac:dyDescent="0.2">
      <c r="C544" s="36"/>
      <c r="G544" s="37"/>
      <c r="H544" s="37"/>
      <c r="P544" s="34"/>
      <c r="X544" s="34"/>
      <c r="AN544" s="34"/>
      <c r="BD544" s="34"/>
      <c r="BE544" s="56"/>
      <c r="BF544" s="56"/>
      <c r="BG544" s="56"/>
      <c r="BH544" s="56"/>
      <c r="BI544" s="56"/>
      <c r="BJ544" s="56"/>
      <c r="BK544" s="56"/>
      <c r="BL544" s="34"/>
      <c r="BT544" s="34"/>
      <c r="CF544" s="34"/>
      <c r="CG544" s="34"/>
      <c r="CH544" s="34"/>
      <c r="CI544" s="34"/>
      <c r="CJ544" s="34"/>
      <c r="CR544" s="34"/>
      <c r="CZ544" s="34"/>
      <c r="DH544" s="34"/>
      <c r="DQ544" s="34"/>
      <c r="DY544" s="34"/>
      <c r="EG544" s="34"/>
      <c r="EO544" s="34"/>
      <c r="EW544" s="71"/>
      <c r="FB544" s="75"/>
      <c r="FC544" s="75"/>
      <c r="FL544" s="71"/>
    </row>
    <row r="545" spans="3:168" s="35" customFormat="1" x14ac:dyDescent="0.2">
      <c r="C545" s="36"/>
      <c r="G545" s="37"/>
      <c r="H545" s="37"/>
      <c r="P545" s="34"/>
      <c r="X545" s="34"/>
      <c r="AN545" s="34"/>
      <c r="BD545" s="34"/>
      <c r="BE545" s="56"/>
      <c r="BF545" s="56"/>
      <c r="BG545" s="56"/>
      <c r="BH545" s="56"/>
      <c r="BI545" s="56"/>
      <c r="BJ545" s="56"/>
      <c r="BK545" s="56"/>
      <c r="BL545" s="34"/>
      <c r="BT545" s="34"/>
      <c r="CF545" s="34"/>
      <c r="CG545" s="34"/>
      <c r="CH545" s="34"/>
      <c r="CI545" s="34"/>
      <c r="CJ545" s="34"/>
      <c r="CR545" s="34"/>
      <c r="CZ545" s="34"/>
      <c r="DH545" s="34"/>
      <c r="DQ545" s="34"/>
      <c r="DY545" s="34"/>
      <c r="EG545" s="34"/>
      <c r="EO545" s="34"/>
      <c r="EW545" s="71"/>
      <c r="FB545" s="75"/>
      <c r="FC545" s="75"/>
      <c r="FL545" s="71"/>
    </row>
    <row r="546" spans="3:168" s="35" customFormat="1" x14ac:dyDescent="0.2">
      <c r="C546" s="36"/>
      <c r="G546" s="37"/>
      <c r="H546" s="37"/>
      <c r="P546" s="34"/>
      <c r="X546" s="34"/>
      <c r="AN546" s="34"/>
      <c r="BD546" s="34"/>
      <c r="BE546" s="56"/>
      <c r="BF546" s="56"/>
      <c r="BG546" s="56"/>
      <c r="BH546" s="56"/>
      <c r="BI546" s="56"/>
      <c r="BJ546" s="56"/>
      <c r="BK546" s="56"/>
      <c r="BL546" s="34"/>
      <c r="BT546" s="34"/>
      <c r="CF546" s="34"/>
      <c r="CG546" s="34"/>
      <c r="CH546" s="34"/>
      <c r="CI546" s="34"/>
      <c r="CJ546" s="34"/>
      <c r="CR546" s="34"/>
      <c r="CZ546" s="34"/>
      <c r="DH546" s="34"/>
      <c r="DQ546" s="34"/>
      <c r="DY546" s="34"/>
      <c r="EG546" s="34"/>
      <c r="EO546" s="34"/>
      <c r="EW546" s="71"/>
      <c r="FB546" s="75"/>
      <c r="FC546" s="75"/>
      <c r="FL546" s="71"/>
    </row>
    <row r="547" spans="3:168" s="35" customFormat="1" x14ac:dyDescent="0.2">
      <c r="C547" s="36"/>
      <c r="G547" s="37"/>
      <c r="H547" s="37"/>
      <c r="P547" s="34"/>
      <c r="X547" s="34"/>
      <c r="AN547" s="34"/>
      <c r="BD547" s="34"/>
      <c r="BE547" s="56"/>
      <c r="BF547" s="56"/>
      <c r="BG547" s="56"/>
      <c r="BH547" s="56"/>
      <c r="BI547" s="56"/>
      <c r="BJ547" s="56"/>
      <c r="BK547" s="56"/>
      <c r="BL547" s="34"/>
      <c r="BT547" s="34"/>
      <c r="CF547" s="34"/>
      <c r="CG547" s="34"/>
      <c r="CH547" s="34"/>
      <c r="CI547" s="34"/>
      <c r="CJ547" s="34"/>
      <c r="CR547" s="34"/>
      <c r="CZ547" s="34"/>
      <c r="DH547" s="34"/>
      <c r="DQ547" s="34"/>
      <c r="DY547" s="34"/>
      <c r="EG547" s="34"/>
      <c r="EO547" s="34"/>
      <c r="EW547" s="71"/>
      <c r="FB547" s="75"/>
      <c r="FC547" s="75"/>
      <c r="FL547" s="71"/>
    </row>
    <row r="548" spans="3:168" s="35" customFormat="1" x14ac:dyDescent="0.2">
      <c r="C548" s="36"/>
      <c r="G548" s="37"/>
      <c r="H548" s="37"/>
      <c r="P548" s="34"/>
      <c r="X548" s="34"/>
      <c r="AN548" s="34"/>
      <c r="BD548" s="34"/>
      <c r="BE548" s="56"/>
      <c r="BF548" s="56"/>
      <c r="BG548" s="56"/>
      <c r="BH548" s="56"/>
      <c r="BI548" s="56"/>
      <c r="BJ548" s="56"/>
      <c r="BK548" s="56"/>
      <c r="BL548" s="34"/>
      <c r="BT548" s="34"/>
      <c r="CF548" s="34"/>
      <c r="CG548" s="34"/>
      <c r="CH548" s="34"/>
      <c r="CI548" s="34"/>
      <c r="CJ548" s="34"/>
      <c r="CR548" s="34"/>
      <c r="CZ548" s="34"/>
      <c r="DH548" s="34"/>
      <c r="DQ548" s="34"/>
      <c r="DY548" s="34"/>
      <c r="EG548" s="34"/>
      <c r="EO548" s="34"/>
      <c r="EW548" s="71"/>
      <c r="FB548" s="75"/>
      <c r="FC548" s="75"/>
      <c r="FL548" s="71"/>
    </row>
    <row r="549" spans="3:168" s="35" customFormat="1" x14ac:dyDescent="0.2">
      <c r="C549" s="36"/>
      <c r="G549" s="37"/>
      <c r="H549" s="37"/>
      <c r="P549" s="34"/>
      <c r="X549" s="34"/>
      <c r="AN549" s="34"/>
      <c r="BD549" s="34"/>
      <c r="BE549" s="56"/>
      <c r="BF549" s="56"/>
      <c r="BG549" s="56"/>
      <c r="BH549" s="56"/>
      <c r="BI549" s="56"/>
      <c r="BJ549" s="56"/>
      <c r="BK549" s="56"/>
      <c r="BL549" s="34"/>
      <c r="BT549" s="34"/>
      <c r="CF549" s="34"/>
      <c r="CG549" s="34"/>
      <c r="CH549" s="34"/>
      <c r="CI549" s="34"/>
      <c r="CJ549" s="34"/>
      <c r="CR549" s="34"/>
      <c r="CZ549" s="34"/>
      <c r="DH549" s="34"/>
      <c r="DQ549" s="34"/>
      <c r="DY549" s="34"/>
      <c r="EG549" s="34"/>
      <c r="EO549" s="34"/>
      <c r="EW549" s="71"/>
      <c r="FB549" s="75"/>
      <c r="FC549" s="75"/>
      <c r="FL549" s="71"/>
    </row>
    <row r="550" spans="3:168" s="35" customFormat="1" x14ac:dyDescent="0.2">
      <c r="C550" s="36"/>
      <c r="G550" s="37"/>
      <c r="H550" s="37"/>
      <c r="P550" s="34"/>
      <c r="X550" s="34"/>
      <c r="AN550" s="34"/>
      <c r="BD550" s="34"/>
      <c r="BE550" s="56"/>
      <c r="BF550" s="56"/>
      <c r="BG550" s="56"/>
      <c r="BH550" s="56"/>
      <c r="BI550" s="56"/>
      <c r="BJ550" s="56"/>
      <c r="BK550" s="56"/>
      <c r="BL550" s="34"/>
      <c r="BT550" s="34"/>
      <c r="CF550" s="34"/>
      <c r="CG550" s="34"/>
      <c r="CH550" s="34"/>
      <c r="CI550" s="34"/>
      <c r="CJ550" s="34"/>
      <c r="CR550" s="34"/>
      <c r="CZ550" s="34"/>
      <c r="DH550" s="34"/>
      <c r="DQ550" s="34"/>
      <c r="DY550" s="34"/>
      <c r="EG550" s="34"/>
      <c r="EO550" s="34"/>
      <c r="EW550" s="71"/>
      <c r="FB550" s="75"/>
      <c r="FC550" s="75"/>
      <c r="FL550" s="71"/>
    </row>
    <row r="551" spans="3:168" s="35" customFormat="1" x14ac:dyDescent="0.2">
      <c r="C551" s="36"/>
      <c r="G551" s="37"/>
      <c r="H551" s="37"/>
      <c r="P551" s="34"/>
      <c r="X551" s="34"/>
      <c r="AN551" s="34"/>
      <c r="BD551" s="34"/>
      <c r="BE551" s="56"/>
      <c r="BF551" s="56"/>
      <c r="BG551" s="56"/>
      <c r="BH551" s="56"/>
      <c r="BI551" s="56"/>
      <c r="BJ551" s="56"/>
      <c r="BK551" s="56"/>
      <c r="BL551" s="34"/>
      <c r="BT551" s="34"/>
      <c r="CF551" s="34"/>
      <c r="CG551" s="34"/>
      <c r="CH551" s="34"/>
      <c r="CI551" s="34"/>
      <c r="CJ551" s="34"/>
      <c r="CR551" s="34"/>
      <c r="CZ551" s="34"/>
      <c r="DH551" s="34"/>
      <c r="DQ551" s="34"/>
      <c r="DY551" s="34"/>
      <c r="EG551" s="34"/>
      <c r="EO551" s="34"/>
      <c r="EW551" s="71"/>
      <c r="FB551" s="75"/>
      <c r="FC551" s="75"/>
      <c r="FL551" s="71"/>
    </row>
    <row r="552" spans="3:168" s="35" customFormat="1" x14ac:dyDescent="0.2">
      <c r="C552" s="36"/>
      <c r="G552" s="37"/>
      <c r="H552" s="37"/>
      <c r="P552" s="34"/>
      <c r="X552" s="34"/>
      <c r="AN552" s="34"/>
      <c r="BD552" s="34"/>
      <c r="BE552" s="56"/>
      <c r="BF552" s="56"/>
      <c r="BG552" s="56"/>
      <c r="BH552" s="56"/>
      <c r="BI552" s="56"/>
      <c r="BJ552" s="56"/>
      <c r="BK552" s="56"/>
      <c r="BL552" s="34"/>
      <c r="BT552" s="34"/>
      <c r="CF552" s="34"/>
      <c r="CG552" s="34"/>
      <c r="CH552" s="34"/>
      <c r="CI552" s="34"/>
      <c r="CJ552" s="34"/>
      <c r="CR552" s="34"/>
      <c r="CZ552" s="34"/>
      <c r="DH552" s="34"/>
      <c r="DQ552" s="34"/>
      <c r="DY552" s="34"/>
      <c r="EG552" s="34"/>
      <c r="EO552" s="34"/>
      <c r="EW552" s="71"/>
      <c r="FB552" s="75"/>
      <c r="FC552" s="75"/>
      <c r="FL552" s="71"/>
    </row>
    <row r="553" spans="3:168" s="35" customFormat="1" x14ac:dyDescent="0.2">
      <c r="C553" s="36"/>
      <c r="G553" s="37"/>
      <c r="H553" s="37"/>
      <c r="P553" s="34"/>
      <c r="X553" s="34"/>
      <c r="AN553" s="34"/>
      <c r="BD553" s="34"/>
      <c r="BE553" s="56"/>
      <c r="BF553" s="56"/>
      <c r="BG553" s="56"/>
      <c r="BH553" s="56"/>
      <c r="BI553" s="56"/>
      <c r="BJ553" s="56"/>
      <c r="BK553" s="56"/>
      <c r="BL553" s="34"/>
      <c r="BT553" s="34"/>
      <c r="CF553" s="34"/>
      <c r="CG553" s="34"/>
      <c r="CH553" s="34"/>
      <c r="CI553" s="34"/>
      <c r="CJ553" s="34"/>
      <c r="CR553" s="34"/>
      <c r="CZ553" s="34"/>
      <c r="DH553" s="34"/>
      <c r="DQ553" s="34"/>
      <c r="DY553" s="34"/>
      <c r="EG553" s="34"/>
      <c r="EO553" s="34"/>
      <c r="EW553" s="71"/>
      <c r="FB553" s="75"/>
      <c r="FC553" s="75"/>
      <c r="FL553" s="71"/>
    </row>
    <row r="554" spans="3:168" s="35" customFormat="1" x14ac:dyDescent="0.2">
      <c r="C554" s="36"/>
      <c r="G554" s="37"/>
      <c r="H554" s="37"/>
      <c r="P554" s="34"/>
      <c r="X554" s="34"/>
      <c r="AN554" s="34"/>
      <c r="BD554" s="34"/>
      <c r="BE554" s="56"/>
      <c r="BF554" s="56"/>
      <c r="BG554" s="56"/>
      <c r="BH554" s="56"/>
      <c r="BI554" s="56"/>
      <c r="BJ554" s="56"/>
      <c r="BK554" s="56"/>
      <c r="BL554" s="34"/>
      <c r="BT554" s="34"/>
      <c r="CF554" s="34"/>
      <c r="CG554" s="34"/>
      <c r="CH554" s="34"/>
      <c r="CI554" s="34"/>
      <c r="CJ554" s="34"/>
      <c r="CR554" s="34"/>
      <c r="CZ554" s="34"/>
      <c r="DH554" s="34"/>
      <c r="DQ554" s="34"/>
      <c r="DY554" s="34"/>
      <c r="EG554" s="34"/>
      <c r="EO554" s="34"/>
      <c r="EW554" s="71"/>
      <c r="FB554" s="75"/>
      <c r="FC554" s="75"/>
      <c r="FL554" s="71"/>
    </row>
    <row r="555" spans="3:168" s="35" customFormat="1" x14ac:dyDescent="0.2">
      <c r="C555" s="36"/>
      <c r="G555" s="37"/>
      <c r="H555" s="37"/>
      <c r="P555" s="34"/>
      <c r="X555" s="34"/>
      <c r="AN555" s="34"/>
      <c r="BD555" s="34"/>
      <c r="BE555" s="56"/>
      <c r="BF555" s="56"/>
      <c r="BG555" s="56"/>
      <c r="BH555" s="56"/>
      <c r="BI555" s="56"/>
      <c r="BJ555" s="56"/>
      <c r="BK555" s="56"/>
      <c r="BL555" s="34"/>
      <c r="BT555" s="34"/>
      <c r="CF555" s="34"/>
      <c r="CG555" s="34"/>
      <c r="CH555" s="34"/>
      <c r="CI555" s="34"/>
      <c r="CJ555" s="34"/>
      <c r="CR555" s="34"/>
      <c r="CZ555" s="34"/>
      <c r="DH555" s="34"/>
      <c r="DQ555" s="34"/>
      <c r="DY555" s="34"/>
      <c r="EG555" s="34"/>
      <c r="EO555" s="34"/>
      <c r="EW555" s="71"/>
      <c r="FB555" s="75"/>
      <c r="FC555" s="75"/>
      <c r="FL555" s="71"/>
    </row>
    <row r="556" spans="3:168" s="35" customFormat="1" x14ac:dyDescent="0.2">
      <c r="C556" s="36"/>
      <c r="G556" s="37"/>
      <c r="H556" s="37"/>
      <c r="P556" s="34"/>
      <c r="X556" s="34"/>
      <c r="AN556" s="34"/>
      <c r="BD556" s="34"/>
      <c r="BE556" s="56"/>
      <c r="BF556" s="56"/>
      <c r="BG556" s="56"/>
      <c r="BH556" s="56"/>
      <c r="BI556" s="56"/>
      <c r="BJ556" s="56"/>
      <c r="BK556" s="56"/>
      <c r="BL556" s="34"/>
      <c r="BT556" s="34"/>
      <c r="CF556" s="34"/>
      <c r="CG556" s="34"/>
      <c r="CH556" s="34"/>
      <c r="CI556" s="34"/>
      <c r="CJ556" s="34"/>
      <c r="CR556" s="34"/>
      <c r="CZ556" s="34"/>
      <c r="DH556" s="34"/>
      <c r="DQ556" s="34"/>
      <c r="DY556" s="34"/>
      <c r="EG556" s="34"/>
      <c r="EO556" s="34"/>
      <c r="EW556" s="71"/>
      <c r="FB556" s="75"/>
      <c r="FC556" s="75"/>
      <c r="FL556" s="71"/>
    </row>
    <row r="557" spans="3:168" s="35" customFormat="1" x14ac:dyDescent="0.2">
      <c r="C557" s="36"/>
      <c r="G557" s="37"/>
      <c r="H557" s="37"/>
      <c r="P557" s="34"/>
      <c r="X557" s="34"/>
      <c r="AN557" s="34"/>
      <c r="BD557" s="34"/>
      <c r="BE557" s="56"/>
      <c r="BF557" s="56"/>
      <c r="BG557" s="56"/>
      <c r="BH557" s="56"/>
      <c r="BI557" s="56"/>
      <c r="BJ557" s="56"/>
      <c r="BK557" s="56"/>
      <c r="BL557" s="34"/>
      <c r="BT557" s="34"/>
      <c r="CF557" s="34"/>
      <c r="CG557" s="34"/>
      <c r="CH557" s="34"/>
      <c r="CI557" s="34"/>
      <c r="CJ557" s="34"/>
      <c r="CR557" s="34"/>
      <c r="CZ557" s="34"/>
      <c r="DH557" s="34"/>
      <c r="DQ557" s="34"/>
      <c r="DY557" s="34"/>
      <c r="EG557" s="34"/>
      <c r="EO557" s="34"/>
      <c r="EW557" s="71"/>
      <c r="FB557" s="75"/>
      <c r="FC557" s="75"/>
      <c r="FL557" s="71"/>
    </row>
    <row r="558" spans="3:168" s="35" customFormat="1" x14ac:dyDescent="0.2">
      <c r="C558" s="36"/>
      <c r="G558" s="37"/>
      <c r="H558" s="37"/>
      <c r="P558" s="34"/>
      <c r="X558" s="34"/>
      <c r="AN558" s="34"/>
      <c r="BD558" s="34"/>
      <c r="BE558" s="56"/>
      <c r="BF558" s="56"/>
      <c r="BG558" s="56"/>
      <c r="BH558" s="56"/>
      <c r="BI558" s="56"/>
      <c r="BJ558" s="56"/>
      <c r="BK558" s="56"/>
      <c r="BL558" s="34"/>
      <c r="BT558" s="34"/>
      <c r="CF558" s="34"/>
      <c r="CG558" s="34"/>
      <c r="CH558" s="34"/>
      <c r="CI558" s="34"/>
      <c r="CJ558" s="34"/>
      <c r="CR558" s="34"/>
      <c r="CZ558" s="34"/>
      <c r="DH558" s="34"/>
      <c r="DQ558" s="34"/>
      <c r="DY558" s="34"/>
      <c r="EG558" s="34"/>
      <c r="EO558" s="34"/>
      <c r="EW558" s="71"/>
      <c r="FB558" s="75"/>
      <c r="FC558" s="75"/>
      <c r="FL558" s="71"/>
    </row>
    <row r="559" spans="3:168" s="35" customFormat="1" x14ac:dyDescent="0.2">
      <c r="C559" s="36"/>
      <c r="G559" s="37"/>
      <c r="H559" s="37"/>
      <c r="P559" s="34"/>
      <c r="X559" s="34"/>
      <c r="AN559" s="34"/>
      <c r="BD559" s="34"/>
      <c r="BE559" s="56"/>
      <c r="BF559" s="56"/>
      <c r="BG559" s="56"/>
      <c r="BH559" s="56"/>
      <c r="BI559" s="56"/>
      <c r="BJ559" s="56"/>
      <c r="BK559" s="56"/>
      <c r="BL559" s="34"/>
      <c r="BT559" s="34"/>
      <c r="CF559" s="34"/>
      <c r="CG559" s="34"/>
      <c r="CH559" s="34"/>
      <c r="CI559" s="34"/>
      <c r="CJ559" s="34"/>
      <c r="CR559" s="34"/>
      <c r="CZ559" s="34"/>
      <c r="DH559" s="34"/>
      <c r="DQ559" s="34"/>
      <c r="DY559" s="34"/>
      <c r="EG559" s="34"/>
      <c r="EO559" s="34"/>
      <c r="EW559" s="71"/>
      <c r="FB559" s="75"/>
      <c r="FC559" s="75"/>
      <c r="FL559" s="71"/>
    </row>
    <row r="560" spans="3:168" s="35" customFormat="1" x14ac:dyDescent="0.2">
      <c r="C560" s="36"/>
      <c r="G560" s="37"/>
      <c r="H560" s="37"/>
      <c r="P560" s="34"/>
      <c r="X560" s="34"/>
      <c r="AN560" s="34"/>
      <c r="BD560" s="34"/>
      <c r="BE560" s="56"/>
      <c r="BF560" s="56"/>
      <c r="BG560" s="56"/>
      <c r="BH560" s="56"/>
      <c r="BI560" s="56"/>
      <c r="BJ560" s="56"/>
      <c r="BK560" s="56"/>
      <c r="BL560" s="34"/>
      <c r="BT560" s="34"/>
      <c r="CF560" s="34"/>
      <c r="CG560" s="34"/>
      <c r="CH560" s="34"/>
      <c r="CI560" s="34"/>
      <c r="CJ560" s="34"/>
      <c r="CR560" s="34"/>
      <c r="CZ560" s="34"/>
      <c r="DH560" s="34"/>
      <c r="DQ560" s="34"/>
      <c r="DY560" s="34"/>
      <c r="EG560" s="34"/>
      <c r="EO560" s="34"/>
      <c r="EW560" s="71"/>
      <c r="FB560" s="75"/>
      <c r="FC560" s="75"/>
      <c r="FL560" s="71"/>
    </row>
    <row r="561" spans="3:168" s="35" customFormat="1" x14ac:dyDescent="0.2">
      <c r="C561" s="36"/>
      <c r="G561" s="37"/>
      <c r="H561" s="37"/>
      <c r="P561" s="34"/>
      <c r="X561" s="34"/>
      <c r="AN561" s="34"/>
      <c r="BD561" s="34"/>
      <c r="BE561" s="56"/>
      <c r="BF561" s="56"/>
      <c r="BG561" s="56"/>
      <c r="BH561" s="56"/>
      <c r="BI561" s="56"/>
      <c r="BJ561" s="56"/>
      <c r="BK561" s="56"/>
      <c r="BL561" s="34"/>
      <c r="BT561" s="34"/>
      <c r="CF561" s="34"/>
      <c r="CG561" s="34"/>
      <c r="CH561" s="34"/>
      <c r="CI561" s="34"/>
      <c r="CJ561" s="34"/>
      <c r="CR561" s="34"/>
      <c r="CZ561" s="34"/>
      <c r="DH561" s="34"/>
      <c r="DQ561" s="34"/>
      <c r="DY561" s="34"/>
      <c r="EG561" s="34"/>
      <c r="EO561" s="34"/>
      <c r="EW561" s="71"/>
      <c r="FB561" s="75"/>
      <c r="FC561" s="75"/>
      <c r="FL561" s="71"/>
    </row>
    <row r="562" spans="3:168" s="35" customFormat="1" x14ac:dyDescent="0.2">
      <c r="C562" s="36"/>
      <c r="G562" s="37"/>
      <c r="H562" s="37"/>
      <c r="P562" s="34"/>
      <c r="X562" s="34"/>
      <c r="AN562" s="34"/>
      <c r="BD562" s="34"/>
      <c r="BE562" s="56"/>
      <c r="BF562" s="56"/>
      <c r="BG562" s="56"/>
      <c r="BH562" s="56"/>
      <c r="BI562" s="56"/>
      <c r="BJ562" s="56"/>
      <c r="BK562" s="56"/>
      <c r="BL562" s="34"/>
      <c r="BT562" s="34"/>
      <c r="CF562" s="34"/>
      <c r="CG562" s="34"/>
      <c r="CH562" s="34"/>
      <c r="CI562" s="34"/>
      <c r="CJ562" s="34"/>
      <c r="CR562" s="34"/>
      <c r="CZ562" s="34"/>
      <c r="DH562" s="34"/>
      <c r="DQ562" s="34"/>
      <c r="DY562" s="34"/>
      <c r="EG562" s="34"/>
      <c r="EO562" s="34"/>
      <c r="EW562" s="71"/>
      <c r="FB562" s="75"/>
      <c r="FC562" s="75"/>
      <c r="FL562" s="71"/>
    </row>
    <row r="563" spans="3:168" s="35" customFormat="1" x14ac:dyDescent="0.2">
      <c r="C563" s="36"/>
      <c r="G563" s="37"/>
      <c r="H563" s="37"/>
      <c r="P563" s="34"/>
      <c r="X563" s="34"/>
      <c r="AN563" s="34"/>
      <c r="BD563" s="34"/>
      <c r="BE563" s="56"/>
      <c r="BF563" s="56"/>
      <c r="BG563" s="56"/>
      <c r="BH563" s="56"/>
      <c r="BI563" s="56"/>
      <c r="BJ563" s="56"/>
      <c r="BK563" s="56"/>
      <c r="BL563" s="34"/>
      <c r="BT563" s="34"/>
      <c r="CF563" s="34"/>
      <c r="CG563" s="34"/>
      <c r="CH563" s="34"/>
      <c r="CI563" s="34"/>
      <c r="CJ563" s="34"/>
      <c r="CR563" s="34"/>
      <c r="CZ563" s="34"/>
      <c r="DH563" s="34"/>
      <c r="DQ563" s="34"/>
      <c r="DY563" s="34"/>
      <c r="EG563" s="34"/>
      <c r="EO563" s="34"/>
      <c r="EW563" s="71"/>
      <c r="FB563" s="75"/>
      <c r="FC563" s="75"/>
      <c r="FL563" s="71"/>
    </row>
    <row r="564" spans="3:168" s="35" customFormat="1" x14ac:dyDescent="0.2">
      <c r="C564" s="36"/>
      <c r="G564" s="37"/>
      <c r="H564" s="37"/>
      <c r="P564" s="34"/>
      <c r="X564" s="34"/>
      <c r="AN564" s="34"/>
      <c r="BD564" s="34"/>
      <c r="BE564" s="56"/>
      <c r="BF564" s="56"/>
      <c r="BG564" s="56"/>
      <c r="BH564" s="56"/>
      <c r="BI564" s="56"/>
      <c r="BJ564" s="56"/>
      <c r="BK564" s="56"/>
      <c r="BL564" s="34"/>
      <c r="BT564" s="34"/>
      <c r="CF564" s="34"/>
      <c r="CG564" s="34"/>
      <c r="CH564" s="34"/>
      <c r="CI564" s="34"/>
      <c r="CJ564" s="34"/>
      <c r="CR564" s="34"/>
      <c r="CZ564" s="34"/>
      <c r="DH564" s="34"/>
      <c r="DQ564" s="34"/>
      <c r="DY564" s="34"/>
      <c r="EG564" s="34"/>
      <c r="EO564" s="34"/>
      <c r="EW564" s="71"/>
      <c r="FB564" s="75"/>
      <c r="FC564" s="75"/>
      <c r="FL564" s="71"/>
    </row>
    <row r="565" spans="3:168" s="35" customFormat="1" x14ac:dyDescent="0.2">
      <c r="C565" s="36"/>
      <c r="G565" s="37"/>
      <c r="H565" s="37"/>
      <c r="P565" s="34"/>
      <c r="X565" s="34"/>
      <c r="AN565" s="34"/>
      <c r="BD565" s="34"/>
      <c r="BE565" s="56"/>
      <c r="BF565" s="56"/>
      <c r="BG565" s="56"/>
      <c r="BH565" s="56"/>
      <c r="BI565" s="56"/>
      <c r="BJ565" s="56"/>
      <c r="BK565" s="56"/>
      <c r="BL565" s="34"/>
      <c r="BT565" s="34"/>
      <c r="CF565" s="34"/>
      <c r="CG565" s="34"/>
      <c r="CH565" s="34"/>
      <c r="CI565" s="34"/>
      <c r="CJ565" s="34"/>
      <c r="CR565" s="34"/>
      <c r="CZ565" s="34"/>
      <c r="DH565" s="34"/>
      <c r="DQ565" s="34"/>
      <c r="DY565" s="34"/>
      <c r="EG565" s="34"/>
      <c r="EO565" s="34"/>
      <c r="EW565" s="71"/>
      <c r="FB565" s="75"/>
      <c r="FC565" s="75"/>
      <c r="FL565" s="71"/>
    </row>
    <row r="566" spans="3:168" s="35" customFormat="1" x14ac:dyDescent="0.2">
      <c r="C566" s="36"/>
      <c r="G566" s="37"/>
      <c r="H566" s="37"/>
      <c r="P566" s="34"/>
      <c r="X566" s="34"/>
      <c r="AN566" s="34"/>
      <c r="BD566" s="34"/>
      <c r="BE566" s="56"/>
      <c r="BF566" s="56"/>
      <c r="BG566" s="56"/>
      <c r="BH566" s="56"/>
      <c r="BI566" s="56"/>
      <c r="BJ566" s="56"/>
      <c r="BK566" s="56"/>
      <c r="BL566" s="34"/>
      <c r="BT566" s="34"/>
      <c r="CF566" s="34"/>
      <c r="CG566" s="34"/>
      <c r="CH566" s="34"/>
      <c r="CI566" s="34"/>
      <c r="CJ566" s="34"/>
      <c r="CR566" s="34"/>
      <c r="CZ566" s="34"/>
      <c r="DH566" s="34"/>
      <c r="DQ566" s="34"/>
      <c r="DY566" s="34"/>
      <c r="EG566" s="34"/>
      <c r="EO566" s="34"/>
      <c r="EW566" s="71"/>
      <c r="FB566" s="75"/>
      <c r="FC566" s="75"/>
      <c r="FL566" s="71"/>
    </row>
    <row r="567" spans="3:168" s="35" customFormat="1" x14ac:dyDescent="0.2">
      <c r="C567" s="36"/>
      <c r="G567" s="37"/>
      <c r="H567" s="37"/>
      <c r="P567" s="34"/>
      <c r="X567" s="34"/>
      <c r="AN567" s="34"/>
      <c r="BD567" s="34"/>
      <c r="BE567" s="56"/>
      <c r="BF567" s="56"/>
      <c r="BG567" s="56"/>
      <c r="BH567" s="56"/>
      <c r="BI567" s="56"/>
      <c r="BJ567" s="56"/>
      <c r="BK567" s="56"/>
      <c r="BL567" s="34"/>
      <c r="BT567" s="34"/>
      <c r="CF567" s="34"/>
      <c r="CG567" s="34"/>
      <c r="CH567" s="34"/>
      <c r="CI567" s="34"/>
      <c r="CJ567" s="34"/>
      <c r="CR567" s="34"/>
      <c r="CZ567" s="34"/>
      <c r="DH567" s="34"/>
      <c r="DQ567" s="34"/>
      <c r="DY567" s="34"/>
      <c r="EG567" s="34"/>
      <c r="EO567" s="34"/>
      <c r="EW567" s="71"/>
      <c r="FB567" s="75"/>
      <c r="FC567" s="75"/>
      <c r="FL567" s="71"/>
    </row>
    <row r="568" spans="3:168" s="35" customFormat="1" x14ac:dyDescent="0.2">
      <c r="C568" s="36"/>
      <c r="G568" s="37"/>
      <c r="H568" s="37"/>
      <c r="P568" s="34"/>
      <c r="X568" s="34"/>
      <c r="AN568" s="34"/>
      <c r="BD568" s="34"/>
      <c r="BE568" s="56"/>
      <c r="BF568" s="56"/>
      <c r="BG568" s="56"/>
      <c r="BH568" s="56"/>
      <c r="BI568" s="56"/>
      <c r="BJ568" s="56"/>
      <c r="BK568" s="56"/>
      <c r="BL568" s="34"/>
      <c r="BT568" s="34"/>
      <c r="CF568" s="34"/>
      <c r="CG568" s="34"/>
      <c r="CH568" s="34"/>
      <c r="CI568" s="34"/>
      <c r="CJ568" s="34"/>
      <c r="CR568" s="34"/>
      <c r="CZ568" s="34"/>
      <c r="DH568" s="34"/>
      <c r="DQ568" s="34"/>
      <c r="DY568" s="34"/>
      <c r="EG568" s="34"/>
      <c r="EO568" s="34"/>
      <c r="EW568" s="71"/>
      <c r="FB568" s="75"/>
      <c r="FC568" s="75"/>
      <c r="FL568" s="71"/>
    </row>
    <row r="569" spans="3:168" s="35" customFormat="1" x14ac:dyDescent="0.2">
      <c r="C569" s="36"/>
      <c r="G569" s="37"/>
      <c r="H569" s="37"/>
      <c r="P569" s="34"/>
      <c r="X569" s="34"/>
      <c r="AN569" s="34"/>
      <c r="BD569" s="34"/>
      <c r="BE569" s="56"/>
      <c r="BF569" s="56"/>
      <c r="BG569" s="56"/>
      <c r="BH569" s="56"/>
      <c r="BI569" s="56"/>
      <c r="BJ569" s="56"/>
      <c r="BK569" s="56"/>
      <c r="BL569" s="34"/>
      <c r="BT569" s="34"/>
      <c r="CF569" s="34"/>
      <c r="CG569" s="34"/>
      <c r="CH569" s="34"/>
      <c r="CI569" s="34"/>
      <c r="CJ569" s="34"/>
      <c r="CR569" s="34"/>
      <c r="CZ569" s="34"/>
      <c r="DH569" s="34"/>
      <c r="DQ569" s="34"/>
      <c r="DY569" s="34"/>
      <c r="EG569" s="34"/>
      <c r="EO569" s="34"/>
      <c r="EW569" s="71"/>
      <c r="FB569" s="75"/>
      <c r="FC569" s="75"/>
      <c r="FL569" s="71"/>
    </row>
    <row r="570" spans="3:168" s="35" customFormat="1" x14ac:dyDescent="0.2">
      <c r="C570" s="36"/>
      <c r="G570" s="37"/>
      <c r="H570" s="37"/>
      <c r="P570" s="34"/>
      <c r="X570" s="34"/>
      <c r="AN570" s="34"/>
      <c r="BD570" s="34"/>
      <c r="BE570" s="56"/>
      <c r="BF570" s="56"/>
      <c r="BG570" s="56"/>
      <c r="BH570" s="56"/>
      <c r="BI570" s="56"/>
      <c r="BJ570" s="56"/>
      <c r="BK570" s="56"/>
      <c r="BL570" s="34"/>
      <c r="BT570" s="34"/>
      <c r="CF570" s="34"/>
      <c r="CG570" s="34"/>
      <c r="CH570" s="34"/>
      <c r="CI570" s="34"/>
      <c r="CJ570" s="34"/>
      <c r="CR570" s="34"/>
      <c r="CZ570" s="34"/>
      <c r="DH570" s="34"/>
      <c r="DQ570" s="34"/>
      <c r="DY570" s="34"/>
      <c r="EG570" s="34"/>
      <c r="EO570" s="34"/>
      <c r="EW570" s="71"/>
      <c r="FB570" s="75"/>
      <c r="FC570" s="75"/>
      <c r="FL570" s="71"/>
    </row>
    <row r="571" spans="3:168" s="35" customFormat="1" x14ac:dyDescent="0.2">
      <c r="C571" s="36"/>
      <c r="G571" s="37"/>
      <c r="H571" s="37"/>
      <c r="P571" s="34"/>
      <c r="X571" s="34"/>
      <c r="AN571" s="34"/>
      <c r="BD571" s="34"/>
      <c r="BE571" s="56"/>
      <c r="BF571" s="56"/>
      <c r="BG571" s="56"/>
      <c r="BH571" s="56"/>
      <c r="BI571" s="56"/>
      <c r="BJ571" s="56"/>
      <c r="BK571" s="56"/>
      <c r="BL571" s="34"/>
      <c r="BT571" s="34"/>
      <c r="CF571" s="34"/>
      <c r="CG571" s="34"/>
      <c r="CH571" s="34"/>
      <c r="CI571" s="34"/>
      <c r="CJ571" s="34"/>
      <c r="CR571" s="34"/>
      <c r="CZ571" s="34"/>
      <c r="DH571" s="34"/>
      <c r="DQ571" s="34"/>
      <c r="DY571" s="34"/>
      <c r="EG571" s="34"/>
      <c r="EO571" s="34"/>
      <c r="EW571" s="71"/>
      <c r="FB571" s="75"/>
      <c r="FC571" s="75"/>
      <c r="FL571" s="71"/>
    </row>
    <row r="572" spans="3:168" s="35" customFormat="1" x14ac:dyDescent="0.2">
      <c r="C572" s="36"/>
      <c r="G572" s="37"/>
      <c r="H572" s="37"/>
      <c r="P572" s="34"/>
      <c r="X572" s="34"/>
      <c r="AN572" s="34"/>
      <c r="BD572" s="34"/>
      <c r="BE572" s="56"/>
      <c r="BF572" s="56"/>
      <c r="BG572" s="56"/>
      <c r="BH572" s="56"/>
      <c r="BI572" s="56"/>
      <c r="BJ572" s="56"/>
      <c r="BK572" s="56"/>
      <c r="BL572" s="34"/>
      <c r="BT572" s="34"/>
      <c r="CF572" s="34"/>
      <c r="CG572" s="34"/>
      <c r="CH572" s="34"/>
      <c r="CI572" s="34"/>
      <c r="CJ572" s="34"/>
      <c r="CR572" s="34"/>
      <c r="CZ572" s="34"/>
      <c r="DH572" s="34"/>
      <c r="DQ572" s="34"/>
      <c r="DY572" s="34"/>
      <c r="EG572" s="34"/>
      <c r="EO572" s="34"/>
      <c r="EW572" s="71"/>
      <c r="FB572" s="75"/>
      <c r="FC572" s="75"/>
      <c r="FL572" s="71"/>
    </row>
    <row r="573" spans="3:168" s="35" customFormat="1" x14ac:dyDescent="0.2">
      <c r="C573" s="36"/>
      <c r="G573" s="37"/>
      <c r="H573" s="37"/>
      <c r="P573" s="34"/>
      <c r="X573" s="34"/>
      <c r="AN573" s="34"/>
      <c r="BD573" s="34"/>
      <c r="BE573" s="56"/>
      <c r="BF573" s="56"/>
      <c r="BG573" s="56"/>
      <c r="BH573" s="56"/>
      <c r="BI573" s="56"/>
      <c r="BJ573" s="56"/>
      <c r="BK573" s="56"/>
      <c r="BL573" s="34"/>
      <c r="BT573" s="34"/>
      <c r="CF573" s="34"/>
      <c r="CG573" s="34"/>
      <c r="CH573" s="34"/>
      <c r="CI573" s="34"/>
      <c r="CJ573" s="34"/>
      <c r="CR573" s="34"/>
      <c r="CZ573" s="34"/>
      <c r="DH573" s="34"/>
      <c r="DQ573" s="34"/>
      <c r="DY573" s="34"/>
      <c r="EG573" s="34"/>
      <c r="EO573" s="34"/>
      <c r="EW573" s="71"/>
      <c r="FB573" s="75"/>
      <c r="FC573" s="75"/>
      <c r="FL573" s="71"/>
    </row>
    <row r="574" spans="3:168" s="35" customFormat="1" x14ac:dyDescent="0.2">
      <c r="C574" s="36"/>
      <c r="G574" s="37"/>
      <c r="H574" s="37"/>
      <c r="P574" s="34"/>
      <c r="X574" s="34"/>
      <c r="AN574" s="34"/>
      <c r="BD574" s="34"/>
      <c r="BE574" s="56"/>
      <c r="BF574" s="56"/>
      <c r="BG574" s="56"/>
      <c r="BH574" s="56"/>
      <c r="BI574" s="56"/>
      <c r="BJ574" s="56"/>
      <c r="BK574" s="56"/>
      <c r="BL574" s="34"/>
      <c r="BT574" s="34"/>
      <c r="CF574" s="34"/>
      <c r="CG574" s="34"/>
      <c r="CH574" s="34"/>
      <c r="CI574" s="34"/>
      <c r="CJ574" s="34"/>
      <c r="CR574" s="34"/>
      <c r="CZ574" s="34"/>
      <c r="DH574" s="34"/>
      <c r="DQ574" s="34"/>
      <c r="DY574" s="34"/>
      <c r="EG574" s="34"/>
      <c r="EO574" s="34"/>
      <c r="EW574" s="71"/>
      <c r="FB574" s="75"/>
      <c r="FC574" s="75"/>
      <c r="FL574" s="71"/>
    </row>
    <row r="575" spans="3:168" s="35" customFormat="1" x14ac:dyDescent="0.2">
      <c r="C575" s="36"/>
      <c r="G575" s="37"/>
      <c r="H575" s="37"/>
      <c r="P575" s="34"/>
      <c r="X575" s="34"/>
      <c r="AN575" s="34"/>
      <c r="BD575" s="34"/>
      <c r="BE575" s="56"/>
      <c r="BF575" s="56"/>
      <c r="BG575" s="56"/>
      <c r="BH575" s="56"/>
      <c r="BI575" s="56"/>
      <c r="BJ575" s="56"/>
      <c r="BK575" s="56"/>
      <c r="BL575" s="34"/>
      <c r="BT575" s="34"/>
      <c r="CF575" s="34"/>
      <c r="CG575" s="34"/>
      <c r="CH575" s="34"/>
      <c r="CI575" s="34"/>
      <c r="CJ575" s="34"/>
      <c r="CR575" s="34"/>
      <c r="CZ575" s="34"/>
      <c r="DH575" s="34"/>
      <c r="DQ575" s="34"/>
      <c r="DY575" s="34"/>
      <c r="EG575" s="34"/>
      <c r="EO575" s="34"/>
      <c r="EW575" s="71"/>
      <c r="FB575" s="75"/>
      <c r="FC575" s="75"/>
      <c r="FL575" s="71"/>
    </row>
    <row r="576" spans="3:168" s="35" customFormat="1" x14ac:dyDescent="0.2">
      <c r="C576" s="36"/>
      <c r="G576" s="37"/>
      <c r="H576" s="37"/>
      <c r="P576" s="34"/>
      <c r="X576" s="34"/>
      <c r="AN576" s="34"/>
      <c r="BD576" s="34"/>
      <c r="BE576" s="56"/>
      <c r="BF576" s="56"/>
      <c r="BG576" s="56"/>
      <c r="BH576" s="56"/>
      <c r="BI576" s="56"/>
      <c r="BJ576" s="56"/>
      <c r="BK576" s="56"/>
      <c r="BL576" s="34"/>
      <c r="BT576" s="34"/>
      <c r="CF576" s="34"/>
      <c r="CG576" s="34"/>
      <c r="CH576" s="34"/>
      <c r="CI576" s="34"/>
      <c r="CJ576" s="34"/>
      <c r="CR576" s="34"/>
      <c r="CZ576" s="34"/>
      <c r="DH576" s="34"/>
      <c r="DQ576" s="34"/>
      <c r="DY576" s="34"/>
      <c r="EG576" s="34"/>
      <c r="EO576" s="34"/>
      <c r="EW576" s="71"/>
      <c r="FB576" s="75"/>
      <c r="FC576" s="75"/>
      <c r="FL576" s="71"/>
    </row>
    <row r="577" spans="3:168" s="35" customFormat="1" x14ac:dyDescent="0.2">
      <c r="C577" s="36"/>
      <c r="G577" s="37"/>
      <c r="H577" s="37"/>
      <c r="P577" s="34"/>
      <c r="X577" s="34"/>
      <c r="AN577" s="34"/>
      <c r="BD577" s="34"/>
      <c r="BE577" s="56"/>
      <c r="BF577" s="56"/>
      <c r="BG577" s="56"/>
      <c r="BH577" s="56"/>
      <c r="BI577" s="56"/>
      <c r="BJ577" s="56"/>
      <c r="BK577" s="56"/>
      <c r="BL577" s="34"/>
      <c r="BT577" s="34"/>
      <c r="CF577" s="34"/>
      <c r="CG577" s="34"/>
      <c r="CH577" s="34"/>
      <c r="CI577" s="34"/>
      <c r="CJ577" s="34"/>
      <c r="CR577" s="34"/>
      <c r="CZ577" s="34"/>
      <c r="DH577" s="34"/>
      <c r="DQ577" s="34"/>
      <c r="DY577" s="34"/>
      <c r="EG577" s="34"/>
      <c r="EO577" s="34"/>
      <c r="EW577" s="71"/>
      <c r="FB577" s="75"/>
      <c r="FC577" s="75"/>
      <c r="FL577" s="71"/>
    </row>
    <row r="578" spans="3:168" s="35" customFormat="1" x14ac:dyDescent="0.2">
      <c r="C578" s="36"/>
      <c r="G578" s="37"/>
      <c r="H578" s="37"/>
      <c r="P578" s="34"/>
      <c r="X578" s="34"/>
      <c r="AN578" s="34"/>
      <c r="BD578" s="34"/>
      <c r="BE578" s="56"/>
      <c r="BF578" s="56"/>
      <c r="BG578" s="56"/>
      <c r="BH578" s="56"/>
      <c r="BI578" s="56"/>
      <c r="BJ578" s="56"/>
      <c r="BK578" s="56"/>
      <c r="BL578" s="34"/>
      <c r="BT578" s="34"/>
      <c r="CF578" s="34"/>
      <c r="CG578" s="34"/>
      <c r="CH578" s="34"/>
      <c r="CI578" s="34"/>
      <c r="CJ578" s="34"/>
      <c r="CR578" s="34"/>
      <c r="CZ578" s="34"/>
      <c r="DH578" s="34"/>
      <c r="DQ578" s="34"/>
      <c r="DY578" s="34"/>
      <c r="EG578" s="34"/>
      <c r="EO578" s="34"/>
      <c r="EW578" s="71"/>
      <c r="FB578" s="75"/>
      <c r="FC578" s="75"/>
      <c r="FL578" s="71"/>
    </row>
    <row r="579" spans="3:168" s="35" customFormat="1" x14ac:dyDescent="0.2">
      <c r="C579" s="36"/>
      <c r="G579" s="37"/>
      <c r="H579" s="37"/>
      <c r="P579" s="34"/>
      <c r="X579" s="34"/>
      <c r="AN579" s="34"/>
      <c r="BD579" s="34"/>
      <c r="BE579" s="56"/>
      <c r="BF579" s="56"/>
      <c r="BG579" s="56"/>
      <c r="BH579" s="56"/>
      <c r="BI579" s="56"/>
      <c r="BJ579" s="56"/>
      <c r="BK579" s="56"/>
      <c r="BL579" s="34"/>
      <c r="BT579" s="34"/>
      <c r="CF579" s="34"/>
      <c r="CG579" s="34"/>
      <c r="CH579" s="34"/>
      <c r="CI579" s="34"/>
      <c r="CJ579" s="34"/>
      <c r="CR579" s="34"/>
      <c r="CZ579" s="34"/>
      <c r="DH579" s="34"/>
      <c r="DQ579" s="34"/>
      <c r="DY579" s="34"/>
      <c r="EG579" s="34"/>
      <c r="EO579" s="34"/>
      <c r="EW579" s="71"/>
      <c r="FB579" s="75"/>
      <c r="FC579" s="75"/>
      <c r="FL579" s="71"/>
    </row>
    <row r="580" spans="3:168" s="35" customFormat="1" x14ac:dyDescent="0.2">
      <c r="C580" s="36"/>
      <c r="G580" s="37"/>
      <c r="H580" s="37"/>
      <c r="P580" s="34"/>
      <c r="X580" s="34"/>
      <c r="AN580" s="34"/>
      <c r="BD580" s="34"/>
      <c r="BE580" s="56"/>
      <c r="BF580" s="56"/>
      <c r="BG580" s="56"/>
      <c r="BH580" s="56"/>
      <c r="BI580" s="56"/>
      <c r="BJ580" s="56"/>
      <c r="BK580" s="56"/>
      <c r="BL580" s="34"/>
      <c r="BT580" s="34"/>
      <c r="CF580" s="34"/>
      <c r="CG580" s="34"/>
      <c r="CH580" s="34"/>
      <c r="CI580" s="34"/>
      <c r="CJ580" s="34"/>
      <c r="CR580" s="34"/>
      <c r="CZ580" s="34"/>
      <c r="DH580" s="34"/>
      <c r="DQ580" s="34"/>
      <c r="DY580" s="34"/>
      <c r="EG580" s="34"/>
      <c r="EO580" s="34"/>
      <c r="EW580" s="71"/>
      <c r="FB580" s="75"/>
      <c r="FC580" s="75"/>
      <c r="FL580" s="71"/>
    </row>
    <row r="581" spans="3:168" s="35" customFormat="1" x14ac:dyDescent="0.2">
      <c r="C581" s="36"/>
      <c r="G581" s="37"/>
      <c r="H581" s="37"/>
      <c r="P581" s="34"/>
      <c r="X581" s="34"/>
      <c r="AN581" s="34"/>
      <c r="BD581" s="34"/>
      <c r="BE581" s="56"/>
      <c r="BF581" s="56"/>
      <c r="BG581" s="56"/>
      <c r="BH581" s="56"/>
      <c r="BI581" s="56"/>
      <c r="BJ581" s="56"/>
      <c r="BK581" s="56"/>
      <c r="BL581" s="34"/>
      <c r="BT581" s="34"/>
      <c r="CF581" s="34"/>
      <c r="CG581" s="34"/>
      <c r="CH581" s="34"/>
      <c r="CI581" s="34"/>
      <c r="CJ581" s="34"/>
      <c r="CR581" s="34"/>
      <c r="CZ581" s="34"/>
      <c r="DH581" s="34"/>
      <c r="DQ581" s="34"/>
      <c r="DY581" s="34"/>
      <c r="EG581" s="34"/>
      <c r="EO581" s="34"/>
      <c r="EW581" s="71"/>
      <c r="FB581" s="75"/>
      <c r="FC581" s="75"/>
      <c r="FL581" s="71"/>
    </row>
    <row r="582" spans="3:168" s="35" customFormat="1" x14ac:dyDescent="0.2">
      <c r="C582" s="36"/>
      <c r="G582" s="37"/>
      <c r="H582" s="37"/>
      <c r="P582" s="34"/>
      <c r="X582" s="34"/>
      <c r="AN582" s="34"/>
      <c r="BD582" s="34"/>
      <c r="BE582" s="56"/>
      <c r="BF582" s="56"/>
      <c r="BG582" s="56"/>
      <c r="BH582" s="56"/>
      <c r="BI582" s="56"/>
      <c r="BJ582" s="56"/>
      <c r="BK582" s="56"/>
      <c r="BL582" s="34"/>
      <c r="BT582" s="34"/>
      <c r="CF582" s="34"/>
      <c r="CG582" s="34"/>
      <c r="CH582" s="34"/>
      <c r="CI582" s="34"/>
      <c r="CJ582" s="34"/>
      <c r="CR582" s="34"/>
      <c r="CZ582" s="34"/>
      <c r="DH582" s="34"/>
      <c r="DQ582" s="34"/>
      <c r="DY582" s="34"/>
      <c r="EG582" s="34"/>
      <c r="EO582" s="34"/>
      <c r="EW582" s="71"/>
      <c r="FB582" s="75"/>
      <c r="FC582" s="75"/>
      <c r="FL582" s="71"/>
    </row>
    <row r="583" spans="3:168" s="35" customFormat="1" x14ac:dyDescent="0.2">
      <c r="C583" s="36"/>
      <c r="G583" s="37"/>
      <c r="H583" s="37"/>
      <c r="P583" s="34"/>
      <c r="X583" s="34"/>
      <c r="AN583" s="34"/>
      <c r="BD583" s="34"/>
      <c r="BE583" s="56"/>
      <c r="BF583" s="56"/>
      <c r="BG583" s="56"/>
      <c r="BH583" s="56"/>
      <c r="BI583" s="56"/>
      <c r="BJ583" s="56"/>
      <c r="BK583" s="56"/>
      <c r="BL583" s="34"/>
      <c r="BT583" s="34"/>
      <c r="CF583" s="34"/>
      <c r="CG583" s="34"/>
      <c r="CH583" s="34"/>
      <c r="CI583" s="34"/>
      <c r="CJ583" s="34"/>
      <c r="CR583" s="34"/>
      <c r="CZ583" s="34"/>
      <c r="DH583" s="34"/>
      <c r="DQ583" s="34"/>
      <c r="DY583" s="34"/>
      <c r="EG583" s="34"/>
      <c r="EO583" s="34"/>
      <c r="EW583" s="71"/>
      <c r="FB583" s="75"/>
      <c r="FC583" s="75"/>
      <c r="FL583" s="71"/>
    </row>
    <row r="584" spans="3:168" s="35" customFormat="1" x14ac:dyDescent="0.2">
      <c r="C584" s="36"/>
      <c r="G584" s="37"/>
      <c r="H584" s="37"/>
      <c r="P584" s="34"/>
      <c r="X584" s="34"/>
      <c r="AN584" s="34"/>
      <c r="BD584" s="34"/>
      <c r="BE584" s="56"/>
      <c r="BF584" s="56"/>
      <c r="BG584" s="56"/>
      <c r="BH584" s="56"/>
      <c r="BI584" s="56"/>
      <c r="BJ584" s="56"/>
      <c r="BK584" s="56"/>
      <c r="BL584" s="34"/>
      <c r="BT584" s="34"/>
      <c r="CF584" s="34"/>
      <c r="CG584" s="34"/>
      <c r="CH584" s="34"/>
      <c r="CI584" s="34"/>
      <c r="CJ584" s="34"/>
      <c r="CR584" s="34"/>
      <c r="CZ584" s="34"/>
      <c r="DH584" s="34"/>
      <c r="DQ584" s="34"/>
      <c r="DY584" s="34"/>
      <c r="EG584" s="34"/>
      <c r="EO584" s="34"/>
      <c r="EW584" s="71"/>
      <c r="FB584" s="75"/>
      <c r="FC584" s="75"/>
      <c r="FL584" s="71"/>
    </row>
    <row r="585" spans="3:168" s="35" customFormat="1" x14ac:dyDescent="0.2">
      <c r="C585" s="36"/>
      <c r="G585" s="37"/>
      <c r="H585" s="37"/>
      <c r="P585" s="34"/>
      <c r="X585" s="34"/>
      <c r="AN585" s="34"/>
      <c r="BD585" s="34"/>
      <c r="BE585" s="56"/>
      <c r="BF585" s="56"/>
      <c r="BG585" s="56"/>
      <c r="BH585" s="56"/>
      <c r="BI585" s="56"/>
      <c r="BJ585" s="56"/>
      <c r="BK585" s="56"/>
      <c r="BL585" s="34"/>
      <c r="BT585" s="34"/>
      <c r="CF585" s="34"/>
      <c r="CG585" s="34"/>
      <c r="CH585" s="34"/>
      <c r="CI585" s="34"/>
      <c r="CJ585" s="34"/>
      <c r="CR585" s="34"/>
      <c r="CZ585" s="34"/>
      <c r="DH585" s="34"/>
      <c r="DQ585" s="34"/>
      <c r="DY585" s="34"/>
      <c r="EG585" s="34"/>
      <c r="EO585" s="34"/>
      <c r="EW585" s="71"/>
      <c r="FB585" s="75"/>
      <c r="FC585" s="75"/>
      <c r="FL585" s="71"/>
    </row>
    <row r="586" spans="3:168" s="35" customFormat="1" x14ac:dyDescent="0.2">
      <c r="C586" s="36"/>
      <c r="G586" s="37"/>
      <c r="H586" s="37"/>
      <c r="P586" s="34"/>
      <c r="X586" s="34"/>
      <c r="AN586" s="34"/>
      <c r="BD586" s="34"/>
      <c r="BE586" s="56"/>
      <c r="BF586" s="56"/>
      <c r="BG586" s="56"/>
      <c r="BH586" s="56"/>
      <c r="BI586" s="56"/>
      <c r="BJ586" s="56"/>
      <c r="BK586" s="56"/>
      <c r="BL586" s="34"/>
      <c r="BT586" s="34"/>
      <c r="CF586" s="34"/>
      <c r="CG586" s="34"/>
      <c r="CH586" s="34"/>
      <c r="CI586" s="34"/>
      <c r="CJ586" s="34"/>
      <c r="CR586" s="34"/>
      <c r="CZ586" s="34"/>
      <c r="DH586" s="34"/>
      <c r="DQ586" s="34"/>
      <c r="DY586" s="34"/>
      <c r="EG586" s="34"/>
      <c r="EO586" s="34"/>
      <c r="EW586" s="71"/>
      <c r="FB586" s="75"/>
      <c r="FC586" s="75"/>
      <c r="FL586" s="71"/>
    </row>
    <row r="587" spans="3:168" s="35" customFormat="1" x14ac:dyDescent="0.2">
      <c r="C587" s="36"/>
      <c r="G587" s="37"/>
      <c r="H587" s="37"/>
      <c r="P587" s="34"/>
      <c r="X587" s="34"/>
      <c r="AN587" s="34"/>
      <c r="BD587" s="34"/>
      <c r="BE587" s="56"/>
      <c r="BF587" s="56"/>
      <c r="BG587" s="56"/>
      <c r="BH587" s="56"/>
      <c r="BI587" s="56"/>
      <c r="BJ587" s="56"/>
      <c r="BK587" s="56"/>
      <c r="BL587" s="34"/>
      <c r="BT587" s="34"/>
      <c r="CF587" s="34"/>
      <c r="CG587" s="34"/>
      <c r="CH587" s="34"/>
      <c r="CI587" s="34"/>
      <c r="CJ587" s="34"/>
      <c r="CR587" s="34"/>
      <c r="CZ587" s="34"/>
      <c r="DH587" s="34"/>
      <c r="DQ587" s="34"/>
      <c r="DY587" s="34"/>
      <c r="EG587" s="34"/>
      <c r="EO587" s="34"/>
      <c r="EW587" s="71"/>
      <c r="FB587" s="75"/>
      <c r="FC587" s="75"/>
      <c r="FL587" s="71"/>
    </row>
    <row r="588" spans="3:168" s="35" customFormat="1" x14ac:dyDescent="0.2">
      <c r="C588" s="36"/>
      <c r="G588" s="37"/>
      <c r="H588" s="37"/>
      <c r="P588" s="34"/>
      <c r="X588" s="34"/>
      <c r="AN588" s="34"/>
      <c r="BD588" s="34"/>
      <c r="BE588" s="56"/>
      <c r="BF588" s="56"/>
      <c r="BG588" s="56"/>
      <c r="BH588" s="56"/>
      <c r="BI588" s="56"/>
      <c r="BJ588" s="56"/>
      <c r="BK588" s="56"/>
      <c r="BL588" s="34"/>
      <c r="BT588" s="34"/>
      <c r="CF588" s="34"/>
      <c r="CG588" s="34"/>
      <c r="CH588" s="34"/>
      <c r="CI588" s="34"/>
      <c r="CJ588" s="34"/>
      <c r="CR588" s="34"/>
      <c r="CZ588" s="34"/>
      <c r="DH588" s="34"/>
      <c r="DQ588" s="34"/>
      <c r="DY588" s="34"/>
      <c r="EG588" s="34"/>
      <c r="EO588" s="34"/>
      <c r="EW588" s="71"/>
      <c r="FB588" s="75"/>
      <c r="FC588" s="75"/>
      <c r="FL588" s="71"/>
    </row>
    <row r="589" spans="3:168" s="35" customFormat="1" x14ac:dyDescent="0.2">
      <c r="C589" s="36"/>
      <c r="G589" s="37"/>
      <c r="H589" s="37"/>
      <c r="P589" s="34"/>
      <c r="X589" s="34"/>
      <c r="AN589" s="34"/>
      <c r="BD589" s="34"/>
      <c r="BE589" s="56"/>
      <c r="BF589" s="56"/>
      <c r="BG589" s="56"/>
      <c r="BH589" s="56"/>
      <c r="BI589" s="56"/>
      <c r="BJ589" s="56"/>
      <c r="BK589" s="56"/>
      <c r="BL589" s="34"/>
      <c r="BT589" s="34"/>
      <c r="CF589" s="34"/>
      <c r="CG589" s="34"/>
      <c r="CH589" s="34"/>
      <c r="CI589" s="34"/>
      <c r="CJ589" s="34"/>
      <c r="CR589" s="34"/>
      <c r="CZ589" s="34"/>
      <c r="DH589" s="34"/>
      <c r="DQ589" s="34"/>
      <c r="DY589" s="34"/>
      <c r="EG589" s="34"/>
      <c r="EO589" s="34"/>
      <c r="EW589" s="71"/>
      <c r="FB589" s="75"/>
      <c r="FC589" s="75"/>
      <c r="FL589" s="71"/>
    </row>
    <row r="590" spans="3:168" s="35" customFormat="1" x14ac:dyDescent="0.2">
      <c r="C590" s="36"/>
      <c r="G590" s="37"/>
      <c r="H590" s="37"/>
      <c r="P590" s="34"/>
      <c r="X590" s="34"/>
      <c r="AN590" s="34"/>
      <c r="BD590" s="34"/>
      <c r="BE590" s="56"/>
      <c r="BF590" s="56"/>
      <c r="BG590" s="56"/>
      <c r="BH590" s="56"/>
      <c r="BI590" s="56"/>
      <c r="BJ590" s="56"/>
      <c r="BK590" s="56"/>
      <c r="BL590" s="34"/>
      <c r="BT590" s="34"/>
      <c r="CF590" s="34"/>
      <c r="CG590" s="34"/>
      <c r="CH590" s="34"/>
      <c r="CI590" s="34"/>
      <c r="CJ590" s="34"/>
      <c r="CR590" s="34"/>
      <c r="CZ590" s="34"/>
      <c r="DH590" s="34"/>
      <c r="DQ590" s="34"/>
      <c r="DY590" s="34"/>
      <c r="EG590" s="34"/>
      <c r="EO590" s="34"/>
      <c r="EW590" s="71"/>
      <c r="FB590" s="75"/>
      <c r="FC590" s="75"/>
      <c r="FL590" s="71"/>
    </row>
    <row r="591" spans="3:168" s="35" customFormat="1" x14ac:dyDescent="0.2">
      <c r="C591" s="36"/>
      <c r="G591" s="37"/>
      <c r="H591" s="37"/>
      <c r="P591" s="34"/>
      <c r="X591" s="34"/>
      <c r="AN591" s="34"/>
      <c r="BD591" s="34"/>
      <c r="BE591" s="56"/>
      <c r="BF591" s="56"/>
      <c r="BG591" s="56"/>
      <c r="BH591" s="56"/>
      <c r="BI591" s="56"/>
      <c r="BJ591" s="56"/>
      <c r="BK591" s="56"/>
      <c r="BL591" s="34"/>
      <c r="BT591" s="34"/>
      <c r="CF591" s="34"/>
      <c r="CG591" s="34"/>
      <c r="CH591" s="34"/>
      <c r="CI591" s="34"/>
      <c r="CJ591" s="34"/>
      <c r="CR591" s="34"/>
      <c r="CZ591" s="34"/>
      <c r="DH591" s="34"/>
      <c r="DQ591" s="34"/>
      <c r="DY591" s="34"/>
      <c r="EG591" s="34"/>
      <c r="EO591" s="34"/>
      <c r="EW591" s="71"/>
      <c r="FB591" s="75"/>
      <c r="FC591" s="75"/>
      <c r="FL591" s="71"/>
    </row>
    <row r="592" spans="3:168" s="35" customFormat="1" x14ac:dyDescent="0.2">
      <c r="C592" s="36"/>
      <c r="G592" s="37"/>
      <c r="H592" s="37"/>
      <c r="P592" s="34"/>
      <c r="X592" s="34"/>
      <c r="AN592" s="34"/>
      <c r="BD592" s="34"/>
      <c r="BE592" s="56"/>
      <c r="BF592" s="56"/>
      <c r="BG592" s="56"/>
      <c r="BH592" s="56"/>
      <c r="BI592" s="56"/>
      <c r="BJ592" s="56"/>
      <c r="BK592" s="56"/>
      <c r="BL592" s="34"/>
      <c r="BT592" s="34"/>
      <c r="CF592" s="34"/>
      <c r="CG592" s="34"/>
      <c r="CH592" s="34"/>
      <c r="CI592" s="34"/>
      <c r="CJ592" s="34"/>
      <c r="CR592" s="34"/>
      <c r="CZ592" s="34"/>
      <c r="DH592" s="34"/>
      <c r="DQ592" s="34"/>
      <c r="DY592" s="34"/>
      <c r="EG592" s="34"/>
      <c r="EO592" s="34"/>
      <c r="EW592" s="71"/>
      <c r="FB592" s="75"/>
      <c r="FC592" s="75"/>
      <c r="FL592" s="71"/>
    </row>
    <row r="593" spans="3:168" s="35" customFormat="1" x14ac:dyDescent="0.2">
      <c r="C593" s="36"/>
      <c r="G593" s="37"/>
      <c r="H593" s="37"/>
      <c r="P593" s="34"/>
      <c r="X593" s="34"/>
      <c r="AN593" s="34"/>
      <c r="BD593" s="34"/>
      <c r="BE593" s="56"/>
      <c r="BF593" s="56"/>
      <c r="BG593" s="56"/>
      <c r="BH593" s="56"/>
      <c r="BI593" s="56"/>
      <c r="BJ593" s="56"/>
      <c r="BK593" s="56"/>
      <c r="BL593" s="34"/>
      <c r="BT593" s="34"/>
      <c r="CF593" s="34"/>
      <c r="CG593" s="34"/>
      <c r="CH593" s="34"/>
      <c r="CI593" s="34"/>
      <c r="CJ593" s="34"/>
      <c r="CR593" s="34"/>
      <c r="CZ593" s="34"/>
      <c r="DH593" s="34"/>
      <c r="DQ593" s="34"/>
      <c r="DY593" s="34"/>
      <c r="EG593" s="34"/>
      <c r="EO593" s="34"/>
      <c r="EW593" s="71"/>
      <c r="FB593" s="75"/>
      <c r="FC593" s="75"/>
      <c r="FL593" s="71"/>
    </row>
    <row r="594" spans="3:168" s="35" customFormat="1" x14ac:dyDescent="0.2">
      <c r="C594" s="36"/>
      <c r="G594" s="37"/>
      <c r="H594" s="37"/>
      <c r="P594" s="34"/>
      <c r="X594" s="34"/>
      <c r="AN594" s="34"/>
      <c r="BD594" s="34"/>
      <c r="BE594" s="56"/>
      <c r="BF594" s="56"/>
      <c r="BG594" s="56"/>
      <c r="BH594" s="56"/>
      <c r="BI594" s="56"/>
      <c r="BJ594" s="56"/>
      <c r="BK594" s="56"/>
      <c r="BL594" s="34"/>
      <c r="BT594" s="34"/>
      <c r="CF594" s="34"/>
      <c r="CG594" s="34"/>
      <c r="CH594" s="34"/>
      <c r="CI594" s="34"/>
      <c r="CJ594" s="34"/>
      <c r="CR594" s="34"/>
      <c r="CZ594" s="34"/>
      <c r="DH594" s="34"/>
      <c r="DQ594" s="34"/>
      <c r="DY594" s="34"/>
      <c r="EG594" s="34"/>
      <c r="EO594" s="34"/>
      <c r="EW594" s="71"/>
      <c r="FB594" s="75"/>
      <c r="FC594" s="75"/>
      <c r="FL594" s="71"/>
    </row>
    <row r="595" spans="3:168" s="35" customFormat="1" x14ac:dyDescent="0.2">
      <c r="C595" s="36"/>
      <c r="G595" s="37"/>
      <c r="H595" s="37"/>
      <c r="P595" s="34"/>
      <c r="X595" s="34"/>
      <c r="AN595" s="34"/>
      <c r="BD595" s="34"/>
      <c r="BE595" s="56"/>
      <c r="BF595" s="56"/>
      <c r="BG595" s="56"/>
      <c r="BH595" s="56"/>
      <c r="BI595" s="56"/>
      <c r="BJ595" s="56"/>
      <c r="BK595" s="56"/>
      <c r="BL595" s="34"/>
      <c r="BT595" s="34"/>
      <c r="CF595" s="34"/>
      <c r="CG595" s="34"/>
      <c r="CH595" s="34"/>
      <c r="CI595" s="34"/>
      <c r="CJ595" s="34"/>
      <c r="CR595" s="34"/>
      <c r="CZ595" s="34"/>
      <c r="DH595" s="34"/>
      <c r="DQ595" s="34"/>
      <c r="DY595" s="34"/>
      <c r="EG595" s="34"/>
      <c r="EO595" s="34"/>
      <c r="EW595" s="71"/>
      <c r="FB595" s="75"/>
      <c r="FC595" s="75"/>
      <c r="FL595" s="71"/>
    </row>
    <row r="596" spans="3:168" s="35" customFormat="1" x14ac:dyDescent="0.2">
      <c r="C596" s="36"/>
      <c r="G596" s="37"/>
      <c r="H596" s="37"/>
      <c r="P596" s="34"/>
      <c r="X596" s="34"/>
      <c r="AN596" s="34"/>
      <c r="BD596" s="34"/>
      <c r="BE596" s="56"/>
      <c r="BF596" s="56"/>
      <c r="BG596" s="56"/>
      <c r="BH596" s="56"/>
      <c r="BI596" s="56"/>
      <c r="BJ596" s="56"/>
      <c r="BK596" s="56"/>
      <c r="BL596" s="34"/>
      <c r="BT596" s="34"/>
      <c r="CF596" s="34"/>
      <c r="CG596" s="34"/>
      <c r="CH596" s="34"/>
      <c r="CI596" s="34"/>
      <c r="CJ596" s="34"/>
      <c r="CR596" s="34"/>
      <c r="CZ596" s="34"/>
      <c r="DH596" s="34"/>
      <c r="DQ596" s="34"/>
      <c r="DY596" s="34"/>
      <c r="EG596" s="34"/>
      <c r="EO596" s="34"/>
      <c r="EW596" s="71"/>
      <c r="FB596" s="75"/>
      <c r="FC596" s="75"/>
      <c r="FL596" s="71"/>
    </row>
    <row r="597" spans="3:168" s="35" customFormat="1" x14ac:dyDescent="0.2">
      <c r="C597" s="36"/>
      <c r="G597" s="37"/>
      <c r="H597" s="37"/>
      <c r="P597" s="34"/>
      <c r="X597" s="34"/>
      <c r="AN597" s="34"/>
      <c r="BD597" s="34"/>
      <c r="BE597" s="56"/>
      <c r="BF597" s="56"/>
      <c r="BG597" s="56"/>
      <c r="BH597" s="56"/>
      <c r="BI597" s="56"/>
      <c r="BJ597" s="56"/>
      <c r="BK597" s="56"/>
      <c r="BL597" s="34"/>
      <c r="BT597" s="34"/>
      <c r="CF597" s="34"/>
      <c r="CG597" s="34"/>
      <c r="CH597" s="34"/>
      <c r="CI597" s="34"/>
      <c r="CJ597" s="34"/>
      <c r="CR597" s="34"/>
      <c r="CZ597" s="34"/>
      <c r="DH597" s="34"/>
      <c r="DQ597" s="34"/>
      <c r="DY597" s="34"/>
      <c r="EG597" s="34"/>
      <c r="EO597" s="34"/>
      <c r="EW597" s="71"/>
      <c r="FB597" s="75"/>
      <c r="FC597" s="75"/>
      <c r="FL597" s="71"/>
    </row>
    <row r="598" spans="3:168" s="35" customFormat="1" x14ac:dyDescent="0.2">
      <c r="C598" s="36"/>
      <c r="G598" s="37"/>
      <c r="H598" s="37"/>
      <c r="P598" s="34"/>
      <c r="X598" s="34"/>
      <c r="AN598" s="34"/>
      <c r="BD598" s="34"/>
      <c r="BE598" s="56"/>
      <c r="BF598" s="56"/>
      <c r="BG598" s="56"/>
      <c r="BH598" s="56"/>
      <c r="BI598" s="56"/>
      <c r="BJ598" s="56"/>
      <c r="BK598" s="56"/>
      <c r="BL598" s="34"/>
      <c r="BT598" s="34"/>
      <c r="CF598" s="34"/>
      <c r="CG598" s="34"/>
      <c r="CH598" s="34"/>
      <c r="CI598" s="34"/>
      <c r="CJ598" s="34"/>
      <c r="CR598" s="34"/>
      <c r="CZ598" s="34"/>
      <c r="DH598" s="34"/>
      <c r="DQ598" s="34"/>
      <c r="DY598" s="34"/>
      <c r="EG598" s="34"/>
      <c r="EO598" s="34"/>
      <c r="EW598" s="71"/>
      <c r="FB598" s="75"/>
      <c r="FC598" s="75"/>
      <c r="FL598" s="71"/>
    </row>
    <row r="599" spans="3:168" s="35" customFormat="1" x14ac:dyDescent="0.2">
      <c r="C599" s="36"/>
      <c r="G599" s="37"/>
      <c r="H599" s="37"/>
      <c r="P599" s="34"/>
      <c r="X599" s="34"/>
      <c r="AN599" s="34"/>
      <c r="BD599" s="34"/>
      <c r="BE599" s="56"/>
      <c r="BF599" s="56"/>
      <c r="BG599" s="56"/>
      <c r="BH599" s="56"/>
      <c r="BI599" s="56"/>
      <c r="BJ599" s="56"/>
      <c r="BK599" s="56"/>
      <c r="BL599" s="34"/>
      <c r="BT599" s="34"/>
      <c r="CF599" s="34"/>
      <c r="CG599" s="34"/>
      <c r="CH599" s="34"/>
      <c r="CI599" s="34"/>
      <c r="CJ599" s="34"/>
      <c r="CR599" s="34"/>
      <c r="CZ599" s="34"/>
      <c r="DH599" s="34"/>
      <c r="DQ599" s="34"/>
      <c r="DY599" s="34"/>
      <c r="EG599" s="34"/>
      <c r="EO599" s="34"/>
      <c r="EW599" s="71"/>
      <c r="FB599" s="75"/>
      <c r="FC599" s="75"/>
      <c r="FL599" s="71"/>
    </row>
    <row r="600" spans="3:168" s="35" customFormat="1" x14ac:dyDescent="0.2">
      <c r="C600" s="36"/>
      <c r="G600" s="37"/>
      <c r="H600" s="37"/>
      <c r="P600" s="34"/>
      <c r="X600" s="34"/>
      <c r="AN600" s="34"/>
      <c r="BD600" s="34"/>
      <c r="BE600" s="56"/>
      <c r="BF600" s="56"/>
      <c r="BG600" s="56"/>
      <c r="BH600" s="56"/>
      <c r="BI600" s="56"/>
      <c r="BJ600" s="56"/>
      <c r="BK600" s="56"/>
      <c r="BL600" s="34"/>
      <c r="BT600" s="34"/>
      <c r="CF600" s="34"/>
      <c r="CG600" s="34"/>
      <c r="CH600" s="34"/>
      <c r="CI600" s="34"/>
      <c r="CJ600" s="34"/>
      <c r="CR600" s="34"/>
      <c r="CZ600" s="34"/>
      <c r="DH600" s="34"/>
      <c r="DQ600" s="34"/>
      <c r="DY600" s="34"/>
      <c r="EG600" s="34"/>
      <c r="EO600" s="34"/>
      <c r="EW600" s="71"/>
      <c r="FB600" s="75"/>
      <c r="FC600" s="75"/>
      <c r="FL600" s="71"/>
    </row>
    <row r="601" spans="3:168" s="35" customFormat="1" x14ac:dyDescent="0.2">
      <c r="C601" s="36"/>
      <c r="G601" s="37"/>
      <c r="H601" s="37"/>
      <c r="P601" s="34"/>
      <c r="X601" s="34"/>
      <c r="AN601" s="34"/>
      <c r="BD601" s="34"/>
      <c r="BE601" s="56"/>
      <c r="BF601" s="56"/>
      <c r="BG601" s="56"/>
      <c r="BH601" s="56"/>
      <c r="BI601" s="56"/>
      <c r="BJ601" s="56"/>
      <c r="BK601" s="56"/>
      <c r="BL601" s="34"/>
      <c r="BT601" s="34"/>
      <c r="CF601" s="34"/>
      <c r="CG601" s="34"/>
      <c r="CH601" s="34"/>
      <c r="CI601" s="34"/>
      <c r="CJ601" s="34"/>
      <c r="CR601" s="34"/>
      <c r="CZ601" s="34"/>
      <c r="DH601" s="34"/>
      <c r="DQ601" s="34"/>
      <c r="DY601" s="34"/>
      <c r="EG601" s="34"/>
      <c r="EO601" s="34"/>
      <c r="EW601" s="71"/>
      <c r="FB601" s="75"/>
      <c r="FC601" s="75"/>
      <c r="FL601" s="71"/>
    </row>
    <row r="602" spans="3:168" s="35" customFormat="1" x14ac:dyDescent="0.2">
      <c r="C602" s="36"/>
      <c r="G602" s="37"/>
      <c r="H602" s="37"/>
      <c r="P602" s="34"/>
      <c r="X602" s="34"/>
      <c r="AN602" s="34"/>
      <c r="BD602" s="34"/>
      <c r="BE602" s="56"/>
      <c r="BF602" s="56"/>
      <c r="BG602" s="56"/>
      <c r="BH602" s="56"/>
      <c r="BI602" s="56"/>
      <c r="BJ602" s="56"/>
      <c r="BK602" s="56"/>
      <c r="BL602" s="34"/>
      <c r="BT602" s="34"/>
      <c r="CF602" s="34"/>
      <c r="CG602" s="34"/>
      <c r="CH602" s="34"/>
      <c r="CI602" s="34"/>
      <c r="CJ602" s="34"/>
      <c r="CR602" s="34"/>
      <c r="CZ602" s="34"/>
      <c r="DH602" s="34"/>
      <c r="DQ602" s="34"/>
      <c r="DY602" s="34"/>
      <c r="EG602" s="34"/>
      <c r="EO602" s="34"/>
      <c r="EW602" s="71"/>
      <c r="FB602" s="75"/>
      <c r="FC602" s="75"/>
      <c r="FL602" s="71"/>
    </row>
    <row r="603" spans="3:168" s="35" customFormat="1" x14ac:dyDescent="0.2">
      <c r="C603" s="36"/>
      <c r="G603" s="37"/>
      <c r="H603" s="37"/>
      <c r="P603" s="34"/>
      <c r="X603" s="34"/>
      <c r="AN603" s="34"/>
      <c r="BD603" s="34"/>
      <c r="BE603" s="56"/>
      <c r="BF603" s="56"/>
      <c r="BG603" s="56"/>
      <c r="BH603" s="56"/>
      <c r="BI603" s="56"/>
      <c r="BJ603" s="56"/>
      <c r="BK603" s="56"/>
      <c r="BL603" s="34"/>
      <c r="BT603" s="34"/>
      <c r="CF603" s="34"/>
      <c r="CG603" s="34"/>
      <c r="CH603" s="34"/>
      <c r="CI603" s="34"/>
      <c r="CJ603" s="34"/>
      <c r="CR603" s="34"/>
      <c r="CZ603" s="34"/>
      <c r="DH603" s="34"/>
      <c r="DQ603" s="34"/>
      <c r="DY603" s="34"/>
      <c r="EG603" s="34"/>
      <c r="EO603" s="34"/>
      <c r="EW603" s="71"/>
      <c r="FB603" s="75"/>
      <c r="FC603" s="75"/>
      <c r="FL603" s="71"/>
    </row>
    <row r="604" spans="3:168" s="35" customFormat="1" x14ac:dyDescent="0.2">
      <c r="C604" s="36"/>
      <c r="G604" s="37"/>
      <c r="H604" s="37"/>
      <c r="P604" s="34"/>
      <c r="X604" s="34"/>
      <c r="AN604" s="34"/>
      <c r="BD604" s="34"/>
      <c r="BE604" s="56"/>
      <c r="BF604" s="56"/>
      <c r="BG604" s="56"/>
      <c r="BH604" s="56"/>
      <c r="BI604" s="56"/>
      <c r="BJ604" s="56"/>
      <c r="BK604" s="56"/>
      <c r="BL604" s="34"/>
      <c r="BT604" s="34"/>
      <c r="CF604" s="34"/>
      <c r="CG604" s="34"/>
      <c r="CH604" s="34"/>
      <c r="CI604" s="34"/>
      <c r="CJ604" s="34"/>
      <c r="CR604" s="34"/>
      <c r="CZ604" s="34"/>
      <c r="DH604" s="34"/>
      <c r="DQ604" s="34"/>
      <c r="DY604" s="34"/>
      <c r="EG604" s="34"/>
      <c r="EO604" s="34"/>
      <c r="EW604" s="71"/>
      <c r="FB604" s="75"/>
      <c r="FC604" s="75"/>
      <c r="FL604" s="71"/>
    </row>
    <row r="605" spans="3:168" s="35" customFormat="1" x14ac:dyDescent="0.2">
      <c r="C605" s="36"/>
      <c r="G605" s="37"/>
      <c r="H605" s="37"/>
      <c r="P605" s="34"/>
      <c r="X605" s="34"/>
      <c r="AN605" s="34"/>
      <c r="BD605" s="34"/>
      <c r="BE605" s="56"/>
      <c r="BF605" s="56"/>
      <c r="BG605" s="56"/>
      <c r="BH605" s="56"/>
      <c r="BI605" s="56"/>
      <c r="BJ605" s="56"/>
      <c r="BK605" s="56"/>
      <c r="BL605" s="34"/>
      <c r="BT605" s="34"/>
      <c r="CF605" s="34"/>
      <c r="CG605" s="34"/>
      <c r="CH605" s="34"/>
      <c r="CI605" s="34"/>
      <c r="CJ605" s="34"/>
      <c r="CR605" s="34"/>
      <c r="CZ605" s="34"/>
      <c r="DH605" s="34"/>
      <c r="DQ605" s="34"/>
      <c r="DY605" s="34"/>
      <c r="EG605" s="34"/>
      <c r="EO605" s="34"/>
      <c r="EW605" s="71"/>
      <c r="FB605" s="75"/>
      <c r="FC605" s="75"/>
      <c r="FL605" s="71"/>
    </row>
    <row r="606" spans="3:168" s="35" customFormat="1" x14ac:dyDescent="0.2">
      <c r="C606" s="36"/>
      <c r="G606" s="37"/>
      <c r="H606" s="37"/>
      <c r="P606" s="34"/>
      <c r="X606" s="34"/>
      <c r="AN606" s="34"/>
      <c r="BD606" s="34"/>
      <c r="BE606" s="56"/>
      <c r="BF606" s="56"/>
      <c r="BG606" s="56"/>
      <c r="BH606" s="56"/>
      <c r="BI606" s="56"/>
      <c r="BJ606" s="56"/>
      <c r="BK606" s="56"/>
      <c r="BL606" s="34"/>
      <c r="BT606" s="34"/>
      <c r="CF606" s="34"/>
      <c r="CG606" s="34"/>
      <c r="CH606" s="34"/>
      <c r="CI606" s="34"/>
      <c r="CJ606" s="34"/>
      <c r="CR606" s="34"/>
      <c r="CZ606" s="34"/>
      <c r="DH606" s="34"/>
      <c r="DQ606" s="34"/>
      <c r="DY606" s="34"/>
      <c r="EG606" s="34"/>
      <c r="EO606" s="34"/>
      <c r="EW606" s="71"/>
      <c r="FB606" s="75"/>
      <c r="FC606" s="75"/>
      <c r="FL606" s="71"/>
    </row>
    <row r="607" spans="3:168" s="35" customFormat="1" x14ac:dyDescent="0.2">
      <c r="C607" s="36"/>
      <c r="G607" s="37"/>
      <c r="H607" s="37"/>
      <c r="P607" s="34"/>
      <c r="X607" s="34"/>
      <c r="AN607" s="34"/>
      <c r="BD607" s="34"/>
      <c r="BE607" s="56"/>
      <c r="BF607" s="56"/>
      <c r="BG607" s="56"/>
      <c r="BH607" s="56"/>
      <c r="BI607" s="56"/>
      <c r="BJ607" s="56"/>
      <c r="BK607" s="56"/>
      <c r="BL607" s="34"/>
      <c r="BT607" s="34"/>
      <c r="CF607" s="34"/>
      <c r="CG607" s="34"/>
      <c r="CH607" s="34"/>
      <c r="CI607" s="34"/>
      <c r="CJ607" s="34"/>
      <c r="CR607" s="34"/>
      <c r="CZ607" s="34"/>
      <c r="DH607" s="34"/>
      <c r="DQ607" s="34"/>
      <c r="DY607" s="34"/>
      <c r="EG607" s="34"/>
      <c r="EO607" s="34"/>
      <c r="EW607" s="71"/>
      <c r="FB607" s="75"/>
      <c r="FC607" s="75"/>
      <c r="FL607" s="71"/>
    </row>
    <row r="608" spans="3:168" s="35" customFormat="1" x14ac:dyDescent="0.2">
      <c r="C608" s="36"/>
      <c r="G608" s="37"/>
      <c r="H608" s="37"/>
      <c r="P608" s="34"/>
      <c r="X608" s="34"/>
      <c r="AN608" s="34"/>
      <c r="BD608" s="34"/>
      <c r="BE608" s="56"/>
      <c r="BF608" s="56"/>
      <c r="BG608" s="56"/>
      <c r="BH608" s="56"/>
      <c r="BI608" s="56"/>
      <c r="BJ608" s="56"/>
      <c r="BK608" s="56"/>
      <c r="BL608" s="34"/>
      <c r="BT608" s="34"/>
      <c r="CF608" s="34"/>
      <c r="CG608" s="34"/>
      <c r="CH608" s="34"/>
      <c r="CI608" s="34"/>
      <c r="CJ608" s="34"/>
      <c r="CR608" s="34"/>
      <c r="CZ608" s="34"/>
      <c r="DH608" s="34"/>
      <c r="DQ608" s="34"/>
      <c r="DY608" s="34"/>
      <c r="EG608" s="34"/>
      <c r="EO608" s="34"/>
      <c r="EW608" s="71"/>
      <c r="FB608" s="75"/>
      <c r="FC608" s="75"/>
      <c r="FL608" s="71"/>
    </row>
    <row r="609" spans="3:168" s="35" customFormat="1" x14ac:dyDescent="0.2">
      <c r="C609" s="36"/>
      <c r="G609" s="37"/>
      <c r="H609" s="37"/>
      <c r="P609" s="34"/>
      <c r="X609" s="34"/>
      <c r="AN609" s="34"/>
      <c r="BD609" s="34"/>
      <c r="BE609" s="56"/>
      <c r="BF609" s="56"/>
      <c r="BG609" s="56"/>
      <c r="BH609" s="56"/>
      <c r="BI609" s="56"/>
      <c r="BJ609" s="56"/>
      <c r="BK609" s="56"/>
      <c r="BL609" s="34"/>
      <c r="BT609" s="34"/>
      <c r="CF609" s="34"/>
      <c r="CG609" s="34"/>
      <c r="CH609" s="34"/>
      <c r="CI609" s="34"/>
      <c r="CJ609" s="34"/>
      <c r="CR609" s="34"/>
      <c r="CZ609" s="34"/>
      <c r="DH609" s="34"/>
      <c r="DQ609" s="34"/>
      <c r="DY609" s="34"/>
      <c r="EG609" s="34"/>
      <c r="EO609" s="34"/>
      <c r="EW609" s="71"/>
      <c r="FB609" s="75"/>
      <c r="FC609" s="75"/>
      <c r="FL609" s="71"/>
    </row>
    <row r="610" spans="3:168" s="35" customFormat="1" x14ac:dyDescent="0.2">
      <c r="C610" s="36"/>
      <c r="G610" s="37"/>
      <c r="H610" s="37"/>
      <c r="P610" s="34"/>
      <c r="X610" s="34"/>
      <c r="AN610" s="34"/>
      <c r="BD610" s="34"/>
      <c r="BE610" s="56"/>
      <c r="BF610" s="56"/>
      <c r="BG610" s="56"/>
      <c r="BH610" s="56"/>
      <c r="BI610" s="56"/>
      <c r="BJ610" s="56"/>
      <c r="BK610" s="56"/>
      <c r="BL610" s="34"/>
      <c r="BT610" s="34"/>
      <c r="CF610" s="34"/>
      <c r="CG610" s="34"/>
      <c r="CH610" s="34"/>
      <c r="CI610" s="34"/>
      <c r="CJ610" s="34"/>
      <c r="CR610" s="34"/>
      <c r="CZ610" s="34"/>
      <c r="DH610" s="34"/>
      <c r="DQ610" s="34"/>
      <c r="DY610" s="34"/>
      <c r="EG610" s="34"/>
      <c r="EO610" s="34"/>
      <c r="EW610" s="71"/>
      <c r="FB610" s="75"/>
      <c r="FC610" s="75"/>
      <c r="FL610" s="71"/>
    </row>
    <row r="611" spans="3:168" s="35" customFormat="1" x14ac:dyDescent="0.2">
      <c r="C611" s="36"/>
      <c r="G611" s="37"/>
      <c r="H611" s="37"/>
      <c r="P611" s="34"/>
      <c r="X611" s="34"/>
      <c r="AN611" s="34"/>
      <c r="BD611" s="34"/>
      <c r="BE611" s="56"/>
      <c r="BF611" s="56"/>
      <c r="BG611" s="56"/>
      <c r="BH611" s="56"/>
      <c r="BI611" s="56"/>
      <c r="BJ611" s="56"/>
      <c r="BK611" s="56"/>
      <c r="BL611" s="34"/>
      <c r="BT611" s="34"/>
      <c r="CF611" s="34"/>
      <c r="CG611" s="34"/>
      <c r="CH611" s="34"/>
      <c r="CI611" s="34"/>
      <c r="CJ611" s="34"/>
      <c r="CR611" s="34"/>
      <c r="CZ611" s="34"/>
      <c r="DH611" s="34"/>
      <c r="DQ611" s="34"/>
      <c r="DY611" s="34"/>
      <c r="EG611" s="34"/>
      <c r="EO611" s="34"/>
      <c r="EW611" s="71"/>
      <c r="FB611" s="75"/>
      <c r="FC611" s="75"/>
      <c r="FL611" s="71"/>
    </row>
    <row r="612" spans="3:168" s="35" customFormat="1" x14ac:dyDescent="0.2">
      <c r="C612" s="36"/>
      <c r="G612" s="37"/>
      <c r="H612" s="37"/>
      <c r="P612" s="34"/>
      <c r="X612" s="34"/>
      <c r="AN612" s="34"/>
      <c r="BD612" s="34"/>
      <c r="BE612" s="56"/>
      <c r="BF612" s="56"/>
      <c r="BG612" s="56"/>
      <c r="BH612" s="56"/>
      <c r="BI612" s="56"/>
      <c r="BJ612" s="56"/>
      <c r="BK612" s="56"/>
      <c r="BL612" s="34"/>
      <c r="BT612" s="34"/>
      <c r="CF612" s="34"/>
      <c r="CG612" s="34"/>
      <c r="CH612" s="34"/>
      <c r="CI612" s="34"/>
      <c r="CJ612" s="34"/>
      <c r="CR612" s="34"/>
      <c r="CZ612" s="34"/>
      <c r="DH612" s="34"/>
      <c r="DQ612" s="34"/>
      <c r="DY612" s="34"/>
      <c r="EG612" s="34"/>
      <c r="EO612" s="34"/>
      <c r="EW612" s="71"/>
      <c r="FB612" s="75"/>
      <c r="FC612" s="75"/>
      <c r="FL612" s="71"/>
    </row>
    <row r="613" spans="3:168" s="35" customFormat="1" x14ac:dyDescent="0.2">
      <c r="C613" s="36"/>
      <c r="G613" s="37"/>
      <c r="H613" s="37"/>
      <c r="P613" s="34"/>
      <c r="X613" s="34"/>
      <c r="AN613" s="34"/>
      <c r="BD613" s="34"/>
      <c r="BE613" s="56"/>
      <c r="BF613" s="56"/>
      <c r="BG613" s="56"/>
      <c r="BH613" s="56"/>
      <c r="BI613" s="56"/>
      <c r="BJ613" s="56"/>
      <c r="BK613" s="56"/>
      <c r="BL613" s="34"/>
      <c r="BT613" s="34"/>
      <c r="CF613" s="34"/>
      <c r="CG613" s="34"/>
      <c r="CH613" s="34"/>
      <c r="CI613" s="34"/>
      <c r="CJ613" s="34"/>
      <c r="CR613" s="34"/>
      <c r="CZ613" s="34"/>
      <c r="DH613" s="34"/>
      <c r="DQ613" s="34"/>
      <c r="DY613" s="34"/>
      <c r="EG613" s="34"/>
      <c r="EO613" s="34"/>
      <c r="EW613" s="71"/>
      <c r="FB613" s="75"/>
      <c r="FC613" s="75"/>
      <c r="FL613" s="71"/>
    </row>
    <row r="614" spans="3:168" s="35" customFormat="1" x14ac:dyDescent="0.2">
      <c r="C614" s="36"/>
      <c r="G614" s="37"/>
      <c r="H614" s="37"/>
      <c r="P614" s="34"/>
      <c r="X614" s="34"/>
      <c r="AN614" s="34"/>
      <c r="BD614" s="34"/>
      <c r="BE614" s="56"/>
      <c r="BF614" s="56"/>
      <c r="BG614" s="56"/>
      <c r="BH614" s="56"/>
      <c r="BI614" s="56"/>
      <c r="BJ614" s="56"/>
      <c r="BK614" s="56"/>
      <c r="BL614" s="34"/>
      <c r="BT614" s="34"/>
      <c r="CF614" s="34"/>
      <c r="CG614" s="34"/>
      <c r="CH614" s="34"/>
      <c r="CI614" s="34"/>
      <c r="CJ614" s="34"/>
      <c r="CR614" s="34"/>
      <c r="CZ614" s="34"/>
      <c r="DH614" s="34"/>
      <c r="DQ614" s="34"/>
      <c r="DY614" s="34"/>
      <c r="EG614" s="34"/>
      <c r="EO614" s="34"/>
      <c r="EW614" s="71"/>
      <c r="FB614" s="75"/>
      <c r="FC614" s="75"/>
      <c r="FL614" s="71"/>
    </row>
    <row r="615" spans="3:168" s="35" customFormat="1" x14ac:dyDescent="0.2">
      <c r="C615" s="36"/>
      <c r="G615" s="37"/>
      <c r="H615" s="37"/>
      <c r="P615" s="34"/>
      <c r="X615" s="34"/>
      <c r="AN615" s="34"/>
      <c r="BD615" s="34"/>
      <c r="BE615" s="56"/>
      <c r="BF615" s="56"/>
      <c r="BG615" s="56"/>
      <c r="BH615" s="56"/>
      <c r="BI615" s="56"/>
      <c r="BJ615" s="56"/>
      <c r="BK615" s="56"/>
      <c r="BL615" s="34"/>
      <c r="BT615" s="34"/>
      <c r="CF615" s="34"/>
      <c r="CG615" s="34"/>
      <c r="CH615" s="34"/>
      <c r="CI615" s="34"/>
      <c r="CJ615" s="34"/>
      <c r="CR615" s="34"/>
      <c r="CZ615" s="34"/>
      <c r="DH615" s="34"/>
      <c r="DQ615" s="34"/>
      <c r="DY615" s="34"/>
      <c r="EG615" s="34"/>
      <c r="EO615" s="34"/>
      <c r="EW615" s="71"/>
      <c r="FB615" s="75"/>
      <c r="FC615" s="75"/>
      <c r="FL615" s="71"/>
    </row>
    <row r="616" spans="3:168" s="35" customFormat="1" x14ac:dyDescent="0.2">
      <c r="C616" s="36"/>
      <c r="G616" s="37"/>
      <c r="H616" s="37"/>
      <c r="P616" s="34"/>
      <c r="X616" s="34"/>
      <c r="AN616" s="34"/>
      <c r="BD616" s="34"/>
      <c r="BE616" s="56"/>
      <c r="BF616" s="56"/>
      <c r="BG616" s="56"/>
      <c r="BH616" s="56"/>
      <c r="BI616" s="56"/>
      <c r="BJ616" s="56"/>
      <c r="BK616" s="56"/>
      <c r="BL616" s="34"/>
      <c r="BT616" s="34"/>
      <c r="CF616" s="34"/>
      <c r="CG616" s="34"/>
      <c r="CH616" s="34"/>
      <c r="CI616" s="34"/>
      <c r="CJ616" s="34"/>
      <c r="CR616" s="34"/>
      <c r="CZ616" s="34"/>
      <c r="DH616" s="34"/>
      <c r="DQ616" s="34"/>
      <c r="DY616" s="34"/>
      <c r="EG616" s="34"/>
      <c r="EO616" s="34"/>
      <c r="EW616" s="71"/>
      <c r="FB616" s="75"/>
      <c r="FC616" s="75"/>
      <c r="FL616" s="71"/>
    </row>
    <row r="617" spans="3:168" s="35" customFormat="1" x14ac:dyDescent="0.2">
      <c r="C617" s="36"/>
      <c r="G617" s="37"/>
      <c r="H617" s="37"/>
      <c r="P617" s="34"/>
      <c r="X617" s="34"/>
      <c r="AN617" s="34"/>
      <c r="BD617" s="34"/>
      <c r="BE617" s="56"/>
      <c r="BF617" s="56"/>
      <c r="BG617" s="56"/>
      <c r="BH617" s="56"/>
      <c r="BI617" s="56"/>
      <c r="BJ617" s="56"/>
      <c r="BK617" s="56"/>
      <c r="BL617" s="34"/>
      <c r="BT617" s="34"/>
      <c r="CF617" s="34"/>
      <c r="CG617" s="34"/>
      <c r="CH617" s="34"/>
      <c r="CI617" s="34"/>
      <c r="CJ617" s="34"/>
      <c r="CR617" s="34"/>
      <c r="CZ617" s="34"/>
      <c r="DH617" s="34"/>
      <c r="DQ617" s="34"/>
      <c r="DY617" s="34"/>
      <c r="EG617" s="34"/>
      <c r="EO617" s="34"/>
      <c r="EW617" s="71"/>
      <c r="FB617" s="75"/>
      <c r="FC617" s="75"/>
      <c r="FL617" s="71"/>
    </row>
    <row r="618" spans="3:168" s="35" customFormat="1" x14ac:dyDescent="0.2">
      <c r="C618" s="36"/>
      <c r="G618" s="37"/>
      <c r="H618" s="37"/>
      <c r="P618" s="34"/>
      <c r="X618" s="34"/>
      <c r="AN618" s="34"/>
      <c r="BD618" s="34"/>
      <c r="BE618" s="56"/>
      <c r="BF618" s="56"/>
      <c r="BG618" s="56"/>
      <c r="BH618" s="56"/>
      <c r="BI618" s="56"/>
      <c r="BJ618" s="56"/>
      <c r="BK618" s="56"/>
      <c r="BL618" s="34"/>
      <c r="BT618" s="34"/>
      <c r="CF618" s="34"/>
      <c r="CG618" s="34"/>
      <c r="CH618" s="34"/>
      <c r="CI618" s="34"/>
      <c r="CJ618" s="34"/>
      <c r="CR618" s="34"/>
      <c r="CZ618" s="34"/>
      <c r="DH618" s="34"/>
      <c r="DQ618" s="34"/>
      <c r="DY618" s="34"/>
      <c r="EG618" s="34"/>
      <c r="EO618" s="34"/>
      <c r="EW618" s="71"/>
      <c r="FB618" s="75"/>
      <c r="FC618" s="75"/>
      <c r="FL618" s="71"/>
    </row>
    <row r="619" spans="3:168" s="35" customFormat="1" x14ac:dyDescent="0.2">
      <c r="C619" s="36"/>
      <c r="G619" s="37"/>
      <c r="H619" s="37"/>
      <c r="P619" s="34"/>
      <c r="X619" s="34"/>
      <c r="AN619" s="34"/>
      <c r="BD619" s="34"/>
      <c r="BE619" s="56"/>
      <c r="BF619" s="56"/>
      <c r="BG619" s="56"/>
      <c r="BH619" s="56"/>
      <c r="BI619" s="56"/>
      <c r="BJ619" s="56"/>
      <c r="BK619" s="56"/>
      <c r="BL619" s="34"/>
      <c r="BT619" s="34"/>
      <c r="CF619" s="34"/>
      <c r="CG619" s="34"/>
      <c r="CH619" s="34"/>
      <c r="CI619" s="34"/>
      <c r="CJ619" s="34"/>
      <c r="CR619" s="34"/>
      <c r="CZ619" s="34"/>
      <c r="DH619" s="34"/>
      <c r="DQ619" s="34"/>
      <c r="DY619" s="34"/>
      <c r="EG619" s="34"/>
      <c r="EO619" s="34"/>
      <c r="EW619" s="71"/>
      <c r="FB619" s="75"/>
      <c r="FC619" s="75"/>
      <c r="FL619" s="71"/>
    </row>
    <row r="620" spans="3:168" s="35" customFormat="1" x14ac:dyDescent="0.2">
      <c r="C620" s="36"/>
      <c r="G620" s="37"/>
      <c r="H620" s="37"/>
      <c r="P620" s="34"/>
      <c r="X620" s="34"/>
      <c r="AN620" s="34"/>
      <c r="BD620" s="34"/>
      <c r="BE620" s="56"/>
      <c r="BF620" s="56"/>
      <c r="BG620" s="56"/>
      <c r="BH620" s="56"/>
      <c r="BI620" s="56"/>
      <c r="BJ620" s="56"/>
      <c r="BK620" s="56"/>
      <c r="BL620" s="34"/>
      <c r="BT620" s="34"/>
      <c r="CF620" s="34"/>
      <c r="CG620" s="34"/>
      <c r="CH620" s="34"/>
      <c r="CI620" s="34"/>
      <c r="CJ620" s="34"/>
      <c r="CR620" s="34"/>
      <c r="CZ620" s="34"/>
      <c r="DH620" s="34"/>
      <c r="DQ620" s="34"/>
      <c r="DY620" s="34"/>
      <c r="EG620" s="34"/>
      <c r="EO620" s="34"/>
      <c r="EW620" s="71"/>
      <c r="FB620" s="75"/>
      <c r="FC620" s="75"/>
      <c r="FL620" s="71"/>
    </row>
    <row r="621" spans="3:168" s="35" customFormat="1" x14ac:dyDescent="0.2">
      <c r="C621" s="36"/>
      <c r="G621" s="37"/>
      <c r="H621" s="37"/>
      <c r="P621" s="34"/>
      <c r="X621" s="34"/>
      <c r="AN621" s="34"/>
      <c r="BD621" s="34"/>
      <c r="BE621" s="56"/>
      <c r="BF621" s="56"/>
      <c r="BG621" s="56"/>
      <c r="BH621" s="56"/>
      <c r="BI621" s="56"/>
      <c r="BJ621" s="56"/>
      <c r="BK621" s="56"/>
      <c r="BL621" s="34"/>
      <c r="BT621" s="34"/>
      <c r="CF621" s="34"/>
      <c r="CG621" s="34"/>
      <c r="CH621" s="34"/>
      <c r="CI621" s="34"/>
      <c r="CJ621" s="34"/>
      <c r="CR621" s="34"/>
      <c r="CZ621" s="34"/>
      <c r="DH621" s="34"/>
      <c r="DQ621" s="34"/>
      <c r="DY621" s="34"/>
      <c r="EG621" s="34"/>
      <c r="EO621" s="34"/>
      <c r="EW621" s="71"/>
      <c r="FB621" s="75"/>
      <c r="FC621" s="75"/>
      <c r="FL621" s="71"/>
    </row>
    <row r="622" spans="3:168" s="35" customFormat="1" x14ac:dyDescent="0.2">
      <c r="C622" s="36"/>
      <c r="G622" s="37"/>
      <c r="H622" s="37"/>
      <c r="P622" s="34"/>
      <c r="X622" s="34"/>
      <c r="AN622" s="34"/>
      <c r="BD622" s="34"/>
      <c r="BE622" s="56"/>
      <c r="BF622" s="56"/>
      <c r="BG622" s="56"/>
      <c r="BH622" s="56"/>
      <c r="BI622" s="56"/>
      <c r="BJ622" s="56"/>
      <c r="BK622" s="56"/>
      <c r="BL622" s="34"/>
      <c r="BT622" s="34"/>
      <c r="CF622" s="34"/>
      <c r="CG622" s="34"/>
      <c r="CH622" s="34"/>
      <c r="CI622" s="34"/>
      <c r="CJ622" s="34"/>
      <c r="CR622" s="34"/>
      <c r="CZ622" s="34"/>
      <c r="DH622" s="34"/>
      <c r="DQ622" s="34"/>
      <c r="DY622" s="34"/>
      <c r="EG622" s="34"/>
      <c r="EO622" s="34"/>
      <c r="EW622" s="71"/>
      <c r="FB622" s="75"/>
      <c r="FC622" s="75"/>
      <c r="FL622" s="71"/>
    </row>
    <row r="623" spans="3:168" s="35" customFormat="1" x14ac:dyDescent="0.2">
      <c r="C623" s="36"/>
      <c r="G623" s="37"/>
      <c r="H623" s="37"/>
      <c r="P623" s="34"/>
      <c r="X623" s="34"/>
      <c r="AN623" s="34"/>
      <c r="BD623" s="34"/>
      <c r="BE623" s="56"/>
      <c r="BF623" s="56"/>
      <c r="BG623" s="56"/>
      <c r="BH623" s="56"/>
      <c r="BI623" s="56"/>
      <c r="BJ623" s="56"/>
      <c r="BK623" s="56"/>
      <c r="BL623" s="34"/>
      <c r="BT623" s="34"/>
      <c r="CF623" s="34"/>
      <c r="CG623" s="34"/>
      <c r="CH623" s="34"/>
      <c r="CI623" s="34"/>
      <c r="CJ623" s="34"/>
      <c r="CR623" s="34"/>
      <c r="CZ623" s="34"/>
      <c r="DH623" s="34"/>
      <c r="DQ623" s="34"/>
      <c r="DY623" s="34"/>
      <c r="EG623" s="34"/>
      <c r="EO623" s="34"/>
      <c r="EW623" s="71"/>
      <c r="FB623" s="75"/>
      <c r="FC623" s="75"/>
      <c r="FL623" s="71"/>
    </row>
    <row r="624" spans="3:168" s="35" customFormat="1" x14ac:dyDescent="0.2">
      <c r="C624" s="36"/>
      <c r="G624" s="37"/>
      <c r="H624" s="37"/>
      <c r="P624" s="34"/>
      <c r="X624" s="34"/>
      <c r="AN624" s="34"/>
      <c r="BD624" s="34"/>
      <c r="BE624" s="56"/>
      <c r="BF624" s="56"/>
      <c r="BG624" s="56"/>
      <c r="BH624" s="56"/>
      <c r="BI624" s="56"/>
      <c r="BJ624" s="56"/>
      <c r="BK624" s="56"/>
      <c r="BL624" s="34"/>
      <c r="BT624" s="34"/>
      <c r="CF624" s="34"/>
      <c r="CG624" s="34"/>
      <c r="CH624" s="34"/>
      <c r="CI624" s="34"/>
      <c r="CJ624" s="34"/>
      <c r="CR624" s="34"/>
      <c r="CZ624" s="34"/>
      <c r="DH624" s="34"/>
      <c r="DQ624" s="34"/>
      <c r="DY624" s="34"/>
      <c r="EG624" s="34"/>
      <c r="EO624" s="34"/>
      <c r="EW624" s="71"/>
      <c r="FB624" s="75"/>
      <c r="FC624" s="75"/>
      <c r="FL624" s="71"/>
    </row>
    <row r="625" spans="3:168" s="35" customFormat="1" x14ac:dyDescent="0.2">
      <c r="C625" s="36"/>
      <c r="G625" s="37"/>
      <c r="H625" s="37"/>
      <c r="P625" s="34"/>
      <c r="X625" s="34"/>
      <c r="AN625" s="34"/>
      <c r="BD625" s="34"/>
      <c r="BE625" s="56"/>
      <c r="BF625" s="56"/>
      <c r="BG625" s="56"/>
      <c r="BH625" s="56"/>
      <c r="BI625" s="56"/>
      <c r="BJ625" s="56"/>
      <c r="BK625" s="56"/>
      <c r="BL625" s="34"/>
      <c r="BT625" s="34"/>
      <c r="CF625" s="34"/>
      <c r="CG625" s="34"/>
      <c r="CH625" s="34"/>
      <c r="CI625" s="34"/>
      <c r="CJ625" s="34"/>
      <c r="CR625" s="34"/>
      <c r="CZ625" s="34"/>
      <c r="DH625" s="34"/>
      <c r="DQ625" s="34"/>
      <c r="DY625" s="34"/>
      <c r="EG625" s="34"/>
      <c r="EO625" s="34"/>
      <c r="EW625" s="71"/>
      <c r="FB625" s="75"/>
      <c r="FC625" s="75"/>
      <c r="FL625" s="71"/>
    </row>
    <row r="626" spans="3:168" s="35" customFormat="1" x14ac:dyDescent="0.2">
      <c r="C626" s="36"/>
      <c r="G626" s="37"/>
      <c r="H626" s="37"/>
      <c r="P626" s="34"/>
      <c r="X626" s="34"/>
      <c r="AN626" s="34"/>
      <c r="BD626" s="34"/>
      <c r="BE626" s="56"/>
      <c r="BF626" s="56"/>
      <c r="BG626" s="56"/>
      <c r="BH626" s="56"/>
      <c r="BI626" s="56"/>
      <c r="BJ626" s="56"/>
      <c r="BK626" s="56"/>
      <c r="BL626" s="34"/>
      <c r="BT626" s="34"/>
      <c r="CF626" s="34"/>
      <c r="CG626" s="34"/>
      <c r="CH626" s="34"/>
      <c r="CI626" s="34"/>
      <c r="CJ626" s="34"/>
      <c r="CR626" s="34"/>
      <c r="CZ626" s="34"/>
      <c r="DH626" s="34"/>
      <c r="DQ626" s="34"/>
      <c r="DY626" s="34"/>
      <c r="EG626" s="34"/>
      <c r="EO626" s="34"/>
      <c r="EW626" s="71"/>
      <c r="FB626" s="75"/>
      <c r="FC626" s="75"/>
      <c r="FL626" s="71"/>
    </row>
    <row r="627" spans="3:168" s="35" customFormat="1" x14ac:dyDescent="0.2">
      <c r="C627" s="36"/>
      <c r="G627" s="37"/>
      <c r="H627" s="37"/>
      <c r="P627" s="34"/>
      <c r="X627" s="34"/>
      <c r="AN627" s="34"/>
      <c r="BD627" s="34"/>
      <c r="BE627" s="56"/>
      <c r="BF627" s="56"/>
      <c r="BG627" s="56"/>
      <c r="BH627" s="56"/>
      <c r="BI627" s="56"/>
      <c r="BJ627" s="56"/>
      <c r="BK627" s="56"/>
      <c r="BL627" s="34"/>
      <c r="BT627" s="34"/>
      <c r="CF627" s="34"/>
      <c r="CG627" s="34"/>
      <c r="CH627" s="34"/>
      <c r="CI627" s="34"/>
      <c r="CJ627" s="34"/>
      <c r="CR627" s="34"/>
      <c r="CZ627" s="34"/>
      <c r="DH627" s="34"/>
      <c r="DQ627" s="34"/>
      <c r="DY627" s="34"/>
      <c r="EG627" s="34"/>
      <c r="EO627" s="34"/>
      <c r="EW627" s="71"/>
      <c r="FB627" s="75"/>
      <c r="FC627" s="75"/>
      <c r="FL627" s="71"/>
    </row>
    <row r="628" spans="3:168" s="35" customFormat="1" x14ac:dyDescent="0.2">
      <c r="C628" s="36"/>
      <c r="G628" s="37"/>
      <c r="H628" s="37"/>
      <c r="P628" s="34"/>
      <c r="X628" s="34"/>
      <c r="AN628" s="34"/>
      <c r="BD628" s="34"/>
      <c r="BE628" s="56"/>
      <c r="BF628" s="56"/>
      <c r="BG628" s="56"/>
      <c r="BH628" s="56"/>
      <c r="BI628" s="56"/>
      <c r="BJ628" s="56"/>
      <c r="BK628" s="56"/>
      <c r="BL628" s="34"/>
      <c r="BT628" s="34"/>
      <c r="CF628" s="34"/>
      <c r="CG628" s="34"/>
      <c r="CH628" s="34"/>
      <c r="CI628" s="34"/>
      <c r="CJ628" s="34"/>
      <c r="CR628" s="34"/>
      <c r="CZ628" s="34"/>
      <c r="DH628" s="34"/>
      <c r="DQ628" s="34"/>
      <c r="DY628" s="34"/>
      <c r="EG628" s="34"/>
      <c r="EO628" s="34"/>
      <c r="EW628" s="71"/>
      <c r="FB628" s="75"/>
      <c r="FC628" s="75"/>
      <c r="FL628" s="71"/>
    </row>
    <row r="629" spans="3:168" s="35" customFormat="1" x14ac:dyDescent="0.2">
      <c r="C629" s="36"/>
      <c r="G629" s="37"/>
      <c r="H629" s="37"/>
      <c r="P629" s="34"/>
      <c r="X629" s="34"/>
      <c r="AN629" s="34"/>
      <c r="BD629" s="34"/>
      <c r="BE629" s="56"/>
      <c r="BF629" s="56"/>
      <c r="BG629" s="56"/>
      <c r="BH629" s="56"/>
      <c r="BI629" s="56"/>
      <c r="BJ629" s="56"/>
      <c r="BK629" s="56"/>
      <c r="BL629" s="34"/>
      <c r="BT629" s="34"/>
      <c r="CF629" s="34"/>
      <c r="CG629" s="34"/>
      <c r="CH629" s="34"/>
      <c r="CI629" s="34"/>
      <c r="CJ629" s="34"/>
      <c r="CR629" s="34"/>
      <c r="CZ629" s="34"/>
      <c r="DH629" s="34"/>
      <c r="DQ629" s="34"/>
      <c r="DY629" s="34"/>
      <c r="EG629" s="34"/>
      <c r="EO629" s="34"/>
      <c r="EW629" s="71"/>
      <c r="FB629" s="75"/>
      <c r="FC629" s="75"/>
      <c r="FL629" s="71"/>
    </row>
    <row r="630" spans="3:168" s="35" customFormat="1" x14ac:dyDescent="0.2">
      <c r="C630" s="36"/>
      <c r="G630" s="37"/>
      <c r="H630" s="37"/>
      <c r="P630" s="34"/>
      <c r="X630" s="34"/>
      <c r="AN630" s="34"/>
      <c r="BD630" s="34"/>
      <c r="BE630" s="56"/>
      <c r="BF630" s="56"/>
      <c r="BG630" s="56"/>
      <c r="BH630" s="56"/>
      <c r="BI630" s="56"/>
      <c r="BJ630" s="56"/>
      <c r="BK630" s="56"/>
      <c r="BL630" s="34"/>
      <c r="BT630" s="34"/>
      <c r="CF630" s="34"/>
      <c r="CG630" s="34"/>
      <c r="CH630" s="34"/>
      <c r="CI630" s="34"/>
      <c r="CJ630" s="34"/>
      <c r="CR630" s="34"/>
      <c r="CZ630" s="34"/>
      <c r="DH630" s="34"/>
      <c r="DQ630" s="34"/>
      <c r="DY630" s="34"/>
      <c r="EG630" s="34"/>
      <c r="EO630" s="34"/>
      <c r="EW630" s="71"/>
      <c r="FB630" s="75"/>
      <c r="FC630" s="75"/>
      <c r="FL630" s="71"/>
    </row>
    <row r="631" spans="3:168" s="35" customFormat="1" x14ac:dyDescent="0.2">
      <c r="C631" s="36"/>
      <c r="G631" s="37"/>
      <c r="H631" s="37"/>
      <c r="P631" s="34"/>
      <c r="X631" s="34"/>
      <c r="AN631" s="34"/>
      <c r="BD631" s="34"/>
      <c r="BE631" s="56"/>
      <c r="BF631" s="56"/>
      <c r="BG631" s="56"/>
      <c r="BH631" s="56"/>
      <c r="BI631" s="56"/>
      <c r="BJ631" s="56"/>
      <c r="BK631" s="56"/>
      <c r="BL631" s="34"/>
      <c r="BT631" s="34"/>
      <c r="CF631" s="34"/>
      <c r="CG631" s="34"/>
      <c r="CH631" s="34"/>
      <c r="CI631" s="34"/>
      <c r="CJ631" s="34"/>
      <c r="CR631" s="34"/>
      <c r="CZ631" s="34"/>
      <c r="DH631" s="34"/>
      <c r="DQ631" s="34"/>
      <c r="DY631" s="34"/>
      <c r="EG631" s="34"/>
      <c r="EO631" s="34"/>
      <c r="EW631" s="71"/>
      <c r="FB631" s="75"/>
      <c r="FC631" s="75"/>
      <c r="FL631" s="71"/>
    </row>
    <row r="632" spans="3:168" s="35" customFormat="1" x14ac:dyDescent="0.2">
      <c r="C632" s="36"/>
      <c r="G632" s="37"/>
      <c r="H632" s="37"/>
      <c r="P632" s="34"/>
      <c r="X632" s="34"/>
      <c r="AN632" s="34"/>
      <c r="BD632" s="34"/>
      <c r="BE632" s="56"/>
      <c r="BF632" s="56"/>
      <c r="BG632" s="56"/>
      <c r="BH632" s="56"/>
      <c r="BI632" s="56"/>
      <c r="BJ632" s="56"/>
      <c r="BK632" s="56"/>
      <c r="BL632" s="34"/>
      <c r="BT632" s="34"/>
      <c r="CF632" s="34"/>
      <c r="CG632" s="34"/>
      <c r="CH632" s="34"/>
      <c r="CI632" s="34"/>
      <c r="CJ632" s="34"/>
      <c r="CR632" s="34"/>
      <c r="CZ632" s="34"/>
      <c r="DH632" s="34"/>
      <c r="DQ632" s="34"/>
      <c r="DY632" s="34"/>
      <c r="EG632" s="34"/>
      <c r="EO632" s="34"/>
      <c r="EW632" s="71"/>
      <c r="FB632" s="75"/>
      <c r="FC632" s="75"/>
      <c r="FL632" s="71"/>
    </row>
    <row r="633" spans="3:168" s="35" customFormat="1" x14ac:dyDescent="0.2">
      <c r="C633" s="36"/>
      <c r="G633" s="37"/>
      <c r="H633" s="37"/>
      <c r="P633" s="34"/>
      <c r="X633" s="34"/>
      <c r="AN633" s="34"/>
      <c r="BD633" s="34"/>
      <c r="BE633" s="56"/>
      <c r="BF633" s="56"/>
      <c r="BG633" s="56"/>
      <c r="BH633" s="56"/>
      <c r="BI633" s="56"/>
      <c r="BJ633" s="56"/>
      <c r="BK633" s="56"/>
      <c r="BL633" s="34"/>
      <c r="BT633" s="34"/>
      <c r="CF633" s="34"/>
      <c r="CG633" s="34"/>
      <c r="CH633" s="34"/>
      <c r="CI633" s="34"/>
      <c r="CJ633" s="34"/>
      <c r="CR633" s="34"/>
      <c r="CZ633" s="34"/>
      <c r="DH633" s="34"/>
      <c r="DQ633" s="34"/>
      <c r="DY633" s="34"/>
      <c r="EG633" s="34"/>
      <c r="EO633" s="34"/>
      <c r="EW633" s="71"/>
      <c r="FB633" s="75"/>
      <c r="FC633" s="75"/>
      <c r="FL633" s="71"/>
    </row>
    <row r="634" spans="3:168" s="35" customFormat="1" x14ac:dyDescent="0.2">
      <c r="C634" s="36"/>
      <c r="G634" s="37"/>
      <c r="H634" s="37"/>
      <c r="P634" s="34"/>
      <c r="X634" s="34"/>
      <c r="AN634" s="34"/>
      <c r="BD634" s="34"/>
      <c r="BE634" s="56"/>
      <c r="BF634" s="56"/>
      <c r="BG634" s="56"/>
      <c r="BH634" s="56"/>
      <c r="BI634" s="56"/>
      <c r="BJ634" s="56"/>
      <c r="BK634" s="56"/>
      <c r="BL634" s="34"/>
      <c r="BT634" s="34"/>
      <c r="CF634" s="34"/>
      <c r="CG634" s="34"/>
      <c r="CH634" s="34"/>
      <c r="CI634" s="34"/>
      <c r="CJ634" s="34"/>
      <c r="CR634" s="34"/>
      <c r="CZ634" s="34"/>
      <c r="DH634" s="34"/>
      <c r="DQ634" s="34"/>
      <c r="DY634" s="34"/>
      <c r="EG634" s="34"/>
      <c r="EO634" s="34"/>
      <c r="EW634" s="71"/>
      <c r="FB634" s="75"/>
      <c r="FC634" s="75"/>
      <c r="FL634" s="71"/>
    </row>
    <row r="635" spans="3:168" s="35" customFormat="1" x14ac:dyDescent="0.2">
      <c r="C635" s="36"/>
      <c r="G635" s="37"/>
      <c r="H635" s="37"/>
      <c r="P635" s="34"/>
      <c r="X635" s="34"/>
      <c r="AN635" s="34"/>
      <c r="BD635" s="34"/>
      <c r="BE635" s="56"/>
      <c r="BF635" s="56"/>
      <c r="BG635" s="56"/>
      <c r="BH635" s="56"/>
      <c r="BI635" s="56"/>
      <c r="BJ635" s="56"/>
      <c r="BK635" s="56"/>
      <c r="BL635" s="34"/>
      <c r="BT635" s="34"/>
      <c r="CF635" s="34"/>
      <c r="CG635" s="34"/>
      <c r="CH635" s="34"/>
      <c r="CI635" s="34"/>
      <c r="CJ635" s="34"/>
      <c r="CR635" s="34"/>
      <c r="CZ635" s="34"/>
      <c r="DH635" s="34"/>
      <c r="DQ635" s="34"/>
      <c r="DY635" s="34"/>
      <c r="EG635" s="34"/>
      <c r="EO635" s="34"/>
      <c r="EW635" s="71"/>
      <c r="FB635" s="75"/>
      <c r="FC635" s="75"/>
      <c r="FL635" s="71"/>
    </row>
    <row r="636" spans="3:168" s="35" customFormat="1" x14ac:dyDescent="0.2">
      <c r="C636" s="36"/>
      <c r="G636" s="37"/>
      <c r="H636" s="37"/>
      <c r="P636" s="34"/>
      <c r="X636" s="34"/>
      <c r="AN636" s="34"/>
      <c r="BD636" s="34"/>
      <c r="BE636" s="56"/>
      <c r="BF636" s="56"/>
      <c r="BG636" s="56"/>
      <c r="BH636" s="56"/>
      <c r="BI636" s="56"/>
      <c r="BJ636" s="56"/>
      <c r="BK636" s="56"/>
      <c r="BL636" s="34"/>
      <c r="BT636" s="34"/>
      <c r="CF636" s="34"/>
      <c r="CG636" s="34"/>
      <c r="CH636" s="34"/>
      <c r="CI636" s="34"/>
      <c r="CJ636" s="34"/>
      <c r="CR636" s="34"/>
      <c r="CZ636" s="34"/>
      <c r="DH636" s="34"/>
      <c r="DQ636" s="34"/>
      <c r="DY636" s="34"/>
      <c r="EG636" s="34"/>
      <c r="EO636" s="34"/>
      <c r="EW636" s="71"/>
      <c r="FB636" s="75"/>
      <c r="FC636" s="75"/>
      <c r="FL636" s="71"/>
    </row>
    <row r="637" spans="3:168" s="35" customFormat="1" x14ac:dyDescent="0.2">
      <c r="C637" s="36"/>
      <c r="G637" s="37"/>
      <c r="H637" s="37"/>
      <c r="P637" s="34"/>
      <c r="X637" s="34"/>
      <c r="AN637" s="34"/>
      <c r="BD637" s="34"/>
      <c r="BE637" s="56"/>
      <c r="BF637" s="56"/>
      <c r="BG637" s="56"/>
      <c r="BH637" s="56"/>
      <c r="BI637" s="56"/>
      <c r="BJ637" s="56"/>
      <c r="BK637" s="56"/>
      <c r="BL637" s="34"/>
      <c r="BT637" s="34"/>
      <c r="CF637" s="34"/>
      <c r="CG637" s="34"/>
      <c r="CH637" s="34"/>
      <c r="CI637" s="34"/>
      <c r="CJ637" s="34"/>
      <c r="CR637" s="34"/>
      <c r="CZ637" s="34"/>
      <c r="DH637" s="34"/>
      <c r="DQ637" s="34"/>
      <c r="DY637" s="34"/>
      <c r="EG637" s="34"/>
      <c r="EO637" s="34"/>
      <c r="EW637" s="71"/>
      <c r="FB637" s="75"/>
      <c r="FC637" s="75"/>
      <c r="FL637" s="71"/>
    </row>
    <row r="638" spans="3:168" s="35" customFormat="1" x14ac:dyDescent="0.2">
      <c r="C638" s="36"/>
      <c r="G638" s="37"/>
      <c r="H638" s="37"/>
      <c r="P638" s="34"/>
      <c r="X638" s="34"/>
      <c r="AN638" s="34"/>
      <c r="BD638" s="34"/>
      <c r="BE638" s="56"/>
      <c r="BF638" s="56"/>
      <c r="BG638" s="56"/>
      <c r="BH638" s="56"/>
      <c r="BI638" s="56"/>
      <c r="BJ638" s="56"/>
      <c r="BK638" s="56"/>
      <c r="BL638" s="34"/>
      <c r="BT638" s="34"/>
      <c r="CF638" s="34"/>
      <c r="CG638" s="34"/>
      <c r="CH638" s="34"/>
      <c r="CI638" s="34"/>
      <c r="CJ638" s="34"/>
      <c r="CR638" s="34"/>
      <c r="CZ638" s="34"/>
      <c r="DH638" s="34"/>
      <c r="DQ638" s="34"/>
      <c r="DY638" s="34"/>
      <c r="EG638" s="34"/>
      <c r="EO638" s="34"/>
      <c r="EW638" s="71"/>
      <c r="FB638" s="75"/>
      <c r="FC638" s="75"/>
      <c r="FL638" s="71"/>
    </row>
    <row r="639" spans="3:168" s="35" customFormat="1" x14ac:dyDescent="0.2">
      <c r="C639" s="36"/>
      <c r="G639" s="37"/>
      <c r="H639" s="37"/>
      <c r="P639" s="34"/>
      <c r="X639" s="34"/>
      <c r="AN639" s="34"/>
      <c r="BD639" s="34"/>
      <c r="BE639" s="56"/>
      <c r="BF639" s="56"/>
      <c r="BG639" s="56"/>
      <c r="BH639" s="56"/>
      <c r="BI639" s="56"/>
      <c r="BJ639" s="56"/>
      <c r="BK639" s="56"/>
      <c r="BL639" s="34"/>
      <c r="BT639" s="34"/>
      <c r="CF639" s="34"/>
      <c r="CG639" s="34"/>
      <c r="CH639" s="34"/>
      <c r="CI639" s="34"/>
      <c r="CJ639" s="34"/>
      <c r="CR639" s="34"/>
      <c r="CZ639" s="34"/>
      <c r="DH639" s="34"/>
      <c r="DQ639" s="34"/>
      <c r="DY639" s="34"/>
      <c r="EG639" s="34"/>
      <c r="EO639" s="34"/>
      <c r="EW639" s="71"/>
      <c r="FB639" s="75"/>
      <c r="FC639" s="75"/>
      <c r="FL639" s="71"/>
    </row>
    <row r="640" spans="3:168" s="35" customFormat="1" x14ac:dyDescent="0.2">
      <c r="C640" s="36"/>
      <c r="G640" s="37"/>
      <c r="H640" s="37"/>
      <c r="P640" s="34"/>
      <c r="X640" s="34"/>
      <c r="AN640" s="34"/>
      <c r="BD640" s="34"/>
      <c r="BE640" s="56"/>
      <c r="BF640" s="56"/>
      <c r="BG640" s="56"/>
      <c r="BH640" s="56"/>
      <c r="BI640" s="56"/>
      <c r="BJ640" s="56"/>
      <c r="BK640" s="56"/>
      <c r="BL640" s="34"/>
      <c r="BT640" s="34"/>
      <c r="CF640" s="34"/>
      <c r="CG640" s="34"/>
      <c r="CH640" s="34"/>
      <c r="CI640" s="34"/>
      <c r="CJ640" s="34"/>
      <c r="CR640" s="34"/>
      <c r="CZ640" s="34"/>
      <c r="DH640" s="34"/>
      <c r="DQ640" s="34"/>
      <c r="DY640" s="34"/>
      <c r="EG640" s="34"/>
      <c r="EO640" s="34"/>
      <c r="EW640" s="71"/>
      <c r="FB640" s="75"/>
      <c r="FC640" s="75"/>
      <c r="FL640" s="71"/>
    </row>
    <row r="641" spans="3:168" s="35" customFormat="1" x14ac:dyDescent="0.2">
      <c r="C641" s="36"/>
      <c r="G641" s="37"/>
      <c r="H641" s="37"/>
      <c r="P641" s="34"/>
      <c r="X641" s="34"/>
      <c r="AN641" s="34"/>
      <c r="BD641" s="34"/>
      <c r="BE641" s="56"/>
      <c r="BF641" s="56"/>
      <c r="BG641" s="56"/>
      <c r="BH641" s="56"/>
      <c r="BI641" s="56"/>
      <c r="BJ641" s="56"/>
      <c r="BK641" s="56"/>
      <c r="BL641" s="34"/>
      <c r="BT641" s="34"/>
      <c r="CF641" s="34"/>
      <c r="CG641" s="34"/>
      <c r="CH641" s="34"/>
      <c r="CI641" s="34"/>
      <c r="CJ641" s="34"/>
      <c r="CR641" s="34"/>
      <c r="CZ641" s="34"/>
      <c r="DH641" s="34"/>
      <c r="DQ641" s="34"/>
      <c r="DY641" s="34"/>
      <c r="EG641" s="34"/>
      <c r="EO641" s="34"/>
      <c r="EW641" s="71"/>
      <c r="FB641" s="75"/>
      <c r="FC641" s="75"/>
      <c r="FL641" s="71"/>
    </row>
    <row r="642" spans="3:168" s="35" customFormat="1" x14ac:dyDescent="0.2">
      <c r="C642" s="36"/>
      <c r="G642" s="37"/>
      <c r="H642" s="37"/>
      <c r="P642" s="34"/>
      <c r="X642" s="34"/>
      <c r="AN642" s="34"/>
      <c r="BD642" s="34"/>
      <c r="BE642" s="56"/>
      <c r="BF642" s="56"/>
      <c r="BG642" s="56"/>
      <c r="BH642" s="56"/>
      <c r="BI642" s="56"/>
      <c r="BJ642" s="56"/>
      <c r="BK642" s="56"/>
      <c r="BL642" s="34"/>
      <c r="BT642" s="34"/>
      <c r="CF642" s="34"/>
      <c r="CG642" s="34"/>
      <c r="CH642" s="34"/>
      <c r="CI642" s="34"/>
      <c r="CJ642" s="34"/>
      <c r="CR642" s="34"/>
      <c r="CZ642" s="34"/>
      <c r="DH642" s="34"/>
      <c r="DQ642" s="34"/>
      <c r="DY642" s="34"/>
      <c r="EG642" s="34"/>
      <c r="EO642" s="34"/>
      <c r="EW642" s="71"/>
      <c r="FB642" s="75"/>
      <c r="FC642" s="75"/>
      <c r="FL642" s="71"/>
    </row>
    <row r="643" spans="3:168" s="35" customFormat="1" x14ac:dyDescent="0.2">
      <c r="C643" s="36"/>
      <c r="G643" s="37"/>
      <c r="H643" s="37"/>
      <c r="P643" s="34"/>
      <c r="X643" s="34"/>
      <c r="AN643" s="34"/>
      <c r="BD643" s="34"/>
      <c r="BE643" s="56"/>
      <c r="BF643" s="56"/>
      <c r="BG643" s="56"/>
      <c r="BH643" s="56"/>
      <c r="BI643" s="56"/>
      <c r="BJ643" s="56"/>
      <c r="BK643" s="56"/>
      <c r="BL643" s="34"/>
      <c r="BT643" s="34"/>
      <c r="CF643" s="34"/>
      <c r="CG643" s="34"/>
      <c r="CH643" s="34"/>
      <c r="CI643" s="34"/>
      <c r="CJ643" s="34"/>
      <c r="CR643" s="34"/>
      <c r="CZ643" s="34"/>
      <c r="DH643" s="34"/>
      <c r="DQ643" s="34"/>
      <c r="DY643" s="34"/>
      <c r="EG643" s="34"/>
      <c r="EO643" s="34"/>
      <c r="EW643" s="71"/>
      <c r="FB643" s="75"/>
      <c r="FC643" s="75"/>
      <c r="FL643" s="71"/>
    </row>
    <row r="644" spans="3:168" s="35" customFormat="1" x14ac:dyDescent="0.2">
      <c r="C644" s="36"/>
      <c r="G644" s="37"/>
      <c r="H644" s="37"/>
      <c r="P644" s="34"/>
      <c r="X644" s="34"/>
      <c r="AN644" s="34"/>
      <c r="BD644" s="34"/>
      <c r="BE644" s="56"/>
      <c r="BF644" s="56"/>
      <c r="BG644" s="56"/>
      <c r="BH644" s="56"/>
      <c r="BI644" s="56"/>
      <c r="BJ644" s="56"/>
      <c r="BK644" s="56"/>
      <c r="BL644" s="34"/>
      <c r="BT644" s="34"/>
      <c r="CF644" s="34"/>
      <c r="CG644" s="34"/>
      <c r="CH644" s="34"/>
      <c r="CI644" s="34"/>
      <c r="CJ644" s="34"/>
      <c r="CR644" s="34"/>
      <c r="CZ644" s="34"/>
      <c r="DH644" s="34"/>
      <c r="DQ644" s="34"/>
      <c r="DY644" s="34"/>
      <c r="EG644" s="34"/>
      <c r="EO644" s="34"/>
      <c r="EW644" s="71"/>
      <c r="FB644" s="75"/>
      <c r="FC644" s="75"/>
      <c r="FL644" s="71"/>
    </row>
    <row r="645" spans="3:168" s="35" customFormat="1" x14ac:dyDescent="0.2">
      <c r="C645" s="36"/>
      <c r="G645" s="37"/>
      <c r="H645" s="37"/>
      <c r="P645" s="34"/>
      <c r="X645" s="34"/>
      <c r="AN645" s="34"/>
      <c r="BD645" s="34"/>
      <c r="BE645" s="56"/>
      <c r="BF645" s="56"/>
      <c r="BG645" s="56"/>
      <c r="BH645" s="56"/>
      <c r="BI645" s="56"/>
      <c r="BJ645" s="56"/>
      <c r="BK645" s="56"/>
      <c r="BL645" s="34"/>
      <c r="BT645" s="34"/>
      <c r="CF645" s="34"/>
      <c r="CG645" s="34"/>
      <c r="CH645" s="34"/>
      <c r="CI645" s="34"/>
      <c r="CJ645" s="34"/>
      <c r="CR645" s="34"/>
      <c r="CZ645" s="34"/>
      <c r="DH645" s="34"/>
      <c r="DQ645" s="34"/>
      <c r="DY645" s="34"/>
      <c r="EG645" s="34"/>
      <c r="EO645" s="34"/>
      <c r="EW645" s="71"/>
      <c r="FB645" s="75"/>
      <c r="FC645" s="75"/>
      <c r="FL645" s="71"/>
    </row>
    <row r="646" spans="3:168" s="35" customFormat="1" x14ac:dyDescent="0.2">
      <c r="C646" s="36"/>
      <c r="G646" s="37"/>
      <c r="H646" s="37"/>
      <c r="P646" s="34"/>
      <c r="X646" s="34"/>
      <c r="AN646" s="34"/>
      <c r="BD646" s="34"/>
      <c r="BE646" s="56"/>
      <c r="BF646" s="56"/>
      <c r="BG646" s="56"/>
      <c r="BH646" s="56"/>
      <c r="BI646" s="56"/>
      <c r="BJ646" s="56"/>
      <c r="BK646" s="56"/>
      <c r="BL646" s="34"/>
      <c r="BT646" s="34"/>
      <c r="CF646" s="34"/>
      <c r="CG646" s="34"/>
      <c r="CH646" s="34"/>
      <c r="CI646" s="34"/>
      <c r="CJ646" s="34"/>
      <c r="CR646" s="34"/>
      <c r="CZ646" s="34"/>
      <c r="DH646" s="34"/>
      <c r="DQ646" s="34"/>
      <c r="DY646" s="34"/>
      <c r="EG646" s="34"/>
      <c r="EO646" s="34"/>
      <c r="EW646" s="71"/>
      <c r="FB646" s="75"/>
      <c r="FC646" s="75"/>
      <c r="FL646" s="71"/>
    </row>
    <row r="647" spans="3:168" s="35" customFormat="1" x14ac:dyDescent="0.2">
      <c r="C647" s="36"/>
      <c r="G647" s="37"/>
      <c r="H647" s="37"/>
      <c r="P647" s="34"/>
      <c r="X647" s="34"/>
      <c r="AN647" s="34"/>
      <c r="BD647" s="34"/>
      <c r="BE647" s="56"/>
      <c r="BF647" s="56"/>
      <c r="BG647" s="56"/>
      <c r="BH647" s="56"/>
      <c r="BI647" s="56"/>
      <c r="BJ647" s="56"/>
      <c r="BK647" s="56"/>
      <c r="BL647" s="34"/>
      <c r="BT647" s="34"/>
      <c r="CF647" s="34"/>
      <c r="CG647" s="34"/>
      <c r="CH647" s="34"/>
      <c r="CI647" s="34"/>
      <c r="CJ647" s="34"/>
      <c r="CR647" s="34"/>
      <c r="CZ647" s="34"/>
      <c r="DH647" s="34"/>
      <c r="DQ647" s="34"/>
      <c r="DY647" s="34"/>
      <c r="EG647" s="34"/>
      <c r="EO647" s="34"/>
      <c r="EW647" s="71"/>
      <c r="FB647" s="75"/>
      <c r="FC647" s="75"/>
      <c r="FL647" s="71"/>
    </row>
    <row r="648" spans="3:168" s="35" customFormat="1" x14ac:dyDescent="0.2">
      <c r="C648" s="36"/>
      <c r="G648" s="37"/>
      <c r="H648" s="37"/>
      <c r="P648" s="34"/>
      <c r="X648" s="34"/>
      <c r="AN648" s="34"/>
      <c r="BD648" s="34"/>
      <c r="BE648" s="56"/>
      <c r="BF648" s="56"/>
      <c r="BG648" s="56"/>
      <c r="BH648" s="56"/>
      <c r="BI648" s="56"/>
      <c r="BJ648" s="56"/>
      <c r="BK648" s="56"/>
      <c r="BL648" s="34"/>
      <c r="BT648" s="34"/>
      <c r="CF648" s="34"/>
      <c r="CG648" s="34"/>
      <c r="CH648" s="34"/>
      <c r="CI648" s="34"/>
      <c r="CJ648" s="34"/>
      <c r="CR648" s="34"/>
      <c r="CZ648" s="34"/>
      <c r="DH648" s="34"/>
      <c r="DQ648" s="34"/>
      <c r="DY648" s="34"/>
      <c r="EG648" s="34"/>
      <c r="EO648" s="34"/>
      <c r="EW648" s="71"/>
      <c r="FB648" s="75"/>
      <c r="FC648" s="75"/>
      <c r="FL648" s="71"/>
    </row>
    <row r="649" spans="3:168" s="35" customFormat="1" x14ac:dyDescent="0.2">
      <c r="C649" s="36"/>
      <c r="G649" s="37"/>
      <c r="H649" s="37"/>
      <c r="P649" s="34"/>
      <c r="X649" s="34"/>
      <c r="AN649" s="34"/>
      <c r="BD649" s="34"/>
      <c r="BE649" s="56"/>
      <c r="BF649" s="56"/>
      <c r="BG649" s="56"/>
      <c r="BH649" s="56"/>
      <c r="BI649" s="56"/>
      <c r="BJ649" s="56"/>
      <c r="BK649" s="56"/>
      <c r="BL649" s="34"/>
      <c r="BT649" s="34"/>
      <c r="CF649" s="34"/>
      <c r="CG649" s="34"/>
      <c r="CH649" s="34"/>
      <c r="CI649" s="34"/>
      <c r="CJ649" s="34"/>
      <c r="CR649" s="34"/>
      <c r="CZ649" s="34"/>
      <c r="DH649" s="34"/>
      <c r="DQ649" s="34"/>
      <c r="DY649" s="34"/>
      <c r="EG649" s="34"/>
      <c r="EO649" s="34"/>
      <c r="EW649" s="71"/>
      <c r="FB649" s="75"/>
      <c r="FC649" s="75"/>
      <c r="FL649" s="71"/>
    </row>
    <row r="650" spans="3:168" s="35" customFormat="1" x14ac:dyDescent="0.2">
      <c r="C650" s="36"/>
      <c r="G650" s="37"/>
      <c r="H650" s="37"/>
      <c r="P650" s="34"/>
      <c r="X650" s="34"/>
      <c r="AN650" s="34"/>
      <c r="BD650" s="34"/>
      <c r="BE650" s="56"/>
      <c r="BF650" s="56"/>
      <c r="BG650" s="56"/>
      <c r="BH650" s="56"/>
      <c r="BI650" s="56"/>
      <c r="BJ650" s="56"/>
      <c r="BK650" s="56"/>
      <c r="BL650" s="34"/>
      <c r="BT650" s="34"/>
      <c r="CF650" s="34"/>
      <c r="CG650" s="34"/>
      <c r="CH650" s="34"/>
      <c r="CI650" s="34"/>
      <c r="CJ650" s="34"/>
      <c r="CR650" s="34"/>
      <c r="CZ650" s="34"/>
      <c r="DH650" s="34"/>
      <c r="DQ650" s="34"/>
      <c r="DY650" s="34"/>
      <c r="EG650" s="34"/>
      <c r="EO650" s="34"/>
      <c r="EW650" s="71"/>
      <c r="FB650" s="75"/>
      <c r="FC650" s="75"/>
      <c r="FL650" s="71"/>
    </row>
    <row r="651" spans="3:168" s="35" customFormat="1" x14ac:dyDescent="0.2">
      <c r="C651" s="36"/>
      <c r="G651" s="37"/>
      <c r="H651" s="37"/>
      <c r="P651" s="34"/>
      <c r="X651" s="34"/>
      <c r="AN651" s="34"/>
      <c r="BD651" s="34"/>
      <c r="BE651" s="56"/>
      <c r="BF651" s="56"/>
      <c r="BG651" s="56"/>
      <c r="BH651" s="56"/>
      <c r="BI651" s="56"/>
      <c r="BJ651" s="56"/>
      <c r="BK651" s="56"/>
      <c r="BL651" s="34"/>
      <c r="BT651" s="34"/>
      <c r="CF651" s="34"/>
      <c r="CG651" s="34"/>
      <c r="CH651" s="34"/>
      <c r="CI651" s="34"/>
      <c r="CJ651" s="34"/>
      <c r="CR651" s="34"/>
      <c r="CZ651" s="34"/>
      <c r="DH651" s="34"/>
      <c r="DQ651" s="34"/>
      <c r="DY651" s="34"/>
      <c r="EG651" s="34"/>
      <c r="EO651" s="34"/>
      <c r="EW651" s="71"/>
      <c r="FB651" s="75"/>
      <c r="FC651" s="75"/>
      <c r="FL651" s="71"/>
    </row>
    <row r="652" spans="3:168" s="35" customFormat="1" x14ac:dyDescent="0.2">
      <c r="C652" s="36"/>
      <c r="G652" s="37"/>
      <c r="H652" s="37"/>
      <c r="P652" s="34"/>
      <c r="X652" s="34"/>
      <c r="AN652" s="34"/>
      <c r="BD652" s="34"/>
      <c r="BE652" s="56"/>
      <c r="BF652" s="56"/>
      <c r="BG652" s="56"/>
      <c r="BH652" s="56"/>
      <c r="BI652" s="56"/>
      <c r="BJ652" s="56"/>
      <c r="BK652" s="56"/>
      <c r="BL652" s="34"/>
      <c r="BT652" s="34"/>
      <c r="CF652" s="34"/>
      <c r="CG652" s="34"/>
      <c r="CH652" s="34"/>
      <c r="CI652" s="34"/>
      <c r="CJ652" s="34"/>
      <c r="CR652" s="34"/>
      <c r="CZ652" s="34"/>
      <c r="DH652" s="34"/>
      <c r="DQ652" s="34"/>
      <c r="DY652" s="34"/>
      <c r="EG652" s="34"/>
      <c r="EO652" s="34"/>
      <c r="EW652" s="71"/>
      <c r="FB652" s="75"/>
      <c r="FC652" s="75"/>
      <c r="FL652" s="71"/>
    </row>
    <row r="653" spans="3:168" s="35" customFormat="1" x14ac:dyDescent="0.2">
      <c r="C653" s="36"/>
      <c r="G653" s="37"/>
      <c r="H653" s="37"/>
      <c r="P653" s="34"/>
      <c r="X653" s="34"/>
      <c r="AN653" s="34"/>
      <c r="BD653" s="34"/>
      <c r="BE653" s="56"/>
      <c r="BF653" s="56"/>
      <c r="BG653" s="56"/>
      <c r="BH653" s="56"/>
      <c r="BI653" s="56"/>
      <c r="BJ653" s="56"/>
      <c r="BK653" s="56"/>
      <c r="BL653" s="34"/>
      <c r="BT653" s="34"/>
      <c r="CF653" s="34"/>
      <c r="CG653" s="34"/>
      <c r="CH653" s="34"/>
      <c r="CI653" s="34"/>
      <c r="CJ653" s="34"/>
      <c r="CR653" s="34"/>
      <c r="CZ653" s="34"/>
      <c r="DH653" s="34"/>
      <c r="DQ653" s="34"/>
      <c r="DY653" s="34"/>
      <c r="EG653" s="34"/>
      <c r="EO653" s="34"/>
      <c r="EW653" s="71"/>
      <c r="FB653" s="75"/>
      <c r="FC653" s="75"/>
      <c r="FL653" s="71"/>
    </row>
    <row r="654" spans="3:168" s="35" customFormat="1" x14ac:dyDescent="0.2">
      <c r="C654" s="36"/>
      <c r="G654" s="37"/>
      <c r="H654" s="37"/>
      <c r="P654" s="34"/>
      <c r="X654" s="34"/>
      <c r="AN654" s="34"/>
      <c r="BD654" s="34"/>
      <c r="BE654" s="56"/>
      <c r="BF654" s="56"/>
      <c r="BG654" s="56"/>
      <c r="BH654" s="56"/>
      <c r="BI654" s="56"/>
      <c r="BJ654" s="56"/>
      <c r="BK654" s="56"/>
      <c r="BL654" s="34"/>
      <c r="BT654" s="34"/>
      <c r="CF654" s="34"/>
      <c r="CG654" s="34"/>
      <c r="CH654" s="34"/>
      <c r="CI654" s="34"/>
      <c r="CJ654" s="34"/>
      <c r="CR654" s="34"/>
      <c r="CZ654" s="34"/>
      <c r="DH654" s="34"/>
      <c r="DQ654" s="34"/>
      <c r="DY654" s="34"/>
      <c r="EG654" s="34"/>
      <c r="EO654" s="34"/>
      <c r="EW654" s="71"/>
      <c r="FB654" s="75"/>
      <c r="FC654" s="75"/>
      <c r="FL654" s="71"/>
    </row>
    <row r="655" spans="3:168" s="35" customFormat="1" x14ac:dyDescent="0.2">
      <c r="C655" s="36"/>
      <c r="G655" s="37"/>
      <c r="H655" s="37"/>
      <c r="P655" s="34"/>
      <c r="X655" s="34"/>
      <c r="AN655" s="34"/>
      <c r="BD655" s="34"/>
      <c r="BE655" s="56"/>
      <c r="BF655" s="56"/>
      <c r="BG655" s="56"/>
      <c r="BH655" s="56"/>
      <c r="BI655" s="56"/>
      <c r="BJ655" s="56"/>
      <c r="BK655" s="56"/>
      <c r="BL655" s="34"/>
      <c r="BT655" s="34"/>
      <c r="CF655" s="34"/>
      <c r="CG655" s="34"/>
      <c r="CH655" s="34"/>
      <c r="CI655" s="34"/>
      <c r="CJ655" s="34"/>
      <c r="CR655" s="34"/>
      <c r="CZ655" s="34"/>
      <c r="DH655" s="34"/>
      <c r="DQ655" s="34"/>
      <c r="DY655" s="34"/>
      <c r="EG655" s="34"/>
      <c r="EO655" s="34"/>
      <c r="EW655" s="71"/>
      <c r="FB655" s="75"/>
      <c r="FC655" s="75"/>
      <c r="FL655" s="71"/>
    </row>
    <row r="656" spans="3:168" s="35" customFormat="1" x14ac:dyDescent="0.2">
      <c r="C656" s="36"/>
      <c r="G656" s="37"/>
      <c r="H656" s="37"/>
      <c r="P656" s="34"/>
      <c r="X656" s="34"/>
      <c r="AN656" s="34"/>
      <c r="BD656" s="34"/>
      <c r="BE656" s="56"/>
      <c r="BF656" s="56"/>
      <c r="BG656" s="56"/>
      <c r="BH656" s="56"/>
      <c r="BI656" s="56"/>
      <c r="BJ656" s="56"/>
      <c r="BK656" s="56"/>
      <c r="BL656" s="34"/>
      <c r="BT656" s="34"/>
      <c r="CF656" s="34"/>
      <c r="CG656" s="34"/>
      <c r="CH656" s="34"/>
      <c r="CI656" s="34"/>
      <c r="CJ656" s="34"/>
      <c r="CR656" s="34"/>
      <c r="CZ656" s="34"/>
      <c r="DH656" s="34"/>
      <c r="DQ656" s="34"/>
      <c r="DY656" s="34"/>
      <c r="EG656" s="34"/>
      <c r="EO656" s="34"/>
      <c r="EW656" s="71"/>
      <c r="FB656" s="75"/>
      <c r="FC656" s="75"/>
      <c r="FL656" s="71"/>
    </row>
    <row r="657" spans="3:168" s="35" customFormat="1" x14ac:dyDescent="0.2">
      <c r="C657" s="36"/>
      <c r="G657" s="37"/>
      <c r="H657" s="37"/>
      <c r="P657" s="34"/>
      <c r="X657" s="34"/>
      <c r="AN657" s="34"/>
      <c r="BD657" s="34"/>
      <c r="BE657" s="56"/>
      <c r="BF657" s="56"/>
      <c r="BG657" s="56"/>
      <c r="BH657" s="56"/>
      <c r="BI657" s="56"/>
      <c r="BJ657" s="56"/>
      <c r="BK657" s="56"/>
      <c r="BL657" s="34"/>
      <c r="BT657" s="34"/>
      <c r="CF657" s="34"/>
      <c r="CG657" s="34"/>
      <c r="CH657" s="34"/>
      <c r="CI657" s="34"/>
      <c r="CJ657" s="34"/>
      <c r="CR657" s="34"/>
      <c r="CZ657" s="34"/>
      <c r="DH657" s="34"/>
      <c r="DQ657" s="34"/>
      <c r="DY657" s="34"/>
      <c r="EG657" s="34"/>
      <c r="EO657" s="34"/>
      <c r="EW657" s="71"/>
      <c r="FB657" s="75"/>
      <c r="FC657" s="75"/>
      <c r="FL657" s="71"/>
    </row>
    <row r="658" spans="3:168" s="35" customFormat="1" x14ac:dyDescent="0.2">
      <c r="C658" s="36"/>
      <c r="G658" s="37"/>
      <c r="H658" s="37"/>
      <c r="P658" s="34"/>
      <c r="X658" s="34"/>
      <c r="AN658" s="34"/>
      <c r="BD658" s="34"/>
      <c r="BE658" s="56"/>
      <c r="BF658" s="56"/>
      <c r="BG658" s="56"/>
      <c r="BH658" s="56"/>
      <c r="BI658" s="56"/>
      <c r="BJ658" s="56"/>
      <c r="BK658" s="56"/>
      <c r="BL658" s="34"/>
      <c r="BT658" s="34"/>
      <c r="CF658" s="34"/>
      <c r="CG658" s="34"/>
      <c r="CH658" s="34"/>
      <c r="CI658" s="34"/>
      <c r="CJ658" s="34"/>
      <c r="CR658" s="34"/>
      <c r="CZ658" s="34"/>
      <c r="DH658" s="34"/>
      <c r="DQ658" s="34"/>
      <c r="DY658" s="34"/>
      <c r="EG658" s="34"/>
      <c r="EO658" s="34"/>
      <c r="EW658" s="71"/>
      <c r="FB658" s="75"/>
      <c r="FC658" s="75"/>
      <c r="FL658" s="71"/>
    </row>
    <row r="659" spans="3:168" s="35" customFormat="1" x14ac:dyDescent="0.2">
      <c r="C659" s="36"/>
      <c r="G659" s="37"/>
      <c r="H659" s="37"/>
      <c r="P659" s="34"/>
      <c r="X659" s="34"/>
      <c r="AN659" s="34"/>
      <c r="BD659" s="34"/>
      <c r="BE659" s="56"/>
      <c r="BF659" s="56"/>
      <c r="BG659" s="56"/>
      <c r="BH659" s="56"/>
      <c r="BI659" s="56"/>
      <c r="BJ659" s="56"/>
      <c r="BK659" s="56"/>
      <c r="BL659" s="34"/>
      <c r="BT659" s="34"/>
      <c r="CF659" s="34"/>
      <c r="CG659" s="34"/>
      <c r="CH659" s="34"/>
      <c r="CI659" s="34"/>
      <c r="CJ659" s="34"/>
      <c r="CR659" s="34"/>
      <c r="CZ659" s="34"/>
      <c r="DH659" s="34"/>
      <c r="DQ659" s="34"/>
      <c r="DY659" s="34"/>
      <c r="EG659" s="34"/>
      <c r="EO659" s="34"/>
      <c r="EW659" s="71"/>
      <c r="FB659" s="75"/>
      <c r="FC659" s="75"/>
      <c r="FL659" s="71"/>
    </row>
    <row r="660" spans="3:168" s="35" customFormat="1" x14ac:dyDescent="0.2">
      <c r="C660" s="36"/>
      <c r="G660" s="37"/>
      <c r="H660" s="37"/>
      <c r="P660" s="34"/>
      <c r="X660" s="34"/>
      <c r="AN660" s="34"/>
      <c r="BD660" s="34"/>
      <c r="BE660" s="56"/>
      <c r="BF660" s="56"/>
      <c r="BG660" s="56"/>
      <c r="BH660" s="56"/>
      <c r="BI660" s="56"/>
      <c r="BJ660" s="56"/>
      <c r="BK660" s="56"/>
      <c r="BL660" s="34"/>
      <c r="BT660" s="34"/>
      <c r="CF660" s="34"/>
      <c r="CG660" s="34"/>
      <c r="CH660" s="34"/>
      <c r="CI660" s="34"/>
      <c r="CJ660" s="34"/>
      <c r="CR660" s="34"/>
      <c r="CZ660" s="34"/>
      <c r="DH660" s="34"/>
      <c r="DQ660" s="34"/>
      <c r="DY660" s="34"/>
      <c r="EG660" s="34"/>
      <c r="EO660" s="34"/>
      <c r="EW660" s="71"/>
      <c r="FB660" s="75"/>
      <c r="FC660" s="75"/>
      <c r="FL660" s="71"/>
    </row>
    <row r="661" spans="3:168" s="35" customFormat="1" x14ac:dyDescent="0.2">
      <c r="C661" s="36"/>
      <c r="G661" s="37"/>
      <c r="H661" s="37"/>
      <c r="P661" s="34"/>
      <c r="X661" s="34"/>
      <c r="AN661" s="34"/>
      <c r="BD661" s="34"/>
      <c r="BE661" s="56"/>
      <c r="BF661" s="56"/>
      <c r="BG661" s="56"/>
      <c r="BH661" s="56"/>
      <c r="BI661" s="56"/>
      <c r="BJ661" s="56"/>
      <c r="BK661" s="56"/>
      <c r="BL661" s="34"/>
      <c r="BT661" s="34"/>
      <c r="CF661" s="34"/>
      <c r="CG661" s="34"/>
      <c r="CH661" s="34"/>
      <c r="CI661" s="34"/>
      <c r="CJ661" s="34"/>
      <c r="CR661" s="34"/>
      <c r="CZ661" s="34"/>
      <c r="DH661" s="34"/>
      <c r="DQ661" s="34"/>
      <c r="DY661" s="34"/>
      <c r="EG661" s="34"/>
      <c r="EO661" s="34"/>
      <c r="EW661" s="71"/>
      <c r="FB661" s="75"/>
      <c r="FC661" s="75"/>
      <c r="FL661" s="71"/>
    </row>
    <row r="662" spans="3:168" s="35" customFormat="1" x14ac:dyDescent="0.2">
      <c r="C662" s="36"/>
      <c r="G662" s="37"/>
      <c r="H662" s="37"/>
      <c r="P662" s="34"/>
      <c r="X662" s="34"/>
      <c r="AN662" s="34"/>
      <c r="BD662" s="34"/>
      <c r="BE662" s="56"/>
      <c r="BF662" s="56"/>
      <c r="BG662" s="56"/>
      <c r="BH662" s="56"/>
      <c r="BI662" s="56"/>
      <c r="BJ662" s="56"/>
      <c r="BK662" s="56"/>
      <c r="BL662" s="34"/>
      <c r="BT662" s="34"/>
      <c r="CF662" s="34"/>
      <c r="CG662" s="34"/>
      <c r="CH662" s="34"/>
      <c r="CI662" s="34"/>
      <c r="CJ662" s="34"/>
      <c r="CR662" s="34"/>
      <c r="CZ662" s="34"/>
      <c r="DH662" s="34"/>
      <c r="DQ662" s="34"/>
      <c r="DY662" s="34"/>
      <c r="EG662" s="34"/>
      <c r="EO662" s="34"/>
      <c r="EW662" s="71"/>
      <c r="FB662" s="75"/>
      <c r="FC662" s="75"/>
      <c r="FL662" s="71"/>
    </row>
    <row r="663" spans="3:168" s="35" customFormat="1" x14ac:dyDescent="0.2">
      <c r="C663" s="36"/>
      <c r="G663" s="37"/>
      <c r="H663" s="37"/>
      <c r="P663" s="34"/>
      <c r="X663" s="34"/>
      <c r="AN663" s="34"/>
      <c r="BD663" s="34"/>
      <c r="BE663" s="56"/>
      <c r="BF663" s="56"/>
      <c r="BG663" s="56"/>
      <c r="BH663" s="56"/>
      <c r="BI663" s="56"/>
      <c r="BJ663" s="56"/>
      <c r="BK663" s="56"/>
      <c r="BL663" s="34"/>
      <c r="BT663" s="34"/>
      <c r="CF663" s="34"/>
      <c r="CG663" s="34"/>
      <c r="CH663" s="34"/>
      <c r="CI663" s="34"/>
      <c r="CJ663" s="34"/>
      <c r="CR663" s="34"/>
      <c r="CZ663" s="34"/>
      <c r="DH663" s="34"/>
      <c r="DQ663" s="34"/>
      <c r="DY663" s="34"/>
      <c r="EG663" s="34"/>
      <c r="EO663" s="34"/>
      <c r="EW663" s="71"/>
      <c r="FB663" s="75"/>
      <c r="FC663" s="75"/>
      <c r="FL663" s="71"/>
    </row>
    <row r="664" spans="3:168" s="35" customFormat="1" x14ac:dyDescent="0.2">
      <c r="C664" s="36"/>
      <c r="G664" s="37"/>
      <c r="H664" s="37"/>
      <c r="P664" s="34"/>
      <c r="X664" s="34"/>
      <c r="AN664" s="34"/>
      <c r="BD664" s="34"/>
      <c r="BE664" s="56"/>
      <c r="BF664" s="56"/>
      <c r="BG664" s="56"/>
      <c r="BH664" s="56"/>
      <c r="BI664" s="56"/>
      <c r="BJ664" s="56"/>
      <c r="BK664" s="56"/>
      <c r="BL664" s="34"/>
      <c r="BT664" s="34"/>
      <c r="CF664" s="34"/>
      <c r="CG664" s="34"/>
      <c r="CH664" s="34"/>
      <c r="CI664" s="34"/>
      <c r="CJ664" s="34"/>
      <c r="CR664" s="34"/>
      <c r="CZ664" s="34"/>
      <c r="DH664" s="34"/>
      <c r="DQ664" s="34"/>
      <c r="DY664" s="34"/>
      <c r="EG664" s="34"/>
      <c r="EO664" s="34"/>
      <c r="EW664" s="71"/>
      <c r="FB664" s="75"/>
      <c r="FC664" s="75"/>
      <c r="FL664" s="71"/>
    </row>
    <row r="665" spans="3:168" s="35" customFormat="1" x14ac:dyDescent="0.2">
      <c r="C665" s="36"/>
      <c r="G665" s="37"/>
      <c r="H665" s="37"/>
      <c r="P665" s="34"/>
      <c r="X665" s="34"/>
      <c r="AN665" s="34"/>
      <c r="BD665" s="34"/>
      <c r="BE665" s="56"/>
      <c r="BF665" s="56"/>
      <c r="BG665" s="56"/>
      <c r="BH665" s="56"/>
      <c r="BI665" s="56"/>
      <c r="BJ665" s="56"/>
      <c r="BK665" s="56"/>
      <c r="BL665" s="34"/>
      <c r="BT665" s="34"/>
      <c r="CF665" s="34"/>
      <c r="CG665" s="34"/>
      <c r="CH665" s="34"/>
      <c r="CI665" s="34"/>
      <c r="CJ665" s="34"/>
      <c r="CR665" s="34"/>
      <c r="CZ665" s="34"/>
      <c r="DH665" s="34"/>
      <c r="DQ665" s="34"/>
      <c r="DY665" s="34"/>
      <c r="EG665" s="34"/>
      <c r="EO665" s="34"/>
      <c r="EW665" s="71"/>
      <c r="FB665" s="75"/>
      <c r="FC665" s="75"/>
      <c r="FL665" s="71"/>
    </row>
    <row r="666" spans="3:168" s="35" customFormat="1" x14ac:dyDescent="0.2">
      <c r="C666" s="36"/>
      <c r="G666" s="37"/>
      <c r="H666" s="37"/>
      <c r="P666" s="34"/>
      <c r="X666" s="34"/>
      <c r="AN666" s="34"/>
      <c r="BD666" s="34"/>
      <c r="BE666" s="56"/>
      <c r="BF666" s="56"/>
      <c r="BG666" s="56"/>
      <c r="BH666" s="56"/>
      <c r="BI666" s="56"/>
      <c r="BJ666" s="56"/>
      <c r="BK666" s="56"/>
      <c r="BL666" s="34"/>
      <c r="BT666" s="34"/>
      <c r="CF666" s="34"/>
      <c r="CG666" s="34"/>
      <c r="CH666" s="34"/>
      <c r="CI666" s="34"/>
      <c r="CJ666" s="34"/>
      <c r="CR666" s="34"/>
      <c r="CZ666" s="34"/>
      <c r="DH666" s="34"/>
      <c r="DQ666" s="34"/>
      <c r="DY666" s="34"/>
      <c r="EG666" s="34"/>
      <c r="EO666" s="34"/>
      <c r="EW666" s="71"/>
      <c r="FB666" s="75"/>
      <c r="FC666" s="75"/>
      <c r="FL666" s="71"/>
    </row>
    <row r="667" spans="3:168" s="35" customFormat="1" x14ac:dyDescent="0.2">
      <c r="C667" s="36"/>
      <c r="G667" s="37"/>
      <c r="H667" s="37"/>
      <c r="P667" s="34"/>
      <c r="X667" s="34"/>
      <c r="AN667" s="34"/>
      <c r="BD667" s="34"/>
      <c r="BE667" s="56"/>
      <c r="BF667" s="56"/>
      <c r="BG667" s="56"/>
      <c r="BH667" s="56"/>
      <c r="BI667" s="56"/>
      <c r="BJ667" s="56"/>
      <c r="BK667" s="56"/>
      <c r="BL667" s="34"/>
      <c r="BT667" s="34"/>
      <c r="CF667" s="34"/>
      <c r="CG667" s="34"/>
      <c r="CH667" s="34"/>
      <c r="CI667" s="34"/>
      <c r="CJ667" s="34"/>
      <c r="CR667" s="34"/>
      <c r="CZ667" s="34"/>
      <c r="DH667" s="34"/>
      <c r="DQ667" s="34"/>
      <c r="DY667" s="34"/>
      <c r="EG667" s="34"/>
      <c r="EO667" s="34"/>
      <c r="EW667" s="71"/>
      <c r="FB667" s="75"/>
      <c r="FC667" s="75"/>
      <c r="FL667" s="71"/>
    </row>
    <row r="668" spans="3:168" s="35" customFormat="1" x14ac:dyDescent="0.2">
      <c r="C668" s="36"/>
      <c r="G668" s="37"/>
      <c r="H668" s="37"/>
      <c r="P668" s="34"/>
      <c r="X668" s="34"/>
      <c r="AN668" s="34"/>
      <c r="BD668" s="34"/>
      <c r="BE668" s="56"/>
      <c r="BF668" s="56"/>
      <c r="BG668" s="56"/>
      <c r="BH668" s="56"/>
      <c r="BI668" s="56"/>
      <c r="BJ668" s="56"/>
      <c r="BK668" s="56"/>
      <c r="BL668" s="34"/>
      <c r="BT668" s="34"/>
      <c r="CF668" s="34"/>
      <c r="CG668" s="34"/>
      <c r="CH668" s="34"/>
      <c r="CI668" s="34"/>
      <c r="CJ668" s="34"/>
      <c r="CR668" s="34"/>
      <c r="CZ668" s="34"/>
      <c r="DH668" s="34"/>
      <c r="DQ668" s="34"/>
      <c r="DY668" s="34"/>
      <c r="EG668" s="34"/>
      <c r="EO668" s="34"/>
      <c r="EW668" s="71"/>
      <c r="FB668" s="75"/>
      <c r="FC668" s="75"/>
      <c r="FL668" s="71"/>
    </row>
    <row r="669" spans="3:168" s="35" customFormat="1" x14ac:dyDescent="0.2">
      <c r="C669" s="36"/>
      <c r="G669" s="37"/>
      <c r="H669" s="37"/>
      <c r="P669" s="34"/>
      <c r="X669" s="34"/>
      <c r="AN669" s="34"/>
      <c r="BD669" s="34"/>
      <c r="BE669" s="56"/>
      <c r="BF669" s="56"/>
      <c r="BG669" s="56"/>
      <c r="BH669" s="56"/>
      <c r="BI669" s="56"/>
      <c r="BJ669" s="56"/>
      <c r="BK669" s="56"/>
      <c r="BL669" s="34"/>
      <c r="BT669" s="34"/>
      <c r="CF669" s="34"/>
      <c r="CG669" s="34"/>
      <c r="CH669" s="34"/>
      <c r="CI669" s="34"/>
      <c r="CJ669" s="34"/>
      <c r="CR669" s="34"/>
      <c r="CZ669" s="34"/>
      <c r="DH669" s="34"/>
      <c r="DQ669" s="34"/>
      <c r="DY669" s="34"/>
      <c r="EG669" s="34"/>
      <c r="EO669" s="34"/>
      <c r="EW669" s="71"/>
      <c r="FB669" s="75"/>
      <c r="FC669" s="75"/>
      <c r="FL669" s="71"/>
    </row>
    <row r="670" spans="3:168" s="35" customFormat="1" x14ac:dyDescent="0.2">
      <c r="C670" s="36"/>
      <c r="G670" s="37"/>
      <c r="H670" s="37"/>
      <c r="P670" s="34"/>
      <c r="X670" s="34"/>
      <c r="AN670" s="34"/>
      <c r="BD670" s="34"/>
      <c r="BE670" s="56"/>
      <c r="BF670" s="56"/>
      <c r="BG670" s="56"/>
      <c r="BH670" s="56"/>
      <c r="BI670" s="56"/>
      <c r="BJ670" s="56"/>
      <c r="BK670" s="56"/>
      <c r="BL670" s="34"/>
      <c r="BT670" s="34"/>
      <c r="CF670" s="34"/>
      <c r="CG670" s="34"/>
      <c r="CH670" s="34"/>
      <c r="CI670" s="34"/>
      <c r="CJ670" s="34"/>
      <c r="CR670" s="34"/>
      <c r="CZ670" s="34"/>
      <c r="DH670" s="34"/>
      <c r="DQ670" s="34"/>
      <c r="DY670" s="34"/>
      <c r="EG670" s="34"/>
      <c r="EO670" s="34"/>
      <c r="EW670" s="71"/>
      <c r="FB670" s="75"/>
      <c r="FC670" s="75"/>
      <c r="FL670" s="71"/>
    </row>
    <row r="671" spans="3:168" s="35" customFormat="1" x14ac:dyDescent="0.2">
      <c r="C671" s="36"/>
      <c r="G671" s="37"/>
      <c r="H671" s="37"/>
      <c r="P671" s="34"/>
      <c r="X671" s="34"/>
      <c r="AN671" s="34"/>
      <c r="BD671" s="34"/>
      <c r="BE671" s="56"/>
      <c r="BF671" s="56"/>
      <c r="BG671" s="56"/>
      <c r="BH671" s="56"/>
      <c r="BI671" s="56"/>
      <c r="BJ671" s="56"/>
      <c r="BK671" s="56"/>
      <c r="BL671" s="34"/>
      <c r="BT671" s="34"/>
      <c r="CF671" s="34"/>
      <c r="CG671" s="34"/>
      <c r="CH671" s="34"/>
      <c r="CI671" s="34"/>
      <c r="CJ671" s="34"/>
      <c r="CR671" s="34"/>
      <c r="CZ671" s="34"/>
      <c r="DH671" s="34"/>
      <c r="DQ671" s="34"/>
      <c r="DY671" s="34"/>
      <c r="EG671" s="34"/>
      <c r="EO671" s="34"/>
      <c r="EW671" s="71"/>
      <c r="FB671" s="75"/>
      <c r="FC671" s="75"/>
      <c r="FL671" s="71"/>
    </row>
    <row r="672" spans="3:168" s="35" customFormat="1" x14ac:dyDescent="0.2">
      <c r="C672" s="36"/>
      <c r="G672" s="37"/>
      <c r="H672" s="37"/>
      <c r="P672" s="34"/>
      <c r="X672" s="34"/>
      <c r="AN672" s="34"/>
      <c r="BD672" s="34"/>
      <c r="BE672" s="56"/>
      <c r="BF672" s="56"/>
      <c r="BG672" s="56"/>
      <c r="BH672" s="56"/>
      <c r="BI672" s="56"/>
      <c r="BJ672" s="56"/>
      <c r="BK672" s="56"/>
      <c r="BL672" s="34"/>
      <c r="BT672" s="34"/>
      <c r="CF672" s="34"/>
      <c r="CG672" s="34"/>
      <c r="CH672" s="34"/>
      <c r="CI672" s="34"/>
      <c r="CJ672" s="34"/>
      <c r="CR672" s="34"/>
      <c r="CZ672" s="34"/>
      <c r="DH672" s="34"/>
      <c r="DQ672" s="34"/>
      <c r="DY672" s="34"/>
      <c r="EG672" s="34"/>
      <c r="EO672" s="34"/>
      <c r="EW672" s="71"/>
      <c r="FB672" s="75"/>
      <c r="FC672" s="75"/>
      <c r="FL672" s="71"/>
    </row>
    <row r="673" spans="3:168" s="35" customFormat="1" x14ac:dyDescent="0.2">
      <c r="C673" s="36"/>
      <c r="G673" s="37"/>
      <c r="H673" s="37"/>
      <c r="P673" s="34"/>
      <c r="X673" s="34"/>
      <c r="AN673" s="34"/>
      <c r="BD673" s="34"/>
      <c r="BE673" s="56"/>
      <c r="BF673" s="56"/>
      <c r="BG673" s="56"/>
      <c r="BH673" s="56"/>
      <c r="BI673" s="56"/>
      <c r="BJ673" s="56"/>
      <c r="BK673" s="56"/>
      <c r="BL673" s="34"/>
      <c r="BT673" s="34"/>
      <c r="CF673" s="34"/>
      <c r="CG673" s="34"/>
      <c r="CH673" s="34"/>
      <c r="CI673" s="34"/>
      <c r="CJ673" s="34"/>
      <c r="CR673" s="34"/>
      <c r="CZ673" s="34"/>
      <c r="DH673" s="34"/>
      <c r="DQ673" s="34"/>
      <c r="DY673" s="34"/>
      <c r="EG673" s="34"/>
      <c r="EO673" s="34"/>
      <c r="EW673" s="71"/>
      <c r="FB673" s="75"/>
      <c r="FC673" s="75"/>
      <c r="FL673" s="71"/>
    </row>
    <row r="674" spans="3:168" s="35" customFormat="1" x14ac:dyDescent="0.2">
      <c r="C674" s="36"/>
      <c r="G674" s="37"/>
      <c r="H674" s="37"/>
      <c r="P674" s="34"/>
      <c r="X674" s="34"/>
      <c r="AN674" s="34"/>
      <c r="BD674" s="34"/>
      <c r="BE674" s="56"/>
      <c r="BF674" s="56"/>
      <c r="BG674" s="56"/>
      <c r="BH674" s="56"/>
      <c r="BI674" s="56"/>
      <c r="BJ674" s="56"/>
      <c r="BK674" s="56"/>
      <c r="BL674" s="34"/>
      <c r="BT674" s="34"/>
      <c r="CF674" s="34"/>
      <c r="CG674" s="34"/>
      <c r="CH674" s="34"/>
      <c r="CI674" s="34"/>
      <c r="CJ674" s="34"/>
      <c r="CR674" s="34"/>
      <c r="CZ674" s="34"/>
      <c r="DH674" s="34"/>
      <c r="DQ674" s="34"/>
      <c r="DY674" s="34"/>
      <c r="EG674" s="34"/>
      <c r="EO674" s="34"/>
      <c r="EW674" s="71"/>
      <c r="FB674" s="75"/>
      <c r="FC674" s="75"/>
      <c r="FL674" s="71"/>
    </row>
    <row r="675" spans="3:168" s="35" customFormat="1" x14ac:dyDescent="0.2">
      <c r="C675" s="36"/>
      <c r="G675" s="37"/>
      <c r="H675" s="37"/>
      <c r="P675" s="34"/>
      <c r="X675" s="34"/>
      <c r="AN675" s="34"/>
      <c r="BD675" s="34"/>
      <c r="BE675" s="56"/>
      <c r="BF675" s="56"/>
      <c r="BG675" s="56"/>
      <c r="BH675" s="56"/>
      <c r="BI675" s="56"/>
      <c r="BJ675" s="56"/>
      <c r="BK675" s="56"/>
      <c r="BL675" s="34"/>
      <c r="BT675" s="34"/>
      <c r="CF675" s="34"/>
      <c r="CG675" s="34"/>
      <c r="CH675" s="34"/>
      <c r="CI675" s="34"/>
      <c r="CJ675" s="34"/>
      <c r="CR675" s="34"/>
      <c r="CZ675" s="34"/>
      <c r="DH675" s="34"/>
      <c r="DQ675" s="34"/>
      <c r="DY675" s="34"/>
      <c r="EG675" s="34"/>
      <c r="EO675" s="34"/>
      <c r="EW675" s="71"/>
      <c r="FB675" s="75"/>
      <c r="FC675" s="75"/>
      <c r="FL675" s="71"/>
    </row>
    <row r="676" spans="3:168" s="35" customFormat="1" x14ac:dyDescent="0.2">
      <c r="C676" s="36"/>
      <c r="G676" s="37"/>
      <c r="H676" s="37"/>
      <c r="P676" s="34"/>
      <c r="X676" s="34"/>
      <c r="AN676" s="34"/>
      <c r="BD676" s="34"/>
      <c r="BE676" s="56"/>
      <c r="BF676" s="56"/>
      <c r="BG676" s="56"/>
      <c r="BH676" s="56"/>
      <c r="BI676" s="56"/>
      <c r="BJ676" s="56"/>
      <c r="BK676" s="56"/>
      <c r="BL676" s="34"/>
      <c r="BT676" s="34"/>
      <c r="CF676" s="34"/>
      <c r="CG676" s="34"/>
      <c r="CH676" s="34"/>
      <c r="CI676" s="34"/>
      <c r="CJ676" s="34"/>
      <c r="CR676" s="34"/>
      <c r="CZ676" s="34"/>
      <c r="DH676" s="34"/>
      <c r="DQ676" s="34"/>
      <c r="DY676" s="34"/>
      <c r="EG676" s="34"/>
      <c r="EO676" s="34"/>
      <c r="EW676" s="71"/>
      <c r="FB676" s="75"/>
      <c r="FC676" s="75"/>
      <c r="FL676" s="71"/>
    </row>
    <row r="677" spans="3:168" s="35" customFormat="1" x14ac:dyDescent="0.2">
      <c r="C677" s="36"/>
      <c r="G677" s="37"/>
      <c r="H677" s="37"/>
      <c r="P677" s="34"/>
      <c r="X677" s="34"/>
      <c r="AN677" s="34"/>
      <c r="BD677" s="34"/>
      <c r="BE677" s="56"/>
      <c r="BF677" s="56"/>
      <c r="BG677" s="56"/>
      <c r="BH677" s="56"/>
      <c r="BI677" s="56"/>
      <c r="BJ677" s="56"/>
      <c r="BK677" s="56"/>
      <c r="BL677" s="34"/>
      <c r="BT677" s="34"/>
      <c r="CF677" s="34"/>
      <c r="CG677" s="34"/>
      <c r="CH677" s="34"/>
      <c r="CI677" s="34"/>
      <c r="CJ677" s="34"/>
      <c r="CR677" s="34"/>
      <c r="CZ677" s="34"/>
      <c r="DH677" s="34"/>
      <c r="DQ677" s="34"/>
      <c r="DY677" s="34"/>
      <c r="EG677" s="34"/>
      <c r="EO677" s="34"/>
      <c r="EW677" s="71"/>
      <c r="FB677" s="75"/>
      <c r="FC677" s="75"/>
      <c r="FL677" s="71"/>
    </row>
    <row r="678" spans="3:168" s="35" customFormat="1" x14ac:dyDescent="0.2">
      <c r="C678" s="36"/>
      <c r="G678" s="37"/>
      <c r="H678" s="37"/>
      <c r="P678" s="34"/>
      <c r="X678" s="34"/>
      <c r="AN678" s="34"/>
      <c r="BD678" s="34"/>
      <c r="BE678" s="56"/>
      <c r="BF678" s="56"/>
      <c r="BG678" s="56"/>
      <c r="BH678" s="56"/>
      <c r="BI678" s="56"/>
      <c r="BJ678" s="56"/>
      <c r="BK678" s="56"/>
      <c r="BL678" s="34"/>
      <c r="BT678" s="34"/>
      <c r="CF678" s="34"/>
      <c r="CG678" s="34"/>
      <c r="CH678" s="34"/>
      <c r="CI678" s="34"/>
      <c r="CJ678" s="34"/>
      <c r="CR678" s="34"/>
      <c r="CZ678" s="34"/>
      <c r="DH678" s="34"/>
      <c r="DQ678" s="34"/>
      <c r="DY678" s="34"/>
      <c r="EG678" s="34"/>
      <c r="EO678" s="34"/>
      <c r="EW678" s="71"/>
      <c r="FB678" s="75"/>
      <c r="FC678" s="75"/>
      <c r="FL678" s="71"/>
    </row>
    <row r="679" spans="3:168" s="35" customFormat="1" x14ac:dyDescent="0.2">
      <c r="C679" s="36"/>
      <c r="G679" s="37"/>
      <c r="H679" s="37"/>
      <c r="P679" s="34"/>
      <c r="X679" s="34"/>
      <c r="AN679" s="34"/>
      <c r="BD679" s="34"/>
      <c r="BE679" s="56"/>
      <c r="BF679" s="56"/>
      <c r="BG679" s="56"/>
      <c r="BH679" s="56"/>
      <c r="BI679" s="56"/>
      <c r="BJ679" s="56"/>
      <c r="BK679" s="56"/>
      <c r="BL679" s="34"/>
      <c r="BT679" s="34"/>
      <c r="CF679" s="34"/>
      <c r="CG679" s="34"/>
      <c r="CH679" s="34"/>
      <c r="CI679" s="34"/>
      <c r="CJ679" s="34"/>
      <c r="CR679" s="34"/>
      <c r="CZ679" s="34"/>
      <c r="DH679" s="34"/>
      <c r="DQ679" s="34"/>
      <c r="DY679" s="34"/>
      <c r="EG679" s="34"/>
      <c r="EO679" s="34"/>
      <c r="EW679" s="71"/>
      <c r="FB679" s="75"/>
      <c r="FC679" s="75"/>
      <c r="FL679" s="71"/>
    </row>
    <row r="680" spans="3:168" s="35" customFormat="1" x14ac:dyDescent="0.2">
      <c r="C680" s="36"/>
      <c r="G680" s="37"/>
      <c r="H680" s="37"/>
      <c r="P680" s="34"/>
      <c r="X680" s="34"/>
      <c r="AN680" s="34"/>
      <c r="BD680" s="34"/>
      <c r="BE680" s="56"/>
      <c r="BF680" s="56"/>
      <c r="BG680" s="56"/>
      <c r="BH680" s="56"/>
      <c r="BI680" s="56"/>
      <c r="BJ680" s="56"/>
      <c r="BK680" s="56"/>
      <c r="BL680" s="34"/>
      <c r="BT680" s="34"/>
      <c r="CF680" s="34"/>
      <c r="CG680" s="34"/>
      <c r="CH680" s="34"/>
      <c r="CI680" s="34"/>
      <c r="CJ680" s="34"/>
      <c r="CR680" s="34"/>
      <c r="CZ680" s="34"/>
      <c r="DH680" s="34"/>
      <c r="DQ680" s="34"/>
      <c r="DY680" s="34"/>
      <c r="EG680" s="34"/>
      <c r="EO680" s="34"/>
      <c r="EW680" s="71"/>
      <c r="FB680" s="75"/>
      <c r="FC680" s="75"/>
      <c r="FL680" s="71"/>
    </row>
    <row r="681" spans="3:168" s="35" customFormat="1" x14ac:dyDescent="0.2">
      <c r="C681" s="36"/>
      <c r="G681" s="37"/>
      <c r="H681" s="37"/>
      <c r="P681" s="34"/>
      <c r="X681" s="34"/>
      <c r="AN681" s="34"/>
      <c r="BD681" s="34"/>
      <c r="BE681" s="56"/>
      <c r="BF681" s="56"/>
      <c r="BG681" s="56"/>
      <c r="BH681" s="56"/>
      <c r="BI681" s="56"/>
      <c r="BJ681" s="56"/>
      <c r="BK681" s="56"/>
      <c r="BL681" s="34"/>
      <c r="BT681" s="34"/>
      <c r="CF681" s="34"/>
      <c r="CG681" s="34"/>
      <c r="CH681" s="34"/>
      <c r="CI681" s="34"/>
      <c r="CJ681" s="34"/>
      <c r="CR681" s="34"/>
      <c r="CZ681" s="34"/>
      <c r="DH681" s="34"/>
      <c r="DQ681" s="34"/>
      <c r="DY681" s="34"/>
      <c r="EG681" s="34"/>
      <c r="EO681" s="34"/>
      <c r="EW681" s="71"/>
      <c r="FB681" s="75"/>
      <c r="FC681" s="75"/>
      <c r="FL681" s="71"/>
    </row>
    <row r="682" spans="3:168" s="35" customFormat="1" x14ac:dyDescent="0.2">
      <c r="C682" s="36"/>
      <c r="G682" s="37"/>
      <c r="H682" s="37"/>
      <c r="P682" s="34"/>
      <c r="X682" s="34"/>
      <c r="AN682" s="34"/>
      <c r="BD682" s="34"/>
      <c r="BE682" s="56"/>
      <c r="BF682" s="56"/>
      <c r="BG682" s="56"/>
      <c r="BH682" s="56"/>
      <c r="BI682" s="56"/>
      <c r="BJ682" s="56"/>
      <c r="BK682" s="56"/>
      <c r="BL682" s="34"/>
      <c r="BT682" s="34"/>
      <c r="CF682" s="34"/>
      <c r="CG682" s="34"/>
      <c r="CH682" s="34"/>
      <c r="CI682" s="34"/>
      <c r="CJ682" s="34"/>
      <c r="CR682" s="34"/>
      <c r="CZ682" s="34"/>
      <c r="DH682" s="34"/>
      <c r="DQ682" s="34"/>
      <c r="DY682" s="34"/>
      <c r="EG682" s="34"/>
      <c r="EO682" s="34"/>
      <c r="EW682" s="71"/>
      <c r="FB682" s="75"/>
      <c r="FC682" s="75"/>
      <c r="FL682" s="71"/>
    </row>
    <row r="683" spans="3:168" s="35" customFormat="1" x14ac:dyDescent="0.2">
      <c r="C683" s="36"/>
      <c r="G683" s="37"/>
      <c r="H683" s="37"/>
      <c r="P683" s="34"/>
      <c r="X683" s="34"/>
      <c r="AN683" s="34"/>
      <c r="BD683" s="34"/>
      <c r="BE683" s="56"/>
      <c r="BF683" s="56"/>
      <c r="BG683" s="56"/>
      <c r="BH683" s="56"/>
      <c r="BI683" s="56"/>
      <c r="BJ683" s="56"/>
      <c r="BK683" s="56"/>
      <c r="BL683" s="34"/>
      <c r="BT683" s="34"/>
      <c r="CF683" s="34"/>
      <c r="CG683" s="34"/>
      <c r="CH683" s="34"/>
      <c r="CI683" s="34"/>
      <c r="CJ683" s="34"/>
      <c r="CR683" s="34"/>
      <c r="CZ683" s="34"/>
      <c r="DH683" s="34"/>
      <c r="DQ683" s="34"/>
      <c r="DY683" s="34"/>
      <c r="EG683" s="34"/>
      <c r="EO683" s="34"/>
      <c r="EW683" s="71"/>
      <c r="FB683" s="75"/>
      <c r="FC683" s="75"/>
      <c r="FL683" s="71"/>
    </row>
    <row r="684" spans="3:168" s="35" customFormat="1" x14ac:dyDescent="0.2">
      <c r="C684" s="36"/>
      <c r="G684" s="37"/>
      <c r="H684" s="37"/>
      <c r="P684" s="34"/>
      <c r="X684" s="34"/>
      <c r="AN684" s="34"/>
      <c r="BD684" s="34"/>
      <c r="BE684" s="56"/>
      <c r="BF684" s="56"/>
      <c r="BG684" s="56"/>
      <c r="BH684" s="56"/>
      <c r="BI684" s="56"/>
      <c r="BJ684" s="56"/>
      <c r="BK684" s="56"/>
      <c r="BL684" s="34"/>
      <c r="BT684" s="34"/>
      <c r="CF684" s="34"/>
      <c r="CG684" s="34"/>
      <c r="CH684" s="34"/>
      <c r="CI684" s="34"/>
      <c r="CJ684" s="34"/>
      <c r="CR684" s="34"/>
      <c r="CZ684" s="34"/>
      <c r="DH684" s="34"/>
      <c r="DQ684" s="34"/>
      <c r="DY684" s="34"/>
      <c r="EG684" s="34"/>
      <c r="EO684" s="34"/>
      <c r="EW684" s="71"/>
      <c r="FB684" s="75"/>
      <c r="FC684" s="75"/>
      <c r="FL684" s="71"/>
    </row>
    <row r="685" spans="3:168" s="35" customFormat="1" x14ac:dyDescent="0.2">
      <c r="C685" s="36"/>
      <c r="G685" s="37"/>
      <c r="H685" s="37"/>
      <c r="P685" s="34"/>
      <c r="X685" s="34"/>
      <c r="AN685" s="34"/>
      <c r="BD685" s="34"/>
      <c r="BE685" s="56"/>
      <c r="BF685" s="56"/>
      <c r="BG685" s="56"/>
      <c r="BH685" s="56"/>
      <c r="BI685" s="56"/>
      <c r="BJ685" s="56"/>
      <c r="BK685" s="56"/>
      <c r="BL685" s="34"/>
      <c r="BT685" s="34"/>
      <c r="CF685" s="34"/>
      <c r="CG685" s="34"/>
      <c r="CH685" s="34"/>
      <c r="CI685" s="34"/>
      <c r="CJ685" s="34"/>
      <c r="CR685" s="34"/>
      <c r="CZ685" s="34"/>
      <c r="DH685" s="34"/>
      <c r="DQ685" s="34"/>
      <c r="DY685" s="34"/>
      <c r="EG685" s="34"/>
      <c r="EO685" s="34"/>
      <c r="EW685" s="71"/>
      <c r="FB685" s="75"/>
      <c r="FC685" s="75"/>
      <c r="FL685" s="71"/>
    </row>
    <row r="686" spans="3:168" s="35" customFormat="1" x14ac:dyDescent="0.2">
      <c r="C686" s="36"/>
      <c r="G686" s="37"/>
      <c r="H686" s="37"/>
      <c r="P686" s="34"/>
      <c r="X686" s="34"/>
      <c r="AN686" s="34"/>
      <c r="BD686" s="34"/>
      <c r="BE686" s="56"/>
      <c r="BF686" s="56"/>
      <c r="BG686" s="56"/>
      <c r="BH686" s="56"/>
      <c r="BI686" s="56"/>
      <c r="BJ686" s="56"/>
      <c r="BK686" s="56"/>
      <c r="BL686" s="34"/>
      <c r="BT686" s="34"/>
      <c r="CF686" s="34"/>
      <c r="CG686" s="34"/>
      <c r="CH686" s="34"/>
      <c r="CI686" s="34"/>
      <c r="CJ686" s="34"/>
      <c r="CR686" s="34"/>
      <c r="CZ686" s="34"/>
      <c r="DH686" s="34"/>
      <c r="DQ686" s="34"/>
      <c r="DY686" s="34"/>
      <c r="EG686" s="34"/>
      <c r="EO686" s="34"/>
      <c r="EW686" s="71"/>
      <c r="FB686" s="75"/>
      <c r="FC686" s="75"/>
      <c r="FL686" s="71"/>
    </row>
    <row r="687" spans="3:168" s="35" customFormat="1" x14ac:dyDescent="0.2">
      <c r="C687" s="36"/>
      <c r="G687" s="37"/>
      <c r="H687" s="37"/>
      <c r="P687" s="34"/>
      <c r="X687" s="34"/>
      <c r="AN687" s="34"/>
      <c r="BD687" s="34"/>
      <c r="BE687" s="56"/>
      <c r="BF687" s="56"/>
      <c r="BG687" s="56"/>
      <c r="BH687" s="56"/>
      <c r="BI687" s="56"/>
      <c r="BJ687" s="56"/>
      <c r="BK687" s="56"/>
      <c r="BL687" s="34"/>
      <c r="BT687" s="34"/>
      <c r="CF687" s="34"/>
      <c r="CG687" s="34"/>
      <c r="CH687" s="34"/>
      <c r="CI687" s="34"/>
      <c r="CJ687" s="34"/>
      <c r="CR687" s="34"/>
      <c r="CZ687" s="34"/>
      <c r="DH687" s="34"/>
      <c r="DQ687" s="34"/>
      <c r="DY687" s="34"/>
      <c r="EG687" s="34"/>
      <c r="EO687" s="34"/>
      <c r="EW687" s="71"/>
      <c r="FB687" s="75"/>
      <c r="FC687" s="75"/>
      <c r="FL687" s="71"/>
    </row>
    <row r="688" spans="3:168" s="35" customFormat="1" x14ac:dyDescent="0.2">
      <c r="C688" s="36"/>
      <c r="G688" s="37"/>
      <c r="H688" s="37"/>
      <c r="P688" s="34"/>
      <c r="X688" s="34"/>
      <c r="AN688" s="34"/>
      <c r="BD688" s="34"/>
      <c r="BE688" s="56"/>
      <c r="BF688" s="56"/>
      <c r="BG688" s="56"/>
      <c r="BH688" s="56"/>
      <c r="BI688" s="56"/>
      <c r="BJ688" s="56"/>
      <c r="BK688" s="56"/>
      <c r="BL688" s="34"/>
      <c r="BT688" s="34"/>
      <c r="CF688" s="34"/>
      <c r="CG688" s="34"/>
      <c r="CH688" s="34"/>
      <c r="CI688" s="34"/>
      <c r="CJ688" s="34"/>
      <c r="CR688" s="34"/>
      <c r="CZ688" s="34"/>
      <c r="DH688" s="34"/>
      <c r="DQ688" s="34"/>
      <c r="DY688" s="34"/>
      <c r="EG688" s="34"/>
      <c r="EO688" s="34"/>
      <c r="EW688" s="71"/>
      <c r="FB688" s="75"/>
      <c r="FC688" s="75"/>
      <c r="FL688" s="71"/>
    </row>
    <row r="689" spans="3:168" s="35" customFormat="1" x14ac:dyDescent="0.2">
      <c r="C689" s="36"/>
      <c r="G689" s="37"/>
      <c r="H689" s="37"/>
      <c r="P689" s="34"/>
      <c r="X689" s="34"/>
      <c r="AN689" s="34"/>
      <c r="BD689" s="34"/>
      <c r="BE689" s="56"/>
      <c r="BF689" s="56"/>
      <c r="BG689" s="56"/>
      <c r="BH689" s="56"/>
      <c r="BI689" s="56"/>
      <c r="BJ689" s="56"/>
      <c r="BK689" s="56"/>
      <c r="BL689" s="34"/>
      <c r="BT689" s="34"/>
      <c r="CF689" s="34"/>
      <c r="CG689" s="34"/>
      <c r="CH689" s="34"/>
      <c r="CI689" s="34"/>
      <c r="CJ689" s="34"/>
      <c r="CR689" s="34"/>
      <c r="CZ689" s="34"/>
      <c r="DH689" s="34"/>
      <c r="DQ689" s="34"/>
      <c r="DY689" s="34"/>
      <c r="EG689" s="34"/>
      <c r="EO689" s="34"/>
      <c r="EW689" s="71"/>
      <c r="FB689" s="75"/>
      <c r="FC689" s="75"/>
      <c r="FL689" s="71"/>
    </row>
    <row r="690" spans="3:168" s="35" customFormat="1" x14ac:dyDescent="0.2">
      <c r="C690" s="36"/>
      <c r="G690" s="37"/>
      <c r="H690" s="37"/>
      <c r="P690" s="34"/>
      <c r="X690" s="34"/>
      <c r="AN690" s="34"/>
      <c r="BD690" s="34"/>
      <c r="BE690" s="56"/>
      <c r="BF690" s="56"/>
      <c r="BG690" s="56"/>
      <c r="BH690" s="56"/>
      <c r="BI690" s="56"/>
      <c r="BJ690" s="56"/>
      <c r="BK690" s="56"/>
      <c r="BL690" s="34"/>
      <c r="BT690" s="34"/>
      <c r="CF690" s="34"/>
      <c r="CG690" s="34"/>
      <c r="CH690" s="34"/>
      <c r="CI690" s="34"/>
      <c r="CJ690" s="34"/>
      <c r="CR690" s="34"/>
      <c r="CZ690" s="34"/>
      <c r="DH690" s="34"/>
      <c r="DQ690" s="34"/>
      <c r="DY690" s="34"/>
      <c r="EG690" s="34"/>
      <c r="EO690" s="34"/>
      <c r="EW690" s="71"/>
      <c r="FB690" s="75"/>
      <c r="FC690" s="75"/>
      <c r="FL690" s="71"/>
    </row>
    <row r="691" spans="3:168" s="35" customFormat="1" x14ac:dyDescent="0.2">
      <c r="C691" s="36"/>
      <c r="G691" s="37"/>
      <c r="H691" s="37"/>
      <c r="P691" s="34"/>
      <c r="X691" s="34"/>
      <c r="AN691" s="34"/>
      <c r="BD691" s="34"/>
      <c r="BE691" s="56"/>
      <c r="BF691" s="56"/>
      <c r="BG691" s="56"/>
      <c r="BH691" s="56"/>
      <c r="BI691" s="56"/>
      <c r="BJ691" s="56"/>
      <c r="BK691" s="56"/>
      <c r="BL691" s="34"/>
      <c r="BT691" s="34"/>
      <c r="CF691" s="34"/>
      <c r="CG691" s="34"/>
      <c r="CH691" s="34"/>
      <c r="CI691" s="34"/>
      <c r="CJ691" s="34"/>
      <c r="CR691" s="34"/>
      <c r="CZ691" s="34"/>
      <c r="DH691" s="34"/>
      <c r="DQ691" s="34"/>
      <c r="DY691" s="34"/>
      <c r="EG691" s="34"/>
      <c r="EO691" s="34"/>
      <c r="EW691" s="71"/>
      <c r="FB691" s="75"/>
      <c r="FC691" s="75"/>
      <c r="FL691" s="71"/>
    </row>
    <row r="692" spans="3:168" s="35" customFormat="1" x14ac:dyDescent="0.2">
      <c r="C692" s="36"/>
      <c r="G692" s="37"/>
      <c r="H692" s="37"/>
      <c r="P692" s="34"/>
      <c r="X692" s="34"/>
      <c r="AN692" s="34"/>
      <c r="BD692" s="34"/>
      <c r="BE692" s="56"/>
      <c r="BF692" s="56"/>
      <c r="BG692" s="56"/>
      <c r="BH692" s="56"/>
      <c r="BI692" s="56"/>
      <c r="BJ692" s="56"/>
      <c r="BK692" s="56"/>
      <c r="BL692" s="34"/>
      <c r="BT692" s="34"/>
      <c r="CF692" s="34"/>
      <c r="CG692" s="34"/>
      <c r="CH692" s="34"/>
      <c r="CI692" s="34"/>
      <c r="CJ692" s="34"/>
      <c r="CR692" s="34"/>
      <c r="CZ692" s="34"/>
      <c r="DH692" s="34"/>
      <c r="DQ692" s="34"/>
      <c r="DY692" s="34"/>
      <c r="EG692" s="34"/>
      <c r="EO692" s="34"/>
      <c r="EW692" s="71"/>
      <c r="FB692" s="75"/>
      <c r="FC692" s="75"/>
      <c r="FL692" s="71"/>
    </row>
    <row r="693" spans="3:168" s="35" customFormat="1" x14ac:dyDescent="0.2">
      <c r="C693" s="36"/>
      <c r="G693" s="37"/>
      <c r="H693" s="37"/>
      <c r="P693" s="34"/>
      <c r="X693" s="34"/>
      <c r="AN693" s="34"/>
      <c r="BD693" s="34"/>
      <c r="BE693" s="56"/>
      <c r="BF693" s="56"/>
      <c r="BG693" s="56"/>
      <c r="BH693" s="56"/>
      <c r="BI693" s="56"/>
      <c r="BJ693" s="56"/>
      <c r="BK693" s="56"/>
      <c r="BL693" s="34"/>
      <c r="BT693" s="34"/>
      <c r="CF693" s="34"/>
      <c r="CG693" s="34"/>
      <c r="CH693" s="34"/>
      <c r="CI693" s="34"/>
      <c r="CJ693" s="34"/>
      <c r="CR693" s="34"/>
      <c r="CZ693" s="34"/>
      <c r="DH693" s="34"/>
      <c r="DQ693" s="34"/>
      <c r="DY693" s="34"/>
      <c r="EG693" s="34"/>
      <c r="EO693" s="34"/>
      <c r="EW693" s="71"/>
      <c r="FB693" s="75"/>
      <c r="FC693" s="75"/>
      <c r="FL693" s="71"/>
    </row>
    <row r="694" spans="3:168" s="35" customFormat="1" x14ac:dyDescent="0.2">
      <c r="C694" s="36"/>
      <c r="G694" s="37"/>
      <c r="H694" s="37"/>
      <c r="P694" s="34"/>
      <c r="X694" s="34"/>
      <c r="AN694" s="34"/>
      <c r="BD694" s="34"/>
      <c r="BE694" s="56"/>
      <c r="BF694" s="56"/>
      <c r="BG694" s="56"/>
      <c r="BH694" s="56"/>
      <c r="BI694" s="56"/>
      <c r="BJ694" s="56"/>
      <c r="BK694" s="56"/>
      <c r="BL694" s="34"/>
      <c r="BT694" s="34"/>
      <c r="CF694" s="34"/>
      <c r="CG694" s="34"/>
      <c r="CH694" s="34"/>
      <c r="CI694" s="34"/>
      <c r="CJ694" s="34"/>
      <c r="CR694" s="34"/>
      <c r="CZ694" s="34"/>
      <c r="DH694" s="34"/>
      <c r="DQ694" s="34"/>
      <c r="DY694" s="34"/>
      <c r="EG694" s="34"/>
      <c r="EO694" s="34"/>
      <c r="EW694" s="71"/>
      <c r="FB694" s="75"/>
      <c r="FC694" s="75"/>
      <c r="FL694" s="71"/>
    </row>
    <row r="695" spans="3:168" s="35" customFormat="1" x14ac:dyDescent="0.2">
      <c r="C695" s="36"/>
      <c r="G695" s="37"/>
      <c r="H695" s="37"/>
      <c r="P695" s="34"/>
      <c r="X695" s="34"/>
      <c r="AN695" s="34"/>
      <c r="BD695" s="34"/>
      <c r="BE695" s="56"/>
      <c r="BF695" s="56"/>
      <c r="BG695" s="56"/>
      <c r="BH695" s="56"/>
      <c r="BI695" s="56"/>
      <c r="BJ695" s="56"/>
      <c r="BK695" s="56"/>
      <c r="BL695" s="34"/>
      <c r="BT695" s="34"/>
      <c r="CF695" s="34"/>
      <c r="CG695" s="34"/>
      <c r="CH695" s="34"/>
      <c r="CI695" s="34"/>
      <c r="CJ695" s="34"/>
      <c r="CR695" s="34"/>
      <c r="CZ695" s="34"/>
      <c r="DH695" s="34"/>
      <c r="DQ695" s="34"/>
      <c r="DY695" s="34"/>
      <c r="EG695" s="34"/>
      <c r="EO695" s="34"/>
      <c r="EW695" s="71"/>
      <c r="FB695" s="75"/>
      <c r="FC695" s="75"/>
      <c r="FL695" s="71"/>
    </row>
    <row r="696" spans="3:168" s="35" customFormat="1" x14ac:dyDescent="0.2">
      <c r="C696" s="36"/>
      <c r="G696" s="37"/>
      <c r="H696" s="37"/>
      <c r="P696" s="34"/>
      <c r="X696" s="34"/>
      <c r="AN696" s="34"/>
      <c r="BD696" s="34"/>
      <c r="BE696" s="56"/>
      <c r="BF696" s="56"/>
      <c r="BG696" s="56"/>
      <c r="BH696" s="56"/>
      <c r="BI696" s="56"/>
      <c r="BJ696" s="56"/>
      <c r="BK696" s="56"/>
      <c r="BL696" s="34"/>
      <c r="BT696" s="34"/>
      <c r="CF696" s="34"/>
      <c r="CG696" s="34"/>
      <c r="CH696" s="34"/>
      <c r="CI696" s="34"/>
      <c r="CJ696" s="34"/>
      <c r="CR696" s="34"/>
      <c r="CZ696" s="34"/>
      <c r="DH696" s="34"/>
      <c r="DQ696" s="34"/>
      <c r="DY696" s="34"/>
      <c r="EG696" s="34"/>
      <c r="EO696" s="34"/>
      <c r="EW696" s="71"/>
      <c r="FB696" s="75"/>
      <c r="FC696" s="75"/>
      <c r="FL696" s="71"/>
    </row>
    <row r="697" spans="3:168" s="35" customFormat="1" x14ac:dyDescent="0.2">
      <c r="C697" s="36"/>
      <c r="G697" s="37"/>
      <c r="H697" s="37"/>
      <c r="P697" s="34"/>
      <c r="X697" s="34"/>
      <c r="AN697" s="34"/>
      <c r="BD697" s="34"/>
      <c r="BE697" s="56"/>
      <c r="BF697" s="56"/>
      <c r="BG697" s="56"/>
      <c r="BH697" s="56"/>
      <c r="BI697" s="56"/>
      <c r="BJ697" s="56"/>
      <c r="BK697" s="56"/>
      <c r="BL697" s="34"/>
      <c r="BT697" s="34"/>
      <c r="CF697" s="34"/>
      <c r="CG697" s="34"/>
      <c r="CH697" s="34"/>
      <c r="CI697" s="34"/>
      <c r="CJ697" s="34"/>
      <c r="CR697" s="34"/>
      <c r="CZ697" s="34"/>
      <c r="DH697" s="34"/>
      <c r="DQ697" s="34"/>
      <c r="DY697" s="34"/>
      <c r="EG697" s="34"/>
      <c r="EO697" s="34"/>
      <c r="EW697" s="71"/>
      <c r="FB697" s="75"/>
      <c r="FC697" s="75"/>
      <c r="FL697" s="71"/>
    </row>
    <row r="698" spans="3:168" s="35" customFormat="1" x14ac:dyDescent="0.2">
      <c r="C698" s="36"/>
      <c r="G698" s="37"/>
      <c r="H698" s="37"/>
      <c r="P698" s="34"/>
      <c r="X698" s="34"/>
      <c r="AN698" s="34"/>
      <c r="BD698" s="34"/>
      <c r="BE698" s="56"/>
      <c r="BF698" s="56"/>
      <c r="BG698" s="56"/>
      <c r="BH698" s="56"/>
      <c r="BI698" s="56"/>
      <c r="BJ698" s="56"/>
      <c r="BK698" s="56"/>
      <c r="BL698" s="34"/>
      <c r="BT698" s="34"/>
      <c r="CF698" s="34"/>
      <c r="CG698" s="34"/>
      <c r="CH698" s="34"/>
      <c r="CI698" s="34"/>
      <c r="CJ698" s="34"/>
      <c r="CR698" s="34"/>
      <c r="CZ698" s="34"/>
      <c r="DH698" s="34"/>
      <c r="DQ698" s="34"/>
      <c r="DY698" s="34"/>
      <c r="EG698" s="34"/>
      <c r="EO698" s="34"/>
      <c r="EW698" s="71"/>
      <c r="FB698" s="75"/>
      <c r="FC698" s="75"/>
      <c r="FL698" s="71"/>
    </row>
    <row r="699" spans="3:168" s="35" customFormat="1" x14ac:dyDescent="0.2">
      <c r="C699" s="36"/>
      <c r="G699" s="37"/>
      <c r="H699" s="37"/>
      <c r="P699" s="34"/>
      <c r="X699" s="34"/>
      <c r="AN699" s="34"/>
      <c r="BD699" s="34"/>
      <c r="BE699" s="56"/>
      <c r="BF699" s="56"/>
      <c r="BG699" s="56"/>
      <c r="BH699" s="56"/>
      <c r="BI699" s="56"/>
      <c r="BJ699" s="56"/>
      <c r="BK699" s="56"/>
      <c r="BL699" s="34"/>
      <c r="BT699" s="34"/>
      <c r="CF699" s="34"/>
      <c r="CG699" s="34"/>
      <c r="CH699" s="34"/>
      <c r="CI699" s="34"/>
      <c r="CJ699" s="34"/>
      <c r="CR699" s="34"/>
      <c r="CZ699" s="34"/>
      <c r="DH699" s="34"/>
      <c r="DQ699" s="34"/>
      <c r="DY699" s="34"/>
      <c r="EG699" s="34"/>
      <c r="EO699" s="34"/>
      <c r="EW699" s="71"/>
      <c r="FB699" s="75"/>
      <c r="FC699" s="75"/>
      <c r="FL699" s="71"/>
    </row>
    <row r="700" spans="3:168" s="35" customFormat="1" x14ac:dyDescent="0.2">
      <c r="C700" s="36"/>
      <c r="G700" s="37"/>
      <c r="H700" s="37"/>
      <c r="P700" s="34"/>
      <c r="X700" s="34"/>
      <c r="AN700" s="34"/>
      <c r="BD700" s="34"/>
      <c r="BE700" s="56"/>
      <c r="BF700" s="56"/>
      <c r="BG700" s="56"/>
      <c r="BH700" s="56"/>
      <c r="BI700" s="56"/>
      <c r="BJ700" s="56"/>
      <c r="BK700" s="56"/>
      <c r="BL700" s="34"/>
      <c r="BT700" s="34"/>
      <c r="CF700" s="34"/>
      <c r="CG700" s="34"/>
      <c r="CH700" s="34"/>
      <c r="CI700" s="34"/>
      <c r="CJ700" s="34"/>
      <c r="CR700" s="34"/>
      <c r="CZ700" s="34"/>
      <c r="DH700" s="34"/>
      <c r="DQ700" s="34"/>
      <c r="DY700" s="34"/>
      <c r="EG700" s="34"/>
      <c r="EO700" s="34"/>
      <c r="EW700" s="71"/>
      <c r="FB700" s="75"/>
      <c r="FC700" s="75"/>
      <c r="FL700" s="71"/>
    </row>
    <row r="701" spans="3:168" s="35" customFormat="1" x14ac:dyDescent="0.2">
      <c r="C701" s="36"/>
      <c r="G701" s="37"/>
      <c r="H701" s="37"/>
      <c r="P701" s="34"/>
      <c r="X701" s="34"/>
      <c r="AN701" s="34"/>
      <c r="BD701" s="34"/>
      <c r="BE701" s="56"/>
      <c r="BF701" s="56"/>
      <c r="BG701" s="56"/>
      <c r="BH701" s="56"/>
      <c r="BI701" s="56"/>
      <c r="BJ701" s="56"/>
      <c r="BK701" s="56"/>
      <c r="BL701" s="34"/>
      <c r="BT701" s="34"/>
      <c r="CF701" s="34"/>
      <c r="CG701" s="34"/>
      <c r="CH701" s="34"/>
      <c r="CI701" s="34"/>
      <c r="CJ701" s="34"/>
      <c r="CR701" s="34"/>
      <c r="CZ701" s="34"/>
      <c r="DH701" s="34"/>
      <c r="DQ701" s="34"/>
      <c r="DY701" s="34"/>
      <c r="EG701" s="34"/>
      <c r="EO701" s="34"/>
      <c r="EW701" s="71"/>
      <c r="FB701" s="75"/>
      <c r="FC701" s="75"/>
      <c r="FL701" s="71"/>
    </row>
    <row r="702" spans="3:168" s="35" customFormat="1" x14ac:dyDescent="0.2">
      <c r="C702" s="36"/>
      <c r="G702" s="37"/>
      <c r="H702" s="37"/>
      <c r="P702" s="34"/>
      <c r="X702" s="34"/>
      <c r="AN702" s="34"/>
      <c r="BD702" s="34"/>
      <c r="BE702" s="56"/>
      <c r="BF702" s="56"/>
      <c r="BG702" s="56"/>
      <c r="BH702" s="56"/>
      <c r="BI702" s="56"/>
      <c r="BJ702" s="56"/>
      <c r="BK702" s="56"/>
      <c r="BL702" s="34"/>
      <c r="BT702" s="34"/>
      <c r="CF702" s="34"/>
      <c r="CG702" s="34"/>
      <c r="CH702" s="34"/>
      <c r="CI702" s="34"/>
      <c r="CJ702" s="34"/>
      <c r="CR702" s="34"/>
      <c r="CZ702" s="34"/>
      <c r="DH702" s="34"/>
      <c r="DQ702" s="34"/>
      <c r="DY702" s="34"/>
      <c r="EG702" s="34"/>
      <c r="EO702" s="34"/>
      <c r="EW702" s="71"/>
      <c r="FB702" s="75"/>
      <c r="FC702" s="75"/>
      <c r="FL702" s="71"/>
    </row>
    <row r="703" spans="3:168" s="35" customFormat="1" x14ac:dyDescent="0.2">
      <c r="C703" s="36"/>
      <c r="G703" s="37"/>
      <c r="H703" s="37"/>
      <c r="P703" s="34"/>
      <c r="X703" s="34"/>
      <c r="AN703" s="34"/>
      <c r="BD703" s="34"/>
      <c r="BE703" s="56"/>
      <c r="BF703" s="56"/>
      <c r="BG703" s="56"/>
      <c r="BH703" s="56"/>
      <c r="BI703" s="56"/>
      <c r="BJ703" s="56"/>
      <c r="BK703" s="56"/>
      <c r="BL703" s="34"/>
      <c r="BT703" s="34"/>
      <c r="CF703" s="34"/>
      <c r="CG703" s="34"/>
      <c r="CH703" s="34"/>
      <c r="CI703" s="34"/>
      <c r="CJ703" s="34"/>
      <c r="CR703" s="34"/>
      <c r="CZ703" s="34"/>
      <c r="DH703" s="34"/>
      <c r="DQ703" s="34"/>
      <c r="DY703" s="34"/>
      <c r="EG703" s="34"/>
      <c r="EO703" s="34"/>
      <c r="EW703" s="71"/>
      <c r="FB703" s="75"/>
      <c r="FC703" s="75"/>
      <c r="FL703" s="71"/>
    </row>
    <row r="704" spans="3:168" s="35" customFormat="1" x14ac:dyDescent="0.2">
      <c r="C704" s="36"/>
      <c r="G704" s="37"/>
      <c r="H704" s="37"/>
      <c r="P704" s="34"/>
      <c r="X704" s="34"/>
      <c r="AN704" s="34"/>
      <c r="BD704" s="34"/>
      <c r="BE704" s="56"/>
      <c r="BF704" s="56"/>
      <c r="BG704" s="56"/>
      <c r="BH704" s="56"/>
      <c r="BI704" s="56"/>
      <c r="BJ704" s="56"/>
      <c r="BK704" s="56"/>
      <c r="BL704" s="34"/>
      <c r="BT704" s="34"/>
      <c r="CF704" s="34"/>
      <c r="CG704" s="34"/>
      <c r="CH704" s="34"/>
      <c r="CI704" s="34"/>
      <c r="CJ704" s="34"/>
      <c r="CR704" s="34"/>
      <c r="CZ704" s="34"/>
      <c r="DH704" s="34"/>
      <c r="DQ704" s="34"/>
      <c r="DY704" s="34"/>
      <c r="EG704" s="34"/>
      <c r="EO704" s="34"/>
      <c r="EW704" s="71"/>
      <c r="FB704" s="75"/>
      <c r="FC704" s="75"/>
      <c r="FL704" s="71"/>
    </row>
    <row r="705" spans="3:168" s="35" customFormat="1" x14ac:dyDescent="0.2">
      <c r="C705" s="36"/>
      <c r="G705" s="37"/>
      <c r="H705" s="37"/>
      <c r="P705" s="34"/>
      <c r="X705" s="34"/>
      <c r="AN705" s="34"/>
      <c r="BD705" s="34"/>
      <c r="BE705" s="56"/>
      <c r="BF705" s="56"/>
      <c r="BG705" s="56"/>
      <c r="BH705" s="56"/>
      <c r="BI705" s="56"/>
      <c r="BJ705" s="56"/>
      <c r="BK705" s="56"/>
      <c r="BL705" s="34"/>
      <c r="BT705" s="34"/>
      <c r="CF705" s="34"/>
      <c r="CG705" s="34"/>
      <c r="CH705" s="34"/>
      <c r="CI705" s="34"/>
      <c r="CJ705" s="34"/>
      <c r="CR705" s="34"/>
      <c r="CZ705" s="34"/>
      <c r="DH705" s="34"/>
      <c r="DQ705" s="34"/>
      <c r="DY705" s="34"/>
      <c r="EG705" s="34"/>
      <c r="EO705" s="34"/>
      <c r="EW705" s="71"/>
      <c r="FB705" s="75"/>
      <c r="FC705" s="75"/>
      <c r="FL705" s="71"/>
    </row>
    <row r="706" spans="3:168" s="35" customFormat="1" x14ac:dyDescent="0.2">
      <c r="C706" s="36"/>
      <c r="G706" s="37"/>
      <c r="H706" s="37"/>
      <c r="P706" s="34"/>
      <c r="X706" s="34"/>
      <c r="AN706" s="34"/>
      <c r="BD706" s="34"/>
      <c r="BE706" s="56"/>
      <c r="BF706" s="56"/>
      <c r="BG706" s="56"/>
      <c r="BH706" s="56"/>
      <c r="BI706" s="56"/>
      <c r="BJ706" s="56"/>
      <c r="BK706" s="56"/>
      <c r="BL706" s="34"/>
      <c r="BT706" s="34"/>
      <c r="CF706" s="34"/>
      <c r="CG706" s="34"/>
      <c r="CH706" s="34"/>
      <c r="CI706" s="34"/>
      <c r="CJ706" s="34"/>
      <c r="CR706" s="34"/>
      <c r="CZ706" s="34"/>
      <c r="DH706" s="34"/>
      <c r="DQ706" s="34"/>
      <c r="DY706" s="34"/>
      <c r="EG706" s="34"/>
      <c r="EO706" s="34"/>
      <c r="EW706" s="71"/>
      <c r="FB706" s="75"/>
      <c r="FC706" s="75"/>
      <c r="FL706" s="71"/>
    </row>
    <row r="707" spans="3:168" s="35" customFormat="1" x14ac:dyDescent="0.2">
      <c r="C707" s="36"/>
      <c r="G707" s="37"/>
      <c r="H707" s="37"/>
      <c r="P707" s="34"/>
      <c r="X707" s="34"/>
      <c r="AN707" s="34"/>
      <c r="BD707" s="34"/>
      <c r="BE707" s="56"/>
      <c r="BF707" s="56"/>
      <c r="BG707" s="56"/>
      <c r="BH707" s="56"/>
      <c r="BI707" s="56"/>
      <c r="BJ707" s="56"/>
      <c r="BK707" s="56"/>
      <c r="BL707" s="34"/>
      <c r="BT707" s="34"/>
      <c r="CF707" s="34"/>
      <c r="CG707" s="34"/>
      <c r="CH707" s="34"/>
      <c r="CI707" s="34"/>
      <c r="CJ707" s="34"/>
      <c r="CR707" s="34"/>
      <c r="CZ707" s="34"/>
      <c r="DH707" s="34"/>
      <c r="DQ707" s="34"/>
      <c r="DY707" s="34"/>
      <c r="EG707" s="34"/>
      <c r="EO707" s="34"/>
      <c r="EW707" s="71"/>
      <c r="FB707" s="75"/>
      <c r="FC707" s="75"/>
      <c r="FL707" s="71"/>
    </row>
    <row r="708" spans="3:168" s="35" customFormat="1" x14ac:dyDescent="0.2">
      <c r="C708" s="36"/>
      <c r="G708" s="37"/>
      <c r="H708" s="37"/>
      <c r="P708" s="34"/>
      <c r="X708" s="34"/>
      <c r="AN708" s="34"/>
      <c r="BD708" s="34"/>
      <c r="BE708" s="56"/>
      <c r="BF708" s="56"/>
      <c r="BG708" s="56"/>
      <c r="BH708" s="56"/>
      <c r="BI708" s="56"/>
      <c r="BJ708" s="56"/>
      <c r="BK708" s="56"/>
      <c r="BL708" s="34"/>
      <c r="BT708" s="34"/>
      <c r="CF708" s="34"/>
      <c r="CG708" s="34"/>
      <c r="CH708" s="34"/>
      <c r="CI708" s="34"/>
      <c r="CJ708" s="34"/>
      <c r="CR708" s="34"/>
      <c r="CZ708" s="34"/>
      <c r="DH708" s="34"/>
      <c r="DQ708" s="34"/>
      <c r="DY708" s="34"/>
      <c r="EG708" s="34"/>
      <c r="EO708" s="34"/>
      <c r="EW708" s="71"/>
      <c r="FB708" s="75"/>
      <c r="FC708" s="75"/>
      <c r="FL708" s="71"/>
    </row>
    <row r="709" spans="3:168" s="35" customFormat="1" x14ac:dyDescent="0.2">
      <c r="C709" s="36"/>
      <c r="G709" s="37"/>
      <c r="H709" s="37"/>
      <c r="P709" s="34"/>
      <c r="X709" s="34"/>
      <c r="AN709" s="34"/>
      <c r="BD709" s="34"/>
      <c r="BE709" s="56"/>
      <c r="BF709" s="56"/>
      <c r="BG709" s="56"/>
      <c r="BH709" s="56"/>
      <c r="BI709" s="56"/>
      <c r="BJ709" s="56"/>
      <c r="BK709" s="56"/>
      <c r="BL709" s="34"/>
      <c r="BT709" s="34"/>
      <c r="CF709" s="34"/>
      <c r="CG709" s="34"/>
      <c r="CH709" s="34"/>
      <c r="CI709" s="34"/>
      <c r="CJ709" s="34"/>
      <c r="CR709" s="34"/>
      <c r="CZ709" s="34"/>
      <c r="DH709" s="34"/>
      <c r="DQ709" s="34"/>
      <c r="DY709" s="34"/>
      <c r="EG709" s="34"/>
      <c r="EO709" s="34"/>
      <c r="EW709" s="71"/>
      <c r="FB709" s="75"/>
      <c r="FC709" s="75"/>
      <c r="FL709" s="71"/>
    </row>
    <row r="710" spans="3:168" s="35" customFormat="1" x14ac:dyDescent="0.2">
      <c r="C710" s="36"/>
      <c r="G710" s="37"/>
      <c r="H710" s="37"/>
      <c r="P710" s="34"/>
      <c r="X710" s="34"/>
      <c r="AN710" s="34"/>
      <c r="BD710" s="34"/>
      <c r="BE710" s="56"/>
      <c r="BF710" s="56"/>
      <c r="BG710" s="56"/>
      <c r="BH710" s="56"/>
      <c r="BI710" s="56"/>
      <c r="BJ710" s="56"/>
      <c r="BK710" s="56"/>
      <c r="BL710" s="34"/>
      <c r="BT710" s="34"/>
      <c r="CF710" s="34"/>
      <c r="CG710" s="34"/>
      <c r="CH710" s="34"/>
      <c r="CI710" s="34"/>
      <c r="CJ710" s="34"/>
      <c r="CR710" s="34"/>
      <c r="CZ710" s="34"/>
      <c r="DH710" s="34"/>
      <c r="DQ710" s="34"/>
      <c r="DY710" s="34"/>
      <c r="EG710" s="34"/>
      <c r="EO710" s="34"/>
      <c r="EW710" s="71"/>
      <c r="FB710" s="75"/>
      <c r="FC710" s="75"/>
      <c r="FL710" s="71"/>
    </row>
    <row r="711" spans="3:168" s="35" customFormat="1" x14ac:dyDescent="0.2">
      <c r="C711" s="36"/>
      <c r="G711" s="37"/>
      <c r="H711" s="37"/>
      <c r="P711" s="34"/>
      <c r="X711" s="34"/>
      <c r="AN711" s="34"/>
      <c r="BD711" s="34"/>
      <c r="BE711" s="56"/>
      <c r="BF711" s="56"/>
      <c r="BG711" s="56"/>
      <c r="BH711" s="56"/>
      <c r="BI711" s="56"/>
      <c r="BJ711" s="56"/>
      <c r="BK711" s="56"/>
      <c r="BL711" s="34"/>
      <c r="BT711" s="34"/>
      <c r="CF711" s="34"/>
      <c r="CG711" s="34"/>
      <c r="CH711" s="34"/>
      <c r="CI711" s="34"/>
      <c r="CJ711" s="34"/>
      <c r="CR711" s="34"/>
      <c r="CZ711" s="34"/>
      <c r="DH711" s="34"/>
      <c r="DQ711" s="34"/>
      <c r="DY711" s="34"/>
      <c r="EG711" s="34"/>
      <c r="EO711" s="34"/>
      <c r="EW711" s="71"/>
      <c r="FB711" s="75"/>
      <c r="FC711" s="75"/>
      <c r="FL711" s="71"/>
    </row>
    <row r="712" spans="3:168" s="35" customFormat="1" x14ac:dyDescent="0.2">
      <c r="C712" s="36"/>
      <c r="G712" s="37"/>
      <c r="H712" s="37"/>
      <c r="P712" s="34"/>
      <c r="X712" s="34"/>
      <c r="AN712" s="34"/>
      <c r="BD712" s="34"/>
      <c r="BE712" s="56"/>
      <c r="BF712" s="56"/>
      <c r="BG712" s="56"/>
      <c r="BH712" s="56"/>
      <c r="BI712" s="56"/>
      <c r="BJ712" s="56"/>
      <c r="BK712" s="56"/>
      <c r="BL712" s="34"/>
      <c r="BT712" s="34"/>
      <c r="CF712" s="34"/>
      <c r="CG712" s="34"/>
      <c r="CH712" s="34"/>
      <c r="CI712" s="34"/>
      <c r="CJ712" s="34"/>
      <c r="CR712" s="34"/>
      <c r="CZ712" s="34"/>
      <c r="DH712" s="34"/>
      <c r="DQ712" s="34"/>
      <c r="DY712" s="34"/>
      <c r="EG712" s="34"/>
      <c r="EO712" s="34"/>
      <c r="EW712" s="71"/>
      <c r="FB712" s="75"/>
      <c r="FC712" s="75"/>
      <c r="FL712" s="71"/>
    </row>
    <row r="713" spans="3:168" s="35" customFormat="1" x14ac:dyDescent="0.2">
      <c r="C713" s="36"/>
      <c r="G713" s="37"/>
      <c r="H713" s="37"/>
      <c r="P713" s="34"/>
      <c r="X713" s="34"/>
      <c r="AN713" s="34"/>
      <c r="BD713" s="34"/>
      <c r="BE713" s="56"/>
      <c r="BF713" s="56"/>
      <c r="BG713" s="56"/>
      <c r="BH713" s="56"/>
      <c r="BI713" s="56"/>
      <c r="BJ713" s="56"/>
      <c r="BK713" s="56"/>
      <c r="BL713" s="34"/>
      <c r="BT713" s="34"/>
      <c r="CF713" s="34"/>
      <c r="CG713" s="34"/>
      <c r="CH713" s="34"/>
      <c r="CI713" s="34"/>
      <c r="CJ713" s="34"/>
      <c r="CR713" s="34"/>
      <c r="CZ713" s="34"/>
      <c r="DH713" s="34"/>
      <c r="DQ713" s="34"/>
      <c r="DY713" s="34"/>
      <c r="EG713" s="34"/>
      <c r="EO713" s="34"/>
      <c r="EW713" s="71"/>
      <c r="FB713" s="75"/>
      <c r="FC713" s="75"/>
      <c r="FL713" s="71"/>
    </row>
    <row r="714" spans="3:168" s="35" customFormat="1" x14ac:dyDescent="0.2">
      <c r="C714" s="36"/>
      <c r="G714" s="37"/>
      <c r="H714" s="37"/>
      <c r="P714" s="34"/>
      <c r="X714" s="34"/>
      <c r="AN714" s="34"/>
      <c r="BD714" s="34"/>
      <c r="BE714" s="56"/>
      <c r="BF714" s="56"/>
      <c r="BG714" s="56"/>
      <c r="BH714" s="56"/>
      <c r="BI714" s="56"/>
      <c r="BJ714" s="56"/>
      <c r="BK714" s="56"/>
      <c r="BL714" s="34"/>
      <c r="BT714" s="34"/>
      <c r="CF714" s="34"/>
      <c r="CG714" s="34"/>
      <c r="CH714" s="34"/>
      <c r="CI714" s="34"/>
      <c r="CJ714" s="34"/>
      <c r="CR714" s="34"/>
      <c r="CZ714" s="34"/>
      <c r="DH714" s="34"/>
      <c r="DQ714" s="34"/>
      <c r="DY714" s="34"/>
      <c r="EG714" s="34"/>
      <c r="EO714" s="34"/>
      <c r="EW714" s="71"/>
      <c r="FB714" s="75"/>
      <c r="FC714" s="75"/>
      <c r="FL714" s="71"/>
    </row>
    <row r="715" spans="3:168" s="35" customFormat="1" x14ac:dyDescent="0.2">
      <c r="C715" s="36"/>
      <c r="G715" s="37"/>
      <c r="H715" s="37"/>
      <c r="P715" s="34"/>
      <c r="X715" s="34"/>
      <c r="AN715" s="34"/>
      <c r="BD715" s="34"/>
      <c r="BE715" s="56"/>
      <c r="BF715" s="56"/>
      <c r="BG715" s="56"/>
      <c r="BH715" s="56"/>
      <c r="BI715" s="56"/>
      <c r="BJ715" s="56"/>
      <c r="BK715" s="56"/>
      <c r="BL715" s="34"/>
      <c r="BT715" s="34"/>
      <c r="CF715" s="34"/>
      <c r="CG715" s="34"/>
      <c r="CH715" s="34"/>
      <c r="CI715" s="34"/>
      <c r="CJ715" s="34"/>
      <c r="CR715" s="34"/>
      <c r="CZ715" s="34"/>
      <c r="DH715" s="34"/>
      <c r="DQ715" s="34"/>
      <c r="DY715" s="34"/>
      <c r="EG715" s="34"/>
      <c r="EO715" s="34"/>
      <c r="EW715" s="71"/>
      <c r="FB715" s="75"/>
      <c r="FC715" s="75"/>
      <c r="FL715" s="71"/>
    </row>
    <row r="716" spans="3:168" s="35" customFormat="1" x14ac:dyDescent="0.2">
      <c r="C716" s="36"/>
      <c r="G716" s="37"/>
      <c r="H716" s="37"/>
      <c r="P716" s="34"/>
      <c r="X716" s="34"/>
      <c r="AN716" s="34"/>
      <c r="BD716" s="34"/>
      <c r="BE716" s="56"/>
      <c r="BF716" s="56"/>
      <c r="BG716" s="56"/>
      <c r="BH716" s="56"/>
      <c r="BI716" s="56"/>
      <c r="BJ716" s="56"/>
      <c r="BK716" s="56"/>
      <c r="BL716" s="34"/>
      <c r="BT716" s="34"/>
      <c r="CF716" s="34"/>
      <c r="CG716" s="34"/>
      <c r="CH716" s="34"/>
      <c r="CI716" s="34"/>
      <c r="CJ716" s="34"/>
      <c r="CR716" s="34"/>
      <c r="CZ716" s="34"/>
      <c r="DH716" s="34"/>
      <c r="DQ716" s="34"/>
      <c r="DY716" s="34"/>
      <c r="EG716" s="34"/>
      <c r="EO716" s="34"/>
      <c r="EW716" s="71"/>
      <c r="FB716" s="75"/>
      <c r="FC716" s="75"/>
      <c r="FL716" s="71"/>
    </row>
    <row r="717" spans="3:168" s="35" customFormat="1" x14ac:dyDescent="0.2">
      <c r="C717" s="36"/>
      <c r="G717" s="37"/>
      <c r="H717" s="37"/>
      <c r="P717" s="34"/>
      <c r="X717" s="34"/>
      <c r="AN717" s="34"/>
      <c r="BD717" s="34"/>
      <c r="BE717" s="56"/>
      <c r="BF717" s="56"/>
      <c r="BG717" s="56"/>
      <c r="BH717" s="56"/>
      <c r="BI717" s="56"/>
      <c r="BJ717" s="56"/>
      <c r="BK717" s="56"/>
      <c r="BL717" s="34"/>
      <c r="BT717" s="34"/>
      <c r="CF717" s="34"/>
      <c r="CG717" s="34"/>
      <c r="CH717" s="34"/>
      <c r="CI717" s="34"/>
      <c r="CJ717" s="34"/>
      <c r="CR717" s="34"/>
      <c r="CZ717" s="34"/>
      <c r="DH717" s="34"/>
      <c r="DQ717" s="34"/>
      <c r="DY717" s="34"/>
      <c r="EG717" s="34"/>
      <c r="EO717" s="34"/>
      <c r="EW717" s="71"/>
      <c r="FB717" s="75"/>
      <c r="FC717" s="75"/>
      <c r="FL717" s="71"/>
    </row>
    <row r="718" spans="3:168" s="35" customFormat="1" x14ac:dyDescent="0.2">
      <c r="C718" s="36"/>
      <c r="G718" s="37"/>
      <c r="H718" s="37"/>
      <c r="P718" s="34"/>
      <c r="X718" s="34"/>
      <c r="AN718" s="34"/>
      <c r="BD718" s="34"/>
      <c r="BE718" s="56"/>
      <c r="BF718" s="56"/>
      <c r="BG718" s="56"/>
      <c r="BH718" s="56"/>
      <c r="BI718" s="56"/>
      <c r="BJ718" s="56"/>
      <c r="BK718" s="56"/>
      <c r="BL718" s="34"/>
      <c r="BT718" s="34"/>
      <c r="CF718" s="34"/>
      <c r="CG718" s="34"/>
      <c r="CH718" s="34"/>
      <c r="CI718" s="34"/>
      <c r="CJ718" s="34"/>
      <c r="CR718" s="34"/>
      <c r="CZ718" s="34"/>
      <c r="DH718" s="34"/>
      <c r="DQ718" s="34"/>
      <c r="DY718" s="34"/>
      <c r="EG718" s="34"/>
      <c r="EO718" s="34"/>
      <c r="EW718" s="71"/>
      <c r="FB718" s="75"/>
      <c r="FC718" s="75"/>
      <c r="FL718" s="71"/>
    </row>
    <row r="719" spans="3:168" s="35" customFormat="1" x14ac:dyDescent="0.2">
      <c r="C719" s="36"/>
      <c r="G719" s="37"/>
      <c r="H719" s="37"/>
      <c r="P719" s="34"/>
      <c r="X719" s="34"/>
      <c r="AN719" s="34"/>
      <c r="BD719" s="34"/>
      <c r="BE719" s="56"/>
      <c r="BF719" s="56"/>
      <c r="BG719" s="56"/>
      <c r="BH719" s="56"/>
      <c r="BI719" s="56"/>
      <c r="BJ719" s="56"/>
      <c r="BK719" s="56"/>
      <c r="BL719" s="34"/>
      <c r="BT719" s="34"/>
      <c r="CF719" s="34"/>
      <c r="CG719" s="34"/>
      <c r="CH719" s="34"/>
      <c r="CI719" s="34"/>
      <c r="CJ719" s="34"/>
      <c r="CR719" s="34"/>
      <c r="CZ719" s="34"/>
      <c r="DH719" s="34"/>
      <c r="DQ719" s="34"/>
      <c r="DY719" s="34"/>
      <c r="EG719" s="34"/>
      <c r="EO719" s="34"/>
      <c r="EW719" s="71"/>
      <c r="FB719" s="75"/>
      <c r="FC719" s="75"/>
      <c r="FL719" s="71"/>
    </row>
    <row r="720" spans="3:168" s="35" customFormat="1" x14ac:dyDescent="0.2">
      <c r="C720" s="36"/>
      <c r="G720" s="37"/>
      <c r="H720" s="37"/>
      <c r="P720" s="34"/>
      <c r="X720" s="34"/>
      <c r="AN720" s="34"/>
      <c r="BD720" s="34"/>
      <c r="BE720" s="56"/>
      <c r="BF720" s="56"/>
      <c r="BG720" s="56"/>
      <c r="BH720" s="56"/>
      <c r="BI720" s="56"/>
      <c r="BJ720" s="56"/>
      <c r="BK720" s="56"/>
      <c r="BL720" s="34"/>
      <c r="BT720" s="34"/>
      <c r="CF720" s="34"/>
      <c r="CG720" s="34"/>
      <c r="CH720" s="34"/>
      <c r="CI720" s="34"/>
      <c r="CJ720" s="34"/>
      <c r="CR720" s="34"/>
      <c r="CZ720" s="34"/>
      <c r="DH720" s="34"/>
      <c r="DQ720" s="34"/>
      <c r="DY720" s="34"/>
      <c r="EG720" s="34"/>
      <c r="EO720" s="34"/>
      <c r="EW720" s="71"/>
      <c r="FB720" s="75"/>
      <c r="FC720" s="75"/>
      <c r="FL720" s="71"/>
    </row>
    <row r="721" spans="3:168" s="35" customFormat="1" x14ac:dyDescent="0.2">
      <c r="C721" s="36"/>
      <c r="G721" s="37"/>
      <c r="H721" s="37"/>
      <c r="P721" s="34"/>
      <c r="X721" s="34"/>
      <c r="AN721" s="34"/>
      <c r="BD721" s="34"/>
      <c r="BE721" s="56"/>
      <c r="BF721" s="56"/>
      <c r="BG721" s="56"/>
      <c r="BH721" s="56"/>
      <c r="BI721" s="56"/>
      <c r="BJ721" s="56"/>
      <c r="BK721" s="56"/>
      <c r="BL721" s="34"/>
      <c r="BT721" s="34"/>
      <c r="CF721" s="34"/>
      <c r="CG721" s="34"/>
      <c r="CH721" s="34"/>
      <c r="CI721" s="34"/>
      <c r="CJ721" s="34"/>
      <c r="CR721" s="34"/>
      <c r="CZ721" s="34"/>
      <c r="DH721" s="34"/>
      <c r="DQ721" s="34"/>
      <c r="DY721" s="34"/>
      <c r="EG721" s="34"/>
      <c r="EO721" s="34"/>
      <c r="EW721" s="71"/>
      <c r="FB721" s="75"/>
      <c r="FC721" s="75"/>
      <c r="FL721" s="71"/>
    </row>
    <row r="722" spans="3:168" s="35" customFormat="1" x14ac:dyDescent="0.2">
      <c r="C722" s="36"/>
      <c r="G722" s="37"/>
      <c r="H722" s="37"/>
      <c r="P722" s="34"/>
      <c r="X722" s="34"/>
      <c r="AN722" s="34"/>
      <c r="BD722" s="34"/>
      <c r="BE722" s="56"/>
      <c r="BF722" s="56"/>
      <c r="BG722" s="56"/>
      <c r="BH722" s="56"/>
      <c r="BI722" s="56"/>
      <c r="BJ722" s="56"/>
      <c r="BK722" s="56"/>
      <c r="BL722" s="34"/>
      <c r="BT722" s="34"/>
      <c r="CF722" s="34"/>
      <c r="CG722" s="34"/>
      <c r="CH722" s="34"/>
      <c r="CI722" s="34"/>
      <c r="CJ722" s="34"/>
      <c r="CR722" s="34"/>
      <c r="CZ722" s="34"/>
      <c r="DH722" s="34"/>
      <c r="DQ722" s="34"/>
      <c r="DY722" s="34"/>
      <c r="EG722" s="34"/>
      <c r="EO722" s="34"/>
      <c r="EW722" s="71"/>
      <c r="FB722" s="75"/>
      <c r="FC722" s="75"/>
      <c r="FL722" s="71"/>
    </row>
    <row r="723" spans="3:168" s="35" customFormat="1" x14ac:dyDescent="0.2">
      <c r="C723" s="36"/>
      <c r="G723" s="37"/>
      <c r="H723" s="37"/>
      <c r="P723" s="34"/>
      <c r="X723" s="34"/>
      <c r="AN723" s="34"/>
      <c r="BD723" s="34"/>
      <c r="BE723" s="56"/>
      <c r="BF723" s="56"/>
      <c r="BG723" s="56"/>
      <c r="BH723" s="56"/>
      <c r="BI723" s="56"/>
      <c r="BJ723" s="56"/>
      <c r="BK723" s="56"/>
      <c r="BL723" s="34"/>
      <c r="BT723" s="34"/>
      <c r="CF723" s="34"/>
      <c r="CG723" s="34"/>
      <c r="CH723" s="34"/>
      <c r="CI723" s="34"/>
      <c r="CJ723" s="34"/>
      <c r="CR723" s="34"/>
      <c r="CZ723" s="34"/>
      <c r="DH723" s="34"/>
      <c r="DQ723" s="34"/>
      <c r="DY723" s="34"/>
      <c r="EG723" s="34"/>
      <c r="EO723" s="34"/>
      <c r="EW723" s="71"/>
      <c r="FB723" s="75"/>
      <c r="FC723" s="75"/>
      <c r="FL723" s="71"/>
    </row>
    <row r="724" spans="3:168" s="35" customFormat="1" x14ac:dyDescent="0.2">
      <c r="C724" s="36"/>
      <c r="G724" s="37"/>
      <c r="H724" s="37"/>
      <c r="P724" s="34"/>
      <c r="X724" s="34"/>
      <c r="AN724" s="34"/>
      <c r="BD724" s="34"/>
      <c r="BE724" s="56"/>
      <c r="BF724" s="56"/>
      <c r="BG724" s="56"/>
      <c r="BH724" s="56"/>
      <c r="BI724" s="56"/>
      <c r="BJ724" s="56"/>
      <c r="BK724" s="56"/>
      <c r="BL724" s="34"/>
      <c r="BT724" s="34"/>
      <c r="CF724" s="34"/>
      <c r="CG724" s="34"/>
      <c r="CH724" s="34"/>
      <c r="CI724" s="34"/>
      <c r="CJ724" s="34"/>
      <c r="CR724" s="34"/>
      <c r="CZ724" s="34"/>
      <c r="DH724" s="34"/>
      <c r="DQ724" s="34"/>
      <c r="DY724" s="34"/>
      <c r="EG724" s="34"/>
      <c r="EO724" s="34"/>
      <c r="EW724" s="71"/>
      <c r="FB724" s="75"/>
      <c r="FC724" s="75"/>
      <c r="FL724" s="71"/>
    </row>
    <row r="725" spans="3:168" s="35" customFormat="1" x14ac:dyDescent="0.2">
      <c r="C725" s="36"/>
      <c r="G725" s="37"/>
      <c r="H725" s="37"/>
      <c r="P725" s="34"/>
      <c r="X725" s="34"/>
      <c r="AN725" s="34"/>
      <c r="BD725" s="34"/>
      <c r="BE725" s="56"/>
      <c r="BF725" s="56"/>
      <c r="BG725" s="56"/>
      <c r="BH725" s="56"/>
      <c r="BI725" s="56"/>
      <c r="BJ725" s="56"/>
      <c r="BK725" s="56"/>
      <c r="BL725" s="34"/>
      <c r="BT725" s="34"/>
      <c r="CF725" s="34"/>
      <c r="CG725" s="34"/>
      <c r="CH725" s="34"/>
      <c r="CI725" s="34"/>
      <c r="CJ725" s="34"/>
      <c r="CR725" s="34"/>
      <c r="CZ725" s="34"/>
      <c r="DH725" s="34"/>
      <c r="DQ725" s="34"/>
      <c r="DY725" s="34"/>
      <c r="EG725" s="34"/>
      <c r="EO725" s="34"/>
      <c r="EW725" s="71"/>
      <c r="FB725" s="75"/>
      <c r="FC725" s="75"/>
      <c r="FL725" s="71"/>
    </row>
    <row r="726" spans="3:168" s="35" customFormat="1" x14ac:dyDescent="0.2">
      <c r="C726" s="36"/>
      <c r="G726" s="37"/>
      <c r="H726" s="37"/>
      <c r="P726" s="34"/>
      <c r="X726" s="34"/>
      <c r="AN726" s="34"/>
      <c r="BD726" s="34"/>
      <c r="BE726" s="56"/>
      <c r="BF726" s="56"/>
      <c r="BG726" s="56"/>
      <c r="BH726" s="56"/>
      <c r="BI726" s="56"/>
      <c r="BJ726" s="56"/>
      <c r="BK726" s="56"/>
      <c r="BL726" s="34"/>
      <c r="BT726" s="34"/>
      <c r="CF726" s="34"/>
      <c r="CG726" s="34"/>
      <c r="CH726" s="34"/>
      <c r="CI726" s="34"/>
      <c r="CJ726" s="34"/>
      <c r="CR726" s="34"/>
      <c r="CZ726" s="34"/>
      <c r="DH726" s="34"/>
      <c r="DQ726" s="34"/>
      <c r="DY726" s="34"/>
      <c r="EG726" s="34"/>
      <c r="EO726" s="34"/>
      <c r="EW726" s="71"/>
      <c r="FB726" s="75"/>
      <c r="FC726" s="75"/>
      <c r="FL726" s="71"/>
    </row>
    <row r="727" spans="3:168" s="35" customFormat="1" x14ac:dyDescent="0.2">
      <c r="C727" s="36"/>
      <c r="G727" s="37"/>
      <c r="H727" s="37"/>
      <c r="P727" s="34"/>
      <c r="X727" s="34"/>
      <c r="AN727" s="34"/>
      <c r="BD727" s="34"/>
      <c r="BE727" s="56"/>
      <c r="BF727" s="56"/>
      <c r="BG727" s="56"/>
      <c r="BH727" s="56"/>
      <c r="BI727" s="56"/>
      <c r="BJ727" s="56"/>
      <c r="BK727" s="56"/>
      <c r="BL727" s="34"/>
      <c r="BT727" s="34"/>
      <c r="CF727" s="34"/>
      <c r="CG727" s="34"/>
      <c r="CH727" s="34"/>
      <c r="CI727" s="34"/>
      <c r="CJ727" s="34"/>
      <c r="CR727" s="34"/>
      <c r="CZ727" s="34"/>
      <c r="DH727" s="34"/>
      <c r="DQ727" s="34"/>
      <c r="DY727" s="34"/>
      <c r="EG727" s="34"/>
      <c r="EO727" s="34"/>
      <c r="EW727" s="71"/>
      <c r="FB727" s="75"/>
      <c r="FC727" s="75"/>
      <c r="FL727" s="71"/>
    </row>
    <row r="728" spans="3:168" s="35" customFormat="1" x14ac:dyDescent="0.2">
      <c r="C728" s="36"/>
      <c r="G728" s="37"/>
      <c r="H728" s="37"/>
      <c r="P728" s="34"/>
      <c r="X728" s="34"/>
      <c r="AN728" s="34"/>
      <c r="BD728" s="34"/>
      <c r="BE728" s="56"/>
      <c r="BF728" s="56"/>
      <c r="BG728" s="56"/>
      <c r="BH728" s="56"/>
      <c r="BI728" s="56"/>
      <c r="BJ728" s="56"/>
      <c r="BK728" s="56"/>
      <c r="BL728" s="34"/>
      <c r="BT728" s="34"/>
      <c r="CF728" s="34"/>
      <c r="CG728" s="34"/>
      <c r="CH728" s="34"/>
      <c r="CI728" s="34"/>
      <c r="CJ728" s="34"/>
      <c r="CR728" s="34"/>
      <c r="CZ728" s="34"/>
      <c r="DH728" s="34"/>
      <c r="DQ728" s="34"/>
      <c r="DY728" s="34"/>
      <c r="EG728" s="34"/>
      <c r="EO728" s="34"/>
      <c r="EW728" s="71"/>
      <c r="FB728" s="75"/>
      <c r="FC728" s="75"/>
      <c r="FL728" s="71"/>
    </row>
    <row r="729" spans="3:168" s="35" customFormat="1" x14ac:dyDescent="0.2">
      <c r="C729" s="36"/>
      <c r="G729" s="37"/>
      <c r="H729" s="37"/>
      <c r="P729" s="34"/>
      <c r="X729" s="34"/>
      <c r="AN729" s="34"/>
      <c r="BD729" s="34"/>
      <c r="BE729" s="56"/>
      <c r="BF729" s="56"/>
      <c r="BG729" s="56"/>
      <c r="BH729" s="56"/>
      <c r="BI729" s="56"/>
      <c r="BJ729" s="56"/>
      <c r="BK729" s="56"/>
      <c r="BL729" s="34"/>
      <c r="BT729" s="34"/>
      <c r="CF729" s="34"/>
      <c r="CG729" s="34"/>
      <c r="CH729" s="34"/>
      <c r="CI729" s="34"/>
      <c r="CJ729" s="34"/>
      <c r="CR729" s="34"/>
      <c r="CZ729" s="34"/>
      <c r="DH729" s="34"/>
      <c r="DQ729" s="34"/>
      <c r="DY729" s="34"/>
      <c r="EG729" s="34"/>
      <c r="EO729" s="34"/>
      <c r="EW729" s="71"/>
      <c r="FB729" s="75"/>
      <c r="FC729" s="75"/>
      <c r="FL729" s="71"/>
    </row>
    <row r="730" spans="3:168" s="35" customFormat="1" x14ac:dyDescent="0.2">
      <c r="C730" s="36"/>
      <c r="G730" s="37"/>
      <c r="H730" s="37"/>
      <c r="P730" s="34"/>
      <c r="X730" s="34"/>
      <c r="AN730" s="34"/>
      <c r="BD730" s="34"/>
      <c r="BE730" s="56"/>
      <c r="BF730" s="56"/>
      <c r="BG730" s="56"/>
      <c r="BH730" s="56"/>
      <c r="BI730" s="56"/>
      <c r="BJ730" s="56"/>
      <c r="BK730" s="56"/>
      <c r="BL730" s="34"/>
      <c r="BT730" s="34"/>
      <c r="CF730" s="34"/>
      <c r="CG730" s="34"/>
      <c r="CH730" s="34"/>
      <c r="CI730" s="34"/>
      <c r="CJ730" s="34"/>
      <c r="CR730" s="34"/>
      <c r="CZ730" s="34"/>
      <c r="DH730" s="34"/>
      <c r="DQ730" s="34"/>
      <c r="DY730" s="34"/>
      <c r="EG730" s="34"/>
      <c r="EO730" s="34"/>
      <c r="EW730" s="71"/>
      <c r="FB730" s="75"/>
      <c r="FC730" s="75"/>
      <c r="FL730" s="71"/>
    </row>
    <row r="731" spans="3:168" s="35" customFormat="1" x14ac:dyDescent="0.2">
      <c r="C731" s="36"/>
      <c r="G731" s="37"/>
      <c r="H731" s="37"/>
      <c r="P731" s="34"/>
      <c r="X731" s="34"/>
      <c r="AN731" s="34"/>
      <c r="BD731" s="34"/>
      <c r="BE731" s="56"/>
      <c r="BF731" s="56"/>
      <c r="BG731" s="56"/>
      <c r="BH731" s="56"/>
      <c r="BI731" s="56"/>
      <c r="BJ731" s="56"/>
      <c r="BK731" s="56"/>
      <c r="BL731" s="34"/>
      <c r="BT731" s="34"/>
      <c r="CF731" s="34"/>
      <c r="CG731" s="34"/>
      <c r="CH731" s="34"/>
      <c r="CI731" s="34"/>
      <c r="CJ731" s="34"/>
      <c r="CR731" s="34"/>
      <c r="CZ731" s="34"/>
      <c r="DH731" s="34"/>
      <c r="DQ731" s="34"/>
      <c r="DY731" s="34"/>
      <c r="EG731" s="34"/>
      <c r="EO731" s="34"/>
      <c r="EW731" s="71"/>
      <c r="FB731" s="75"/>
      <c r="FC731" s="75"/>
      <c r="FL731" s="71"/>
    </row>
    <row r="732" spans="3:168" s="35" customFormat="1" x14ac:dyDescent="0.2">
      <c r="C732" s="36"/>
      <c r="G732" s="37"/>
      <c r="H732" s="37"/>
      <c r="P732" s="34"/>
      <c r="X732" s="34"/>
      <c r="AN732" s="34"/>
      <c r="BD732" s="34"/>
      <c r="BE732" s="56"/>
      <c r="BF732" s="56"/>
      <c r="BG732" s="56"/>
      <c r="BH732" s="56"/>
      <c r="BI732" s="56"/>
      <c r="BJ732" s="56"/>
      <c r="BK732" s="56"/>
      <c r="BL732" s="34"/>
      <c r="BT732" s="34"/>
      <c r="CF732" s="34"/>
      <c r="CG732" s="34"/>
      <c r="CH732" s="34"/>
      <c r="CI732" s="34"/>
      <c r="CJ732" s="34"/>
      <c r="CR732" s="34"/>
      <c r="CZ732" s="34"/>
      <c r="DH732" s="34"/>
      <c r="DQ732" s="34"/>
      <c r="DY732" s="34"/>
      <c r="EG732" s="34"/>
      <c r="EO732" s="34"/>
      <c r="EW732" s="71"/>
      <c r="FB732" s="75"/>
      <c r="FC732" s="75"/>
      <c r="FL732" s="71"/>
    </row>
    <row r="733" spans="3:168" s="35" customFormat="1" x14ac:dyDescent="0.2">
      <c r="C733" s="36"/>
      <c r="G733" s="37"/>
      <c r="H733" s="37"/>
      <c r="P733" s="34"/>
      <c r="X733" s="34"/>
      <c r="AN733" s="34"/>
      <c r="BD733" s="34"/>
      <c r="BE733" s="56"/>
      <c r="BF733" s="56"/>
      <c r="BG733" s="56"/>
      <c r="BH733" s="56"/>
      <c r="BI733" s="56"/>
      <c r="BJ733" s="56"/>
      <c r="BK733" s="56"/>
      <c r="BL733" s="34"/>
      <c r="BT733" s="34"/>
      <c r="CF733" s="34"/>
      <c r="CG733" s="34"/>
      <c r="CH733" s="34"/>
      <c r="CI733" s="34"/>
      <c r="CJ733" s="34"/>
      <c r="CR733" s="34"/>
      <c r="CZ733" s="34"/>
      <c r="DH733" s="34"/>
      <c r="DQ733" s="34"/>
      <c r="DY733" s="34"/>
      <c r="EG733" s="34"/>
      <c r="EO733" s="34"/>
      <c r="EW733" s="71"/>
      <c r="FB733" s="75"/>
      <c r="FC733" s="75"/>
      <c r="FL733" s="71"/>
    </row>
    <row r="734" spans="3:168" s="35" customFormat="1" x14ac:dyDescent="0.2">
      <c r="C734" s="36"/>
      <c r="G734" s="37"/>
      <c r="H734" s="37"/>
      <c r="P734" s="34"/>
      <c r="X734" s="34"/>
      <c r="AN734" s="34"/>
      <c r="BD734" s="34"/>
      <c r="BE734" s="56"/>
      <c r="BF734" s="56"/>
      <c r="BG734" s="56"/>
      <c r="BH734" s="56"/>
      <c r="BI734" s="56"/>
      <c r="BJ734" s="56"/>
      <c r="BK734" s="56"/>
      <c r="BL734" s="34"/>
      <c r="BT734" s="34"/>
      <c r="CF734" s="34"/>
      <c r="CG734" s="34"/>
      <c r="CH734" s="34"/>
      <c r="CI734" s="34"/>
      <c r="CJ734" s="34"/>
      <c r="CR734" s="34"/>
      <c r="CZ734" s="34"/>
      <c r="DH734" s="34"/>
      <c r="DQ734" s="34"/>
      <c r="DY734" s="34"/>
      <c r="EG734" s="34"/>
      <c r="EO734" s="34"/>
      <c r="EW734" s="71"/>
      <c r="FB734" s="75"/>
      <c r="FC734" s="75"/>
      <c r="FL734" s="71"/>
    </row>
    <row r="735" spans="3:168" s="35" customFormat="1" x14ac:dyDescent="0.2">
      <c r="C735" s="36"/>
      <c r="G735" s="37"/>
      <c r="H735" s="37"/>
      <c r="P735" s="34"/>
      <c r="X735" s="34"/>
      <c r="AN735" s="34"/>
      <c r="BD735" s="34"/>
      <c r="BE735" s="56"/>
      <c r="BF735" s="56"/>
      <c r="BG735" s="56"/>
      <c r="BH735" s="56"/>
      <c r="BI735" s="56"/>
      <c r="BJ735" s="56"/>
      <c r="BK735" s="56"/>
      <c r="BL735" s="34"/>
      <c r="BT735" s="34"/>
      <c r="CF735" s="34"/>
      <c r="CG735" s="34"/>
      <c r="CH735" s="34"/>
      <c r="CI735" s="34"/>
      <c r="CJ735" s="34"/>
      <c r="CR735" s="34"/>
      <c r="CZ735" s="34"/>
      <c r="DH735" s="34"/>
      <c r="DQ735" s="34"/>
      <c r="DY735" s="34"/>
      <c r="EG735" s="34"/>
      <c r="EO735" s="34"/>
      <c r="EW735" s="71"/>
      <c r="FB735" s="75"/>
      <c r="FC735" s="75"/>
      <c r="FL735" s="71"/>
    </row>
    <row r="736" spans="3:168" s="35" customFormat="1" x14ac:dyDescent="0.2">
      <c r="C736" s="36"/>
      <c r="G736" s="37"/>
      <c r="H736" s="37"/>
      <c r="P736" s="34"/>
      <c r="X736" s="34"/>
      <c r="AN736" s="34"/>
      <c r="BD736" s="34"/>
      <c r="BE736" s="56"/>
      <c r="BF736" s="56"/>
      <c r="BG736" s="56"/>
      <c r="BH736" s="56"/>
      <c r="BI736" s="56"/>
      <c r="BJ736" s="56"/>
      <c r="BK736" s="56"/>
      <c r="BL736" s="34"/>
      <c r="BT736" s="34"/>
      <c r="CF736" s="34"/>
      <c r="CG736" s="34"/>
      <c r="CH736" s="34"/>
      <c r="CI736" s="34"/>
      <c r="CJ736" s="34"/>
      <c r="CR736" s="34"/>
      <c r="CZ736" s="34"/>
      <c r="DH736" s="34"/>
      <c r="DQ736" s="34"/>
      <c r="DY736" s="34"/>
      <c r="EG736" s="34"/>
      <c r="EO736" s="34"/>
      <c r="EW736" s="71"/>
      <c r="FB736" s="75"/>
      <c r="FC736" s="75"/>
      <c r="FL736" s="71"/>
    </row>
    <row r="737" spans="3:168" s="35" customFormat="1" x14ac:dyDescent="0.2">
      <c r="C737" s="36"/>
      <c r="G737" s="37"/>
      <c r="H737" s="37"/>
      <c r="P737" s="34"/>
      <c r="X737" s="34"/>
      <c r="AN737" s="34"/>
      <c r="BD737" s="34"/>
      <c r="BE737" s="56"/>
      <c r="BF737" s="56"/>
      <c r="BG737" s="56"/>
      <c r="BH737" s="56"/>
      <c r="BI737" s="56"/>
      <c r="BJ737" s="56"/>
      <c r="BK737" s="56"/>
      <c r="BL737" s="34"/>
      <c r="BT737" s="34"/>
      <c r="CF737" s="34"/>
      <c r="CG737" s="34"/>
      <c r="CH737" s="34"/>
      <c r="CI737" s="34"/>
      <c r="CJ737" s="34"/>
      <c r="CR737" s="34"/>
      <c r="CZ737" s="34"/>
      <c r="DH737" s="34"/>
      <c r="DQ737" s="34"/>
      <c r="DY737" s="34"/>
      <c r="EG737" s="34"/>
      <c r="EO737" s="34"/>
      <c r="EW737" s="71"/>
      <c r="FB737" s="75"/>
      <c r="FC737" s="75"/>
      <c r="FL737" s="71"/>
    </row>
    <row r="738" spans="3:168" s="35" customFormat="1" x14ac:dyDescent="0.2">
      <c r="C738" s="36"/>
      <c r="G738" s="37"/>
      <c r="H738" s="37"/>
      <c r="P738" s="34"/>
      <c r="X738" s="34"/>
      <c r="AN738" s="34"/>
      <c r="BD738" s="34"/>
      <c r="BE738" s="56"/>
      <c r="BF738" s="56"/>
      <c r="BG738" s="56"/>
      <c r="BH738" s="56"/>
      <c r="BI738" s="56"/>
      <c r="BJ738" s="56"/>
      <c r="BK738" s="56"/>
      <c r="BL738" s="34"/>
      <c r="BT738" s="34"/>
      <c r="CF738" s="34"/>
      <c r="CG738" s="34"/>
      <c r="CH738" s="34"/>
      <c r="CI738" s="34"/>
      <c r="CJ738" s="34"/>
      <c r="CR738" s="34"/>
      <c r="CZ738" s="34"/>
      <c r="DH738" s="34"/>
      <c r="DQ738" s="34"/>
      <c r="DY738" s="34"/>
      <c r="EG738" s="34"/>
      <c r="EO738" s="34"/>
      <c r="EW738" s="71"/>
      <c r="FB738" s="75"/>
      <c r="FC738" s="75"/>
      <c r="FL738" s="71"/>
    </row>
    <row r="739" spans="3:168" s="35" customFormat="1" x14ac:dyDescent="0.2">
      <c r="C739" s="36"/>
      <c r="G739" s="37"/>
      <c r="H739" s="37"/>
      <c r="P739" s="34"/>
      <c r="X739" s="34"/>
      <c r="AN739" s="34"/>
      <c r="BD739" s="34"/>
      <c r="BE739" s="56"/>
      <c r="BF739" s="56"/>
      <c r="BG739" s="56"/>
      <c r="BH739" s="56"/>
      <c r="BI739" s="56"/>
      <c r="BJ739" s="56"/>
      <c r="BK739" s="56"/>
      <c r="BL739" s="34"/>
      <c r="BT739" s="34"/>
      <c r="CF739" s="34"/>
      <c r="CG739" s="34"/>
      <c r="CH739" s="34"/>
      <c r="CI739" s="34"/>
      <c r="CJ739" s="34"/>
      <c r="CR739" s="34"/>
      <c r="CZ739" s="34"/>
      <c r="DH739" s="34"/>
      <c r="DQ739" s="34"/>
      <c r="DY739" s="34"/>
      <c r="EG739" s="34"/>
      <c r="EO739" s="34"/>
      <c r="EW739" s="71"/>
      <c r="FB739" s="75"/>
      <c r="FC739" s="75"/>
      <c r="FL739" s="71"/>
    </row>
    <row r="740" spans="3:168" s="35" customFormat="1" x14ac:dyDescent="0.2">
      <c r="C740" s="36"/>
      <c r="G740" s="37"/>
      <c r="H740" s="37"/>
      <c r="P740" s="34"/>
      <c r="X740" s="34"/>
      <c r="AN740" s="34"/>
      <c r="BD740" s="34"/>
      <c r="BE740" s="56"/>
      <c r="BF740" s="56"/>
      <c r="BG740" s="56"/>
      <c r="BH740" s="56"/>
      <c r="BI740" s="56"/>
      <c r="BJ740" s="56"/>
      <c r="BK740" s="56"/>
      <c r="BL740" s="34"/>
      <c r="BT740" s="34"/>
      <c r="CF740" s="34"/>
      <c r="CG740" s="34"/>
      <c r="CH740" s="34"/>
      <c r="CI740" s="34"/>
      <c r="CJ740" s="34"/>
      <c r="CR740" s="34"/>
      <c r="CZ740" s="34"/>
      <c r="DH740" s="34"/>
      <c r="DQ740" s="34"/>
      <c r="DY740" s="34"/>
      <c r="EG740" s="34"/>
      <c r="EO740" s="34"/>
      <c r="EW740" s="71"/>
      <c r="FB740" s="75"/>
      <c r="FC740" s="75"/>
      <c r="FL740" s="71"/>
    </row>
    <row r="741" spans="3:168" s="35" customFormat="1" x14ac:dyDescent="0.2">
      <c r="C741" s="36"/>
      <c r="G741" s="37"/>
      <c r="H741" s="37"/>
      <c r="P741" s="34"/>
      <c r="X741" s="34"/>
      <c r="AN741" s="34"/>
      <c r="BD741" s="34"/>
      <c r="BE741" s="56"/>
      <c r="BF741" s="56"/>
      <c r="BG741" s="56"/>
      <c r="BH741" s="56"/>
      <c r="BI741" s="56"/>
      <c r="BJ741" s="56"/>
      <c r="BK741" s="56"/>
      <c r="BL741" s="34"/>
      <c r="BT741" s="34"/>
      <c r="CF741" s="34"/>
      <c r="CG741" s="34"/>
      <c r="CH741" s="34"/>
      <c r="CI741" s="34"/>
      <c r="CJ741" s="34"/>
      <c r="CR741" s="34"/>
      <c r="CZ741" s="34"/>
      <c r="DH741" s="34"/>
      <c r="DQ741" s="34"/>
      <c r="DY741" s="34"/>
      <c r="EG741" s="34"/>
      <c r="EO741" s="34"/>
      <c r="EW741" s="71"/>
      <c r="FB741" s="75"/>
      <c r="FC741" s="75"/>
      <c r="FL741" s="71"/>
    </row>
    <row r="742" spans="3:168" s="35" customFormat="1" x14ac:dyDescent="0.2">
      <c r="C742" s="36"/>
      <c r="G742" s="37"/>
      <c r="H742" s="37"/>
      <c r="P742" s="34"/>
      <c r="X742" s="34"/>
      <c r="AN742" s="34"/>
      <c r="BD742" s="34"/>
      <c r="BE742" s="56"/>
      <c r="BF742" s="56"/>
      <c r="BG742" s="56"/>
      <c r="BH742" s="56"/>
      <c r="BI742" s="56"/>
      <c r="BJ742" s="56"/>
      <c r="BK742" s="56"/>
      <c r="BL742" s="34"/>
      <c r="BT742" s="34"/>
      <c r="CF742" s="34"/>
      <c r="CG742" s="34"/>
      <c r="CH742" s="34"/>
      <c r="CI742" s="34"/>
      <c r="CJ742" s="34"/>
      <c r="CR742" s="34"/>
      <c r="CZ742" s="34"/>
      <c r="DH742" s="34"/>
      <c r="DQ742" s="34"/>
      <c r="DY742" s="34"/>
      <c r="EG742" s="34"/>
      <c r="EO742" s="34"/>
      <c r="EW742" s="71"/>
      <c r="FB742" s="75"/>
      <c r="FC742" s="75"/>
      <c r="FL742" s="71"/>
    </row>
    <row r="743" spans="3:168" s="35" customFormat="1" x14ac:dyDescent="0.2">
      <c r="C743" s="36"/>
      <c r="G743" s="37"/>
      <c r="H743" s="37"/>
      <c r="P743" s="34"/>
      <c r="X743" s="34"/>
      <c r="AN743" s="34"/>
      <c r="BD743" s="34"/>
      <c r="BE743" s="56"/>
      <c r="BF743" s="56"/>
      <c r="BG743" s="56"/>
      <c r="BH743" s="56"/>
      <c r="BI743" s="56"/>
      <c r="BJ743" s="56"/>
      <c r="BK743" s="56"/>
      <c r="BL743" s="34"/>
      <c r="BT743" s="34"/>
      <c r="CF743" s="34"/>
      <c r="CG743" s="34"/>
      <c r="CH743" s="34"/>
      <c r="CI743" s="34"/>
      <c r="CJ743" s="34"/>
      <c r="CR743" s="34"/>
      <c r="CZ743" s="34"/>
      <c r="DH743" s="34"/>
      <c r="DQ743" s="34"/>
      <c r="DY743" s="34"/>
      <c r="EG743" s="34"/>
      <c r="EO743" s="34"/>
      <c r="EW743" s="71"/>
      <c r="FB743" s="75"/>
      <c r="FC743" s="75"/>
      <c r="FL743" s="71"/>
    </row>
    <row r="744" spans="3:168" s="35" customFormat="1" x14ac:dyDescent="0.2">
      <c r="C744" s="36"/>
      <c r="G744" s="37"/>
      <c r="H744" s="37"/>
      <c r="P744" s="34"/>
      <c r="X744" s="34"/>
      <c r="AN744" s="34"/>
      <c r="BD744" s="34"/>
      <c r="BE744" s="56"/>
      <c r="BF744" s="56"/>
      <c r="BG744" s="56"/>
      <c r="BH744" s="56"/>
      <c r="BI744" s="56"/>
      <c r="BJ744" s="56"/>
      <c r="BK744" s="56"/>
      <c r="BL744" s="34"/>
      <c r="BT744" s="34"/>
      <c r="CF744" s="34"/>
      <c r="CG744" s="34"/>
      <c r="CH744" s="34"/>
      <c r="CI744" s="34"/>
      <c r="CJ744" s="34"/>
      <c r="CR744" s="34"/>
      <c r="CZ744" s="34"/>
      <c r="DH744" s="34"/>
      <c r="DQ744" s="34"/>
      <c r="DY744" s="34"/>
      <c r="EG744" s="34"/>
      <c r="EO744" s="34"/>
      <c r="EW744" s="71"/>
      <c r="FB744" s="75"/>
      <c r="FC744" s="75"/>
      <c r="FL744" s="71"/>
    </row>
    <row r="745" spans="3:168" s="35" customFormat="1" x14ac:dyDescent="0.2">
      <c r="C745" s="36"/>
      <c r="G745" s="37"/>
      <c r="H745" s="37"/>
      <c r="P745" s="34"/>
      <c r="X745" s="34"/>
      <c r="AN745" s="34"/>
      <c r="BD745" s="34"/>
      <c r="BE745" s="56"/>
      <c r="BF745" s="56"/>
      <c r="BG745" s="56"/>
      <c r="BH745" s="56"/>
      <c r="BI745" s="56"/>
      <c r="BJ745" s="56"/>
      <c r="BK745" s="56"/>
      <c r="BL745" s="34"/>
      <c r="BT745" s="34"/>
      <c r="CF745" s="34"/>
      <c r="CG745" s="34"/>
      <c r="CH745" s="34"/>
      <c r="CI745" s="34"/>
      <c r="CJ745" s="34"/>
      <c r="CR745" s="34"/>
      <c r="CZ745" s="34"/>
      <c r="DH745" s="34"/>
      <c r="DQ745" s="34"/>
      <c r="DY745" s="34"/>
      <c r="EG745" s="34"/>
      <c r="EO745" s="34"/>
      <c r="EW745" s="71"/>
      <c r="FB745" s="75"/>
      <c r="FC745" s="75"/>
      <c r="FL745" s="71"/>
    </row>
    <row r="746" spans="3:168" s="35" customFormat="1" x14ac:dyDescent="0.2">
      <c r="C746" s="36"/>
      <c r="G746" s="37"/>
      <c r="H746" s="37"/>
      <c r="P746" s="34"/>
      <c r="X746" s="34"/>
      <c r="AN746" s="34"/>
      <c r="BD746" s="34"/>
      <c r="BE746" s="56"/>
      <c r="BF746" s="56"/>
      <c r="BG746" s="56"/>
      <c r="BH746" s="56"/>
      <c r="BI746" s="56"/>
      <c r="BJ746" s="56"/>
      <c r="BK746" s="56"/>
      <c r="BL746" s="34"/>
      <c r="BT746" s="34"/>
      <c r="CF746" s="34"/>
      <c r="CG746" s="34"/>
      <c r="CH746" s="34"/>
      <c r="CI746" s="34"/>
      <c r="CJ746" s="34"/>
      <c r="CR746" s="34"/>
      <c r="CZ746" s="34"/>
      <c r="DH746" s="34"/>
      <c r="DQ746" s="34"/>
      <c r="DY746" s="34"/>
      <c r="EG746" s="34"/>
      <c r="EO746" s="34"/>
      <c r="EW746" s="71"/>
      <c r="FB746" s="75"/>
      <c r="FC746" s="75"/>
      <c r="FL746" s="71"/>
    </row>
    <row r="747" spans="3:168" s="35" customFormat="1" x14ac:dyDescent="0.2">
      <c r="C747" s="36"/>
      <c r="G747" s="37"/>
      <c r="H747" s="37"/>
      <c r="P747" s="34"/>
      <c r="X747" s="34"/>
      <c r="AN747" s="34"/>
      <c r="BD747" s="34"/>
      <c r="BE747" s="56"/>
      <c r="BF747" s="56"/>
      <c r="BG747" s="56"/>
      <c r="BH747" s="56"/>
      <c r="BI747" s="56"/>
      <c r="BJ747" s="56"/>
      <c r="BK747" s="56"/>
      <c r="BL747" s="34"/>
      <c r="BT747" s="34"/>
      <c r="CF747" s="34"/>
      <c r="CG747" s="34"/>
      <c r="CH747" s="34"/>
      <c r="CI747" s="34"/>
      <c r="CJ747" s="34"/>
      <c r="CR747" s="34"/>
      <c r="CZ747" s="34"/>
      <c r="DH747" s="34"/>
      <c r="DQ747" s="34"/>
      <c r="DY747" s="34"/>
      <c r="EG747" s="34"/>
      <c r="EO747" s="34"/>
      <c r="EW747" s="71"/>
      <c r="FB747" s="75"/>
      <c r="FC747" s="75"/>
      <c r="FL747" s="71"/>
    </row>
    <row r="748" spans="3:168" s="35" customFormat="1" x14ac:dyDescent="0.2">
      <c r="C748" s="36"/>
      <c r="G748" s="37"/>
      <c r="H748" s="37"/>
      <c r="P748" s="34"/>
      <c r="X748" s="34"/>
      <c r="AN748" s="34"/>
      <c r="BD748" s="34"/>
      <c r="BE748" s="56"/>
      <c r="BF748" s="56"/>
      <c r="BG748" s="56"/>
      <c r="BH748" s="56"/>
      <c r="BI748" s="56"/>
      <c r="BJ748" s="56"/>
      <c r="BK748" s="56"/>
      <c r="BL748" s="34"/>
      <c r="BT748" s="34"/>
      <c r="CF748" s="34"/>
      <c r="CG748" s="34"/>
      <c r="CH748" s="34"/>
      <c r="CI748" s="34"/>
      <c r="CJ748" s="34"/>
      <c r="CR748" s="34"/>
      <c r="CZ748" s="34"/>
      <c r="DH748" s="34"/>
      <c r="DQ748" s="34"/>
      <c r="DY748" s="34"/>
      <c r="EG748" s="34"/>
      <c r="EO748" s="34"/>
      <c r="EW748" s="71"/>
      <c r="FB748" s="75"/>
      <c r="FC748" s="75"/>
      <c r="FL748" s="71"/>
    </row>
    <row r="749" spans="3:168" s="35" customFormat="1" x14ac:dyDescent="0.2">
      <c r="C749" s="36"/>
      <c r="G749" s="37"/>
      <c r="H749" s="37"/>
      <c r="P749" s="34"/>
      <c r="X749" s="34"/>
      <c r="AN749" s="34"/>
      <c r="BD749" s="34"/>
      <c r="BE749" s="56"/>
      <c r="BF749" s="56"/>
      <c r="BG749" s="56"/>
      <c r="BH749" s="56"/>
      <c r="BI749" s="56"/>
      <c r="BJ749" s="56"/>
      <c r="BK749" s="56"/>
      <c r="BL749" s="34"/>
      <c r="BT749" s="34"/>
      <c r="CF749" s="34"/>
      <c r="CG749" s="34"/>
      <c r="CH749" s="34"/>
      <c r="CI749" s="34"/>
      <c r="CJ749" s="34"/>
      <c r="CR749" s="34"/>
      <c r="CZ749" s="34"/>
      <c r="DH749" s="34"/>
      <c r="DQ749" s="34"/>
      <c r="DY749" s="34"/>
      <c r="EG749" s="34"/>
      <c r="EO749" s="34"/>
      <c r="EW749" s="71"/>
      <c r="FB749" s="75"/>
      <c r="FC749" s="75"/>
      <c r="FL749" s="71"/>
    </row>
    <row r="750" spans="3:168" s="35" customFormat="1" x14ac:dyDescent="0.2">
      <c r="C750" s="36"/>
      <c r="G750" s="37"/>
      <c r="H750" s="37"/>
      <c r="P750" s="34"/>
      <c r="X750" s="34"/>
      <c r="AN750" s="34"/>
      <c r="BD750" s="34"/>
      <c r="BE750" s="56"/>
      <c r="BF750" s="56"/>
      <c r="BG750" s="56"/>
      <c r="BH750" s="56"/>
      <c r="BI750" s="56"/>
      <c r="BJ750" s="56"/>
      <c r="BK750" s="56"/>
      <c r="BL750" s="34"/>
      <c r="BT750" s="34"/>
      <c r="CF750" s="34"/>
      <c r="CG750" s="34"/>
      <c r="CH750" s="34"/>
      <c r="CI750" s="34"/>
      <c r="CJ750" s="34"/>
      <c r="CR750" s="34"/>
      <c r="CZ750" s="34"/>
      <c r="DH750" s="34"/>
      <c r="DQ750" s="34"/>
      <c r="DY750" s="34"/>
      <c r="EG750" s="34"/>
      <c r="EO750" s="34"/>
      <c r="EW750" s="71"/>
      <c r="FB750" s="75"/>
      <c r="FC750" s="75"/>
      <c r="FL750" s="71"/>
    </row>
    <row r="751" spans="3:168" s="35" customFormat="1" x14ac:dyDescent="0.2">
      <c r="C751" s="36"/>
      <c r="G751" s="37"/>
      <c r="H751" s="37"/>
      <c r="P751" s="34"/>
      <c r="X751" s="34"/>
      <c r="AN751" s="34"/>
      <c r="BD751" s="34"/>
      <c r="BE751" s="56"/>
      <c r="BF751" s="56"/>
      <c r="BG751" s="56"/>
      <c r="BH751" s="56"/>
      <c r="BI751" s="56"/>
      <c r="BJ751" s="56"/>
      <c r="BK751" s="56"/>
      <c r="BL751" s="34"/>
      <c r="BT751" s="34"/>
      <c r="CF751" s="34"/>
      <c r="CG751" s="34"/>
      <c r="CH751" s="34"/>
      <c r="CI751" s="34"/>
      <c r="CJ751" s="34"/>
      <c r="CR751" s="34"/>
      <c r="CZ751" s="34"/>
      <c r="DH751" s="34"/>
      <c r="DQ751" s="34"/>
      <c r="DY751" s="34"/>
      <c r="EG751" s="34"/>
      <c r="EO751" s="34"/>
      <c r="EW751" s="71"/>
      <c r="FB751" s="75"/>
      <c r="FC751" s="75"/>
      <c r="FL751" s="71"/>
    </row>
    <row r="752" spans="3:168" s="35" customFormat="1" x14ac:dyDescent="0.2">
      <c r="C752" s="36"/>
      <c r="G752" s="37"/>
      <c r="H752" s="37"/>
      <c r="P752" s="34"/>
      <c r="X752" s="34"/>
      <c r="AN752" s="34"/>
      <c r="BD752" s="34"/>
      <c r="BE752" s="56"/>
      <c r="BF752" s="56"/>
      <c r="BG752" s="56"/>
      <c r="BH752" s="56"/>
      <c r="BI752" s="56"/>
      <c r="BJ752" s="56"/>
      <c r="BK752" s="56"/>
      <c r="BL752" s="34"/>
      <c r="BT752" s="34"/>
      <c r="CF752" s="34"/>
      <c r="CG752" s="34"/>
      <c r="CH752" s="34"/>
      <c r="CI752" s="34"/>
      <c r="CJ752" s="34"/>
      <c r="CR752" s="34"/>
      <c r="CZ752" s="34"/>
      <c r="DH752" s="34"/>
      <c r="DQ752" s="34"/>
      <c r="DY752" s="34"/>
      <c r="EG752" s="34"/>
      <c r="EO752" s="34"/>
      <c r="EW752" s="71"/>
      <c r="FB752" s="75"/>
      <c r="FC752" s="75"/>
      <c r="FL752" s="71"/>
    </row>
    <row r="753" spans="3:168" s="35" customFormat="1" x14ac:dyDescent="0.2">
      <c r="C753" s="36"/>
      <c r="G753" s="37"/>
      <c r="H753" s="37"/>
      <c r="P753" s="34"/>
      <c r="X753" s="34"/>
      <c r="AN753" s="34"/>
      <c r="BD753" s="34"/>
      <c r="BE753" s="56"/>
      <c r="BF753" s="56"/>
      <c r="BG753" s="56"/>
      <c r="BH753" s="56"/>
      <c r="BI753" s="56"/>
      <c r="BJ753" s="56"/>
      <c r="BK753" s="56"/>
      <c r="BL753" s="34"/>
      <c r="BT753" s="34"/>
      <c r="CF753" s="34"/>
      <c r="CG753" s="34"/>
      <c r="CH753" s="34"/>
      <c r="CI753" s="34"/>
      <c r="CJ753" s="34"/>
      <c r="CR753" s="34"/>
      <c r="CZ753" s="34"/>
      <c r="DH753" s="34"/>
      <c r="DQ753" s="34"/>
      <c r="DY753" s="34"/>
      <c r="EG753" s="34"/>
      <c r="EO753" s="34"/>
      <c r="EW753" s="71"/>
      <c r="FB753" s="75"/>
      <c r="FC753" s="75"/>
      <c r="FL753" s="71"/>
    </row>
    <row r="754" spans="3:168" s="35" customFormat="1" x14ac:dyDescent="0.2">
      <c r="C754" s="36"/>
      <c r="G754" s="37"/>
      <c r="H754" s="37"/>
      <c r="P754" s="34"/>
      <c r="X754" s="34"/>
      <c r="AN754" s="34"/>
      <c r="BD754" s="34"/>
      <c r="BE754" s="56"/>
      <c r="BF754" s="56"/>
      <c r="BG754" s="56"/>
      <c r="BH754" s="56"/>
      <c r="BI754" s="56"/>
      <c r="BJ754" s="56"/>
      <c r="BK754" s="56"/>
      <c r="BL754" s="34"/>
      <c r="BT754" s="34"/>
      <c r="CF754" s="34"/>
      <c r="CG754" s="34"/>
      <c r="CH754" s="34"/>
      <c r="CI754" s="34"/>
      <c r="CJ754" s="34"/>
      <c r="CR754" s="34"/>
      <c r="CZ754" s="34"/>
      <c r="DH754" s="34"/>
      <c r="DQ754" s="34"/>
      <c r="DY754" s="34"/>
      <c r="EG754" s="34"/>
      <c r="EO754" s="34"/>
      <c r="EW754" s="71"/>
      <c r="FB754" s="75"/>
      <c r="FC754" s="75"/>
      <c r="FL754" s="71"/>
    </row>
    <row r="755" spans="3:168" s="35" customFormat="1" x14ac:dyDescent="0.2">
      <c r="C755" s="36"/>
      <c r="G755" s="37"/>
      <c r="H755" s="37"/>
      <c r="P755" s="34"/>
      <c r="X755" s="34"/>
      <c r="AN755" s="34"/>
      <c r="BD755" s="34"/>
      <c r="BE755" s="56"/>
      <c r="BF755" s="56"/>
      <c r="BG755" s="56"/>
      <c r="BH755" s="56"/>
      <c r="BI755" s="56"/>
      <c r="BJ755" s="56"/>
      <c r="BK755" s="56"/>
      <c r="BL755" s="34"/>
      <c r="BT755" s="34"/>
      <c r="CF755" s="34"/>
      <c r="CG755" s="34"/>
      <c r="CH755" s="34"/>
      <c r="CI755" s="34"/>
      <c r="CJ755" s="34"/>
      <c r="CR755" s="34"/>
      <c r="CZ755" s="34"/>
      <c r="DH755" s="34"/>
      <c r="DQ755" s="34"/>
      <c r="DY755" s="34"/>
      <c r="EG755" s="34"/>
      <c r="EO755" s="34"/>
      <c r="EW755" s="71"/>
      <c r="FB755" s="75"/>
      <c r="FC755" s="75"/>
      <c r="FL755" s="71"/>
    </row>
    <row r="756" spans="3:168" s="35" customFormat="1" x14ac:dyDescent="0.2">
      <c r="C756" s="36"/>
      <c r="G756" s="37"/>
      <c r="H756" s="37"/>
      <c r="P756" s="34"/>
      <c r="X756" s="34"/>
      <c r="AN756" s="34"/>
      <c r="BD756" s="34"/>
      <c r="BE756" s="56"/>
      <c r="BF756" s="56"/>
      <c r="BG756" s="56"/>
      <c r="BH756" s="56"/>
      <c r="BI756" s="56"/>
      <c r="BJ756" s="56"/>
      <c r="BK756" s="56"/>
      <c r="BL756" s="34"/>
      <c r="BT756" s="34"/>
      <c r="CF756" s="34"/>
      <c r="CG756" s="34"/>
      <c r="CH756" s="34"/>
      <c r="CI756" s="34"/>
      <c r="CJ756" s="34"/>
      <c r="CR756" s="34"/>
      <c r="CZ756" s="34"/>
      <c r="DH756" s="34"/>
      <c r="DQ756" s="34"/>
      <c r="DY756" s="34"/>
      <c r="EG756" s="34"/>
      <c r="EO756" s="34"/>
      <c r="EW756" s="71"/>
      <c r="FB756" s="75"/>
      <c r="FC756" s="75"/>
      <c r="FL756" s="71"/>
    </row>
    <row r="757" spans="3:168" s="35" customFormat="1" x14ac:dyDescent="0.2">
      <c r="C757" s="36"/>
      <c r="G757" s="37"/>
      <c r="H757" s="37"/>
      <c r="P757" s="34"/>
      <c r="X757" s="34"/>
      <c r="AN757" s="34"/>
      <c r="BD757" s="34"/>
      <c r="BE757" s="56"/>
      <c r="BF757" s="56"/>
      <c r="BG757" s="56"/>
      <c r="BH757" s="56"/>
      <c r="BI757" s="56"/>
      <c r="BJ757" s="56"/>
      <c r="BK757" s="56"/>
      <c r="BL757" s="34"/>
      <c r="BT757" s="34"/>
      <c r="CF757" s="34"/>
      <c r="CG757" s="34"/>
      <c r="CH757" s="34"/>
      <c r="CI757" s="34"/>
      <c r="CJ757" s="34"/>
      <c r="CR757" s="34"/>
      <c r="CZ757" s="34"/>
      <c r="DH757" s="34"/>
      <c r="DQ757" s="34"/>
      <c r="DY757" s="34"/>
      <c r="EG757" s="34"/>
      <c r="EO757" s="34"/>
      <c r="EW757" s="71"/>
      <c r="FB757" s="75"/>
      <c r="FC757" s="75"/>
      <c r="FL757" s="71"/>
    </row>
    <row r="758" spans="3:168" s="35" customFormat="1" x14ac:dyDescent="0.2">
      <c r="C758" s="36"/>
      <c r="G758" s="37"/>
      <c r="H758" s="37"/>
      <c r="P758" s="34"/>
      <c r="X758" s="34"/>
      <c r="AN758" s="34"/>
      <c r="BD758" s="34"/>
      <c r="BE758" s="56"/>
      <c r="BF758" s="56"/>
      <c r="BG758" s="56"/>
      <c r="BH758" s="56"/>
      <c r="BI758" s="56"/>
      <c r="BJ758" s="56"/>
      <c r="BK758" s="56"/>
      <c r="BL758" s="34"/>
      <c r="BT758" s="34"/>
      <c r="CF758" s="34"/>
      <c r="CG758" s="34"/>
      <c r="CH758" s="34"/>
      <c r="CI758" s="34"/>
      <c r="CJ758" s="34"/>
      <c r="CR758" s="34"/>
      <c r="CZ758" s="34"/>
      <c r="DH758" s="34"/>
      <c r="DQ758" s="34"/>
      <c r="DY758" s="34"/>
      <c r="EG758" s="34"/>
      <c r="EO758" s="34"/>
      <c r="EW758" s="71"/>
      <c r="FB758" s="75"/>
      <c r="FC758" s="75"/>
      <c r="FL758" s="71"/>
    </row>
    <row r="759" spans="3:168" s="35" customFormat="1" x14ac:dyDescent="0.2">
      <c r="C759" s="36"/>
      <c r="G759" s="37"/>
      <c r="H759" s="37"/>
      <c r="P759" s="34"/>
      <c r="X759" s="34"/>
      <c r="AN759" s="34"/>
      <c r="BD759" s="34"/>
      <c r="BE759" s="56"/>
      <c r="BF759" s="56"/>
      <c r="BG759" s="56"/>
      <c r="BH759" s="56"/>
      <c r="BI759" s="56"/>
      <c r="BJ759" s="56"/>
      <c r="BK759" s="56"/>
      <c r="BL759" s="34"/>
      <c r="BT759" s="34"/>
      <c r="CF759" s="34"/>
      <c r="CG759" s="34"/>
      <c r="CH759" s="34"/>
      <c r="CI759" s="34"/>
      <c r="CJ759" s="34"/>
      <c r="CR759" s="34"/>
      <c r="CZ759" s="34"/>
      <c r="DH759" s="34"/>
      <c r="DQ759" s="34"/>
      <c r="DY759" s="34"/>
      <c r="EG759" s="34"/>
      <c r="EO759" s="34"/>
      <c r="EW759" s="71"/>
      <c r="FB759" s="75"/>
      <c r="FC759" s="75"/>
      <c r="FL759" s="71"/>
    </row>
    <row r="760" spans="3:168" s="35" customFormat="1" x14ac:dyDescent="0.2">
      <c r="C760" s="36"/>
      <c r="G760" s="37"/>
      <c r="H760" s="37"/>
      <c r="P760" s="34"/>
      <c r="X760" s="34"/>
      <c r="AN760" s="34"/>
      <c r="BD760" s="34"/>
      <c r="BE760" s="56"/>
      <c r="BF760" s="56"/>
      <c r="BG760" s="56"/>
      <c r="BH760" s="56"/>
      <c r="BI760" s="56"/>
      <c r="BJ760" s="56"/>
      <c r="BK760" s="56"/>
      <c r="BL760" s="34"/>
      <c r="BT760" s="34"/>
      <c r="CF760" s="34"/>
      <c r="CG760" s="34"/>
      <c r="CH760" s="34"/>
      <c r="CI760" s="34"/>
      <c r="CJ760" s="34"/>
      <c r="CR760" s="34"/>
      <c r="CZ760" s="34"/>
      <c r="DH760" s="34"/>
      <c r="DQ760" s="34"/>
      <c r="DY760" s="34"/>
      <c r="EG760" s="34"/>
      <c r="EO760" s="34"/>
      <c r="EW760" s="71"/>
      <c r="FB760" s="75"/>
      <c r="FC760" s="75"/>
      <c r="FL760" s="71"/>
    </row>
    <row r="761" spans="3:168" s="35" customFormat="1" x14ac:dyDescent="0.2">
      <c r="C761" s="36"/>
      <c r="G761" s="37"/>
      <c r="H761" s="37"/>
      <c r="P761" s="34"/>
      <c r="X761" s="34"/>
      <c r="AN761" s="34"/>
      <c r="BD761" s="34"/>
      <c r="BE761" s="56"/>
      <c r="BF761" s="56"/>
      <c r="BG761" s="56"/>
      <c r="BH761" s="56"/>
      <c r="BI761" s="56"/>
      <c r="BJ761" s="56"/>
      <c r="BK761" s="56"/>
      <c r="BL761" s="34"/>
      <c r="BT761" s="34"/>
      <c r="CF761" s="34"/>
      <c r="CG761" s="34"/>
      <c r="CH761" s="34"/>
      <c r="CI761" s="34"/>
      <c r="CJ761" s="34"/>
      <c r="CR761" s="34"/>
      <c r="CZ761" s="34"/>
      <c r="DH761" s="34"/>
      <c r="DQ761" s="34"/>
      <c r="DY761" s="34"/>
      <c r="EG761" s="34"/>
      <c r="EO761" s="34"/>
      <c r="EW761" s="71"/>
      <c r="FB761" s="75"/>
      <c r="FC761" s="75"/>
      <c r="FL761" s="71"/>
    </row>
    <row r="762" spans="3:168" s="35" customFormat="1" x14ac:dyDescent="0.2">
      <c r="C762" s="36"/>
      <c r="G762" s="37"/>
      <c r="H762" s="37"/>
      <c r="P762" s="34"/>
      <c r="X762" s="34"/>
      <c r="AN762" s="34"/>
      <c r="BD762" s="34"/>
      <c r="BE762" s="56"/>
      <c r="BF762" s="56"/>
      <c r="BG762" s="56"/>
      <c r="BH762" s="56"/>
      <c r="BI762" s="56"/>
      <c r="BJ762" s="56"/>
      <c r="BK762" s="56"/>
      <c r="BL762" s="34"/>
      <c r="BT762" s="34"/>
      <c r="CF762" s="34"/>
      <c r="CG762" s="34"/>
      <c r="CH762" s="34"/>
      <c r="CI762" s="34"/>
      <c r="CJ762" s="34"/>
      <c r="CR762" s="34"/>
      <c r="CZ762" s="34"/>
      <c r="DH762" s="34"/>
      <c r="DQ762" s="34"/>
      <c r="DY762" s="34"/>
      <c r="EG762" s="34"/>
      <c r="EO762" s="34"/>
      <c r="EW762" s="71"/>
      <c r="FB762" s="75"/>
      <c r="FC762" s="75"/>
      <c r="FL762" s="71"/>
    </row>
    <row r="763" spans="3:168" s="35" customFormat="1" x14ac:dyDescent="0.2">
      <c r="C763" s="36"/>
      <c r="G763" s="37"/>
      <c r="H763" s="37"/>
      <c r="P763" s="34"/>
      <c r="X763" s="34"/>
      <c r="AN763" s="34"/>
      <c r="BD763" s="34"/>
      <c r="BE763" s="56"/>
      <c r="BF763" s="56"/>
      <c r="BG763" s="56"/>
      <c r="BH763" s="56"/>
      <c r="BI763" s="56"/>
      <c r="BJ763" s="56"/>
      <c r="BK763" s="56"/>
      <c r="BL763" s="34"/>
      <c r="BT763" s="34"/>
      <c r="CF763" s="34"/>
      <c r="CG763" s="34"/>
      <c r="CH763" s="34"/>
      <c r="CI763" s="34"/>
      <c r="CJ763" s="34"/>
      <c r="CR763" s="34"/>
      <c r="CZ763" s="34"/>
      <c r="DH763" s="34"/>
      <c r="DQ763" s="34"/>
      <c r="DY763" s="34"/>
      <c r="EG763" s="34"/>
      <c r="EO763" s="34"/>
      <c r="EW763" s="71"/>
      <c r="FB763" s="75"/>
      <c r="FC763" s="75"/>
      <c r="FL763" s="71"/>
    </row>
    <row r="764" spans="3:168" s="35" customFormat="1" x14ac:dyDescent="0.2">
      <c r="C764" s="36"/>
      <c r="G764" s="37"/>
      <c r="H764" s="37"/>
      <c r="P764" s="34"/>
      <c r="X764" s="34"/>
      <c r="AN764" s="34"/>
      <c r="BD764" s="34"/>
      <c r="BE764" s="56"/>
      <c r="BF764" s="56"/>
      <c r="BG764" s="56"/>
      <c r="BH764" s="56"/>
      <c r="BI764" s="56"/>
      <c r="BJ764" s="56"/>
      <c r="BK764" s="56"/>
      <c r="BL764" s="34"/>
      <c r="BT764" s="34"/>
      <c r="CF764" s="34"/>
      <c r="CG764" s="34"/>
      <c r="CH764" s="34"/>
      <c r="CI764" s="34"/>
      <c r="CJ764" s="34"/>
      <c r="CR764" s="34"/>
      <c r="CZ764" s="34"/>
      <c r="DH764" s="34"/>
      <c r="DQ764" s="34"/>
      <c r="DY764" s="34"/>
      <c r="EG764" s="34"/>
      <c r="EO764" s="34"/>
      <c r="EW764" s="71"/>
      <c r="FB764" s="75"/>
      <c r="FC764" s="75"/>
      <c r="FL764" s="71"/>
    </row>
    <row r="765" spans="3:168" s="35" customFormat="1" x14ac:dyDescent="0.2">
      <c r="C765" s="36"/>
      <c r="G765" s="37"/>
      <c r="H765" s="37"/>
      <c r="P765" s="34"/>
      <c r="X765" s="34"/>
      <c r="AN765" s="34"/>
      <c r="BD765" s="34"/>
      <c r="BE765" s="56"/>
      <c r="BF765" s="56"/>
      <c r="BG765" s="56"/>
      <c r="BH765" s="56"/>
      <c r="BI765" s="56"/>
      <c r="BJ765" s="56"/>
      <c r="BK765" s="56"/>
      <c r="BL765" s="34"/>
      <c r="BT765" s="34"/>
      <c r="CF765" s="34"/>
      <c r="CG765" s="34"/>
      <c r="CH765" s="34"/>
      <c r="CI765" s="34"/>
      <c r="CJ765" s="34"/>
      <c r="CR765" s="34"/>
      <c r="CZ765" s="34"/>
      <c r="DH765" s="34"/>
      <c r="DQ765" s="34"/>
      <c r="DY765" s="34"/>
      <c r="EG765" s="34"/>
      <c r="EO765" s="34"/>
      <c r="EW765" s="71"/>
      <c r="FB765" s="75"/>
      <c r="FC765" s="75"/>
      <c r="FL765" s="71"/>
    </row>
    <row r="766" spans="3:168" s="35" customFormat="1" x14ac:dyDescent="0.2">
      <c r="C766" s="36"/>
      <c r="G766" s="37"/>
      <c r="H766" s="37"/>
      <c r="P766" s="34"/>
      <c r="X766" s="34"/>
      <c r="AN766" s="34"/>
      <c r="BD766" s="34"/>
      <c r="BE766" s="56"/>
      <c r="BF766" s="56"/>
      <c r="BG766" s="56"/>
      <c r="BH766" s="56"/>
      <c r="BI766" s="56"/>
      <c r="BJ766" s="56"/>
      <c r="BK766" s="56"/>
      <c r="BL766" s="34"/>
      <c r="BT766" s="34"/>
      <c r="CF766" s="34"/>
      <c r="CG766" s="34"/>
      <c r="CH766" s="34"/>
      <c r="CI766" s="34"/>
      <c r="CJ766" s="34"/>
      <c r="CR766" s="34"/>
      <c r="CZ766" s="34"/>
      <c r="DH766" s="34"/>
      <c r="DQ766" s="34"/>
      <c r="DY766" s="34"/>
      <c r="EG766" s="34"/>
      <c r="EO766" s="34"/>
      <c r="EW766" s="71"/>
      <c r="FB766" s="75"/>
      <c r="FC766" s="75"/>
      <c r="FL766" s="71"/>
    </row>
    <row r="767" spans="3:168" s="35" customFormat="1" x14ac:dyDescent="0.2">
      <c r="C767" s="36"/>
      <c r="G767" s="37"/>
      <c r="H767" s="37"/>
      <c r="P767" s="34"/>
      <c r="X767" s="34"/>
      <c r="AN767" s="34"/>
      <c r="BD767" s="34"/>
      <c r="BE767" s="56"/>
      <c r="BF767" s="56"/>
      <c r="BG767" s="56"/>
      <c r="BH767" s="56"/>
      <c r="BI767" s="56"/>
      <c r="BJ767" s="56"/>
      <c r="BK767" s="56"/>
      <c r="BL767" s="34"/>
      <c r="BT767" s="34"/>
      <c r="CF767" s="34"/>
      <c r="CG767" s="34"/>
      <c r="CH767" s="34"/>
      <c r="CI767" s="34"/>
      <c r="CJ767" s="34"/>
      <c r="CR767" s="34"/>
      <c r="CZ767" s="34"/>
      <c r="DH767" s="34"/>
      <c r="DQ767" s="34"/>
      <c r="DY767" s="34"/>
      <c r="EG767" s="34"/>
      <c r="EO767" s="34"/>
      <c r="EW767" s="71"/>
      <c r="FB767" s="75"/>
      <c r="FC767" s="75"/>
      <c r="FL767" s="71"/>
    </row>
    <row r="768" spans="3:168" s="35" customFormat="1" x14ac:dyDescent="0.2">
      <c r="C768" s="36"/>
      <c r="G768" s="37"/>
      <c r="H768" s="37"/>
      <c r="P768" s="34"/>
      <c r="X768" s="34"/>
      <c r="AN768" s="34"/>
      <c r="BD768" s="34"/>
      <c r="BE768" s="56"/>
      <c r="BF768" s="56"/>
      <c r="BG768" s="56"/>
      <c r="BH768" s="56"/>
      <c r="BI768" s="56"/>
      <c r="BJ768" s="56"/>
      <c r="BK768" s="56"/>
      <c r="BL768" s="34"/>
      <c r="BT768" s="34"/>
      <c r="CF768" s="34"/>
      <c r="CG768" s="34"/>
      <c r="CH768" s="34"/>
      <c r="CI768" s="34"/>
      <c r="CJ768" s="34"/>
      <c r="CR768" s="34"/>
      <c r="CZ768" s="34"/>
      <c r="DH768" s="34"/>
      <c r="DQ768" s="34"/>
      <c r="DY768" s="34"/>
      <c r="EG768" s="34"/>
      <c r="EO768" s="34"/>
      <c r="EW768" s="71"/>
      <c r="FB768" s="75"/>
      <c r="FC768" s="75"/>
      <c r="FL768" s="71"/>
    </row>
    <row r="769" spans="3:168" s="35" customFormat="1" x14ac:dyDescent="0.2">
      <c r="C769" s="36"/>
      <c r="G769" s="37"/>
      <c r="H769" s="37"/>
      <c r="P769" s="34"/>
      <c r="X769" s="34"/>
      <c r="AN769" s="34"/>
      <c r="BD769" s="34"/>
      <c r="BE769" s="56"/>
      <c r="BF769" s="56"/>
      <c r="BG769" s="56"/>
      <c r="BH769" s="56"/>
      <c r="BI769" s="56"/>
      <c r="BJ769" s="56"/>
      <c r="BK769" s="56"/>
      <c r="BL769" s="34"/>
      <c r="BT769" s="34"/>
      <c r="CF769" s="34"/>
      <c r="CG769" s="34"/>
      <c r="CH769" s="34"/>
      <c r="CI769" s="34"/>
      <c r="CJ769" s="34"/>
      <c r="CR769" s="34"/>
      <c r="CZ769" s="34"/>
      <c r="DH769" s="34"/>
      <c r="DQ769" s="34"/>
      <c r="DY769" s="34"/>
      <c r="EG769" s="34"/>
      <c r="EO769" s="34"/>
      <c r="EW769" s="71"/>
      <c r="FB769" s="75"/>
      <c r="FC769" s="75"/>
      <c r="FL769" s="71"/>
    </row>
    <row r="770" spans="3:168" s="35" customFormat="1" x14ac:dyDescent="0.2">
      <c r="C770" s="36"/>
      <c r="G770" s="37"/>
      <c r="H770" s="37"/>
      <c r="P770" s="34"/>
      <c r="X770" s="34"/>
      <c r="AN770" s="34"/>
      <c r="BD770" s="34"/>
      <c r="BE770" s="56"/>
      <c r="BF770" s="56"/>
      <c r="BG770" s="56"/>
      <c r="BH770" s="56"/>
      <c r="BI770" s="56"/>
      <c r="BJ770" s="56"/>
      <c r="BK770" s="56"/>
      <c r="BL770" s="34"/>
      <c r="BT770" s="34"/>
      <c r="CF770" s="34"/>
      <c r="CG770" s="34"/>
      <c r="CH770" s="34"/>
      <c r="CI770" s="34"/>
      <c r="CJ770" s="34"/>
      <c r="CR770" s="34"/>
      <c r="CZ770" s="34"/>
      <c r="DH770" s="34"/>
      <c r="DQ770" s="34"/>
      <c r="DY770" s="34"/>
      <c r="EG770" s="34"/>
      <c r="EO770" s="34"/>
      <c r="EW770" s="71"/>
      <c r="FB770" s="75"/>
      <c r="FC770" s="75"/>
      <c r="FL770" s="71"/>
    </row>
    <row r="771" spans="3:168" s="35" customFormat="1" x14ac:dyDescent="0.2">
      <c r="C771" s="36"/>
      <c r="G771" s="37"/>
      <c r="H771" s="37"/>
      <c r="P771" s="34"/>
      <c r="X771" s="34"/>
      <c r="AN771" s="34"/>
      <c r="BD771" s="34"/>
      <c r="BE771" s="56"/>
      <c r="BF771" s="56"/>
      <c r="BG771" s="56"/>
      <c r="BH771" s="56"/>
      <c r="BI771" s="56"/>
      <c r="BJ771" s="56"/>
      <c r="BK771" s="56"/>
      <c r="BL771" s="34"/>
      <c r="BT771" s="34"/>
      <c r="CF771" s="34"/>
      <c r="CG771" s="34"/>
      <c r="CH771" s="34"/>
      <c r="CI771" s="34"/>
      <c r="CJ771" s="34"/>
      <c r="CR771" s="34"/>
      <c r="CZ771" s="34"/>
      <c r="DH771" s="34"/>
      <c r="DQ771" s="34"/>
      <c r="DY771" s="34"/>
      <c r="EG771" s="34"/>
      <c r="EO771" s="34"/>
      <c r="EW771" s="71"/>
      <c r="FB771" s="75"/>
      <c r="FC771" s="75"/>
      <c r="FL771" s="71"/>
    </row>
    <row r="772" spans="3:168" s="35" customFormat="1" x14ac:dyDescent="0.2">
      <c r="C772" s="36"/>
      <c r="G772" s="37"/>
      <c r="H772" s="37"/>
      <c r="P772" s="34"/>
      <c r="X772" s="34"/>
      <c r="AN772" s="34"/>
      <c r="BD772" s="34"/>
      <c r="BE772" s="56"/>
      <c r="BF772" s="56"/>
      <c r="BG772" s="56"/>
      <c r="BH772" s="56"/>
      <c r="BI772" s="56"/>
      <c r="BJ772" s="56"/>
      <c r="BK772" s="56"/>
      <c r="BL772" s="34"/>
      <c r="BT772" s="34"/>
      <c r="CF772" s="34"/>
      <c r="CG772" s="34"/>
      <c r="CH772" s="34"/>
      <c r="CI772" s="34"/>
      <c r="CJ772" s="34"/>
      <c r="CR772" s="34"/>
      <c r="CZ772" s="34"/>
      <c r="DH772" s="34"/>
      <c r="DQ772" s="34"/>
      <c r="DY772" s="34"/>
      <c r="EG772" s="34"/>
      <c r="EO772" s="34"/>
      <c r="EW772" s="71"/>
      <c r="FB772" s="75"/>
      <c r="FC772" s="75"/>
      <c r="FL772" s="71"/>
    </row>
    <row r="773" spans="3:168" s="35" customFormat="1" x14ac:dyDescent="0.2">
      <c r="C773" s="36"/>
      <c r="G773" s="37"/>
      <c r="H773" s="37"/>
      <c r="P773" s="34"/>
      <c r="X773" s="34"/>
      <c r="AN773" s="34"/>
      <c r="BD773" s="34"/>
      <c r="BE773" s="56"/>
      <c r="BF773" s="56"/>
      <c r="BG773" s="56"/>
      <c r="BH773" s="56"/>
      <c r="BI773" s="56"/>
      <c r="BJ773" s="56"/>
      <c r="BK773" s="56"/>
      <c r="BL773" s="34"/>
      <c r="BT773" s="34"/>
      <c r="CF773" s="34"/>
      <c r="CG773" s="34"/>
      <c r="CH773" s="34"/>
      <c r="CI773" s="34"/>
      <c r="CJ773" s="34"/>
      <c r="CR773" s="34"/>
      <c r="CZ773" s="34"/>
      <c r="DH773" s="34"/>
      <c r="DQ773" s="34"/>
      <c r="DY773" s="34"/>
      <c r="EG773" s="34"/>
      <c r="EO773" s="34"/>
      <c r="EW773" s="71"/>
      <c r="FB773" s="75"/>
      <c r="FC773" s="75"/>
      <c r="FL773" s="71"/>
    </row>
    <row r="774" spans="3:168" s="35" customFormat="1" x14ac:dyDescent="0.2">
      <c r="C774" s="36"/>
      <c r="G774" s="37"/>
      <c r="H774" s="37"/>
      <c r="P774" s="34"/>
      <c r="X774" s="34"/>
      <c r="AN774" s="34"/>
      <c r="BD774" s="34"/>
      <c r="BE774" s="56"/>
      <c r="BF774" s="56"/>
      <c r="BG774" s="56"/>
      <c r="BH774" s="56"/>
      <c r="BI774" s="56"/>
      <c r="BJ774" s="56"/>
      <c r="BK774" s="56"/>
      <c r="BL774" s="34"/>
      <c r="BT774" s="34"/>
      <c r="CF774" s="34"/>
      <c r="CG774" s="34"/>
      <c r="CH774" s="34"/>
      <c r="CI774" s="34"/>
      <c r="CJ774" s="34"/>
      <c r="CR774" s="34"/>
      <c r="CZ774" s="34"/>
      <c r="DH774" s="34"/>
      <c r="DQ774" s="34"/>
      <c r="DY774" s="34"/>
      <c r="EG774" s="34"/>
      <c r="EO774" s="34"/>
      <c r="EW774" s="71"/>
      <c r="FB774" s="75"/>
      <c r="FC774" s="75"/>
      <c r="FL774" s="71"/>
    </row>
    <row r="775" spans="3:168" s="35" customFormat="1" x14ac:dyDescent="0.2">
      <c r="C775" s="36"/>
      <c r="G775" s="37"/>
      <c r="H775" s="37"/>
      <c r="P775" s="34"/>
      <c r="X775" s="34"/>
      <c r="AN775" s="34"/>
      <c r="BD775" s="34"/>
      <c r="BE775" s="56"/>
      <c r="BF775" s="56"/>
      <c r="BG775" s="56"/>
      <c r="BH775" s="56"/>
      <c r="BI775" s="56"/>
      <c r="BJ775" s="56"/>
      <c r="BK775" s="56"/>
      <c r="BL775" s="34"/>
      <c r="BT775" s="34"/>
      <c r="CF775" s="34"/>
      <c r="CG775" s="34"/>
      <c r="CH775" s="34"/>
      <c r="CI775" s="34"/>
      <c r="CJ775" s="34"/>
      <c r="CR775" s="34"/>
      <c r="CZ775" s="34"/>
      <c r="DH775" s="34"/>
      <c r="DQ775" s="34"/>
      <c r="DY775" s="34"/>
      <c r="EG775" s="34"/>
      <c r="EO775" s="34"/>
      <c r="EW775" s="71"/>
      <c r="FB775" s="75"/>
      <c r="FC775" s="75"/>
      <c r="FL775" s="71"/>
    </row>
    <row r="776" spans="3:168" s="35" customFormat="1" x14ac:dyDescent="0.2">
      <c r="C776" s="36"/>
      <c r="G776" s="37"/>
      <c r="H776" s="37"/>
      <c r="P776" s="34"/>
      <c r="X776" s="34"/>
      <c r="AN776" s="34"/>
      <c r="BD776" s="34"/>
      <c r="BE776" s="56"/>
      <c r="BF776" s="56"/>
      <c r="BG776" s="56"/>
      <c r="BH776" s="56"/>
      <c r="BI776" s="56"/>
      <c r="BJ776" s="56"/>
      <c r="BK776" s="56"/>
      <c r="BL776" s="34"/>
      <c r="BT776" s="34"/>
      <c r="CF776" s="34"/>
      <c r="CG776" s="34"/>
      <c r="CH776" s="34"/>
      <c r="CI776" s="34"/>
      <c r="CJ776" s="34"/>
      <c r="CR776" s="34"/>
      <c r="CZ776" s="34"/>
      <c r="DH776" s="34"/>
      <c r="DQ776" s="34"/>
      <c r="DY776" s="34"/>
      <c r="EG776" s="34"/>
      <c r="EO776" s="34"/>
      <c r="EW776" s="71"/>
      <c r="FB776" s="75"/>
      <c r="FC776" s="75"/>
      <c r="FL776" s="71"/>
    </row>
    <row r="777" spans="3:168" s="35" customFormat="1" x14ac:dyDescent="0.2">
      <c r="C777" s="36"/>
      <c r="G777" s="37"/>
      <c r="H777" s="37"/>
      <c r="P777" s="34"/>
      <c r="X777" s="34"/>
      <c r="AN777" s="34"/>
      <c r="BD777" s="34"/>
      <c r="BE777" s="56"/>
      <c r="BF777" s="56"/>
      <c r="BG777" s="56"/>
      <c r="BH777" s="56"/>
      <c r="BI777" s="56"/>
      <c r="BJ777" s="56"/>
      <c r="BK777" s="56"/>
      <c r="BL777" s="34"/>
      <c r="BT777" s="34"/>
      <c r="CF777" s="34"/>
      <c r="CG777" s="34"/>
      <c r="CH777" s="34"/>
      <c r="CI777" s="34"/>
      <c r="CJ777" s="34"/>
      <c r="CR777" s="34"/>
      <c r="CZ777" s="34"/>
      <c r="DH777" s="34"/>
      <c r="DQ777" s="34"/>
      <c r="DY777" s="34"/>
      <c r="EG777" s="34"/>
      <c r="EO777" s="34"/>
      <c r="EW777" s="71"/>
      <c r="FB777" s="75"/>
      <c r="FC777" s="75"/>
      <c r="FL777" s="71"/>
    </row>
    <row r="778" spans="3:168" s="35" customFormat="1" x14ac:dyDescent="0.2">
      <c r="C778" s="36"/>
      <c r="G778" s="37"/>
      <c r="H778" s="37"/>
      <c r="P778" s="34"/>
      <c r="X778" s="34"/>
      <c r="AN778" s="34"/>
      <c r="BD778" s="34"/>
      <c r="BE778" s="56"/>
      <c r="BF778" s="56"/>
      <c r="BG778" s="56"/>
      <c r="BH778" s="56"/>
      <c r="BI778" s="56"/>
      <c r="BJ778" s="56"/>
      <c r="BK778" s="56"/>
      <c r="BL778" s="34"/>
      <c r="BT778" s="34"/>
      <c r="CF778" s="34"/>
      <c r="CG778" s="34"/>
      <c r="CH778" s="34"/>
      <c r="CI778" s="34"/>
      <c r="CJ778" s="34"/>
      <c r="CR778" s="34"/>
      <c r="CZ778" s="34"/>
      <c r="DH778" s="34"/>
      <c r="DQ778" s="34"/>
      <c r="DY778" s="34"/>
      <c r="EG778" s="34"/>
      <c r="EO778" s="34"/>
      <c r="EW778" s="71"/>
      <c r="FB778" s="75"/>
      <c r="FC778" s="75"/>
      <c r="FL778" s="71"/>
    </row>
    <row r="779" spans="3:168" s="35" customFormat="1" x14ac:dyDescent="0.2">
      <c r="C779" s="36"/>
      <c r="G779" s="37"/>
      <c r="H779" s="37"/>
      <c r="P779" s="34"/>
      <c r="X779" s="34"/>
      <c r="AN779" s="34"/>
      <c r="BD779" s="34"/>
      <c r="BE779" s="56"/>
      <c r="BF779" s="56"/>
      <c r="BG779" s="56"/>
      <c r="BH779" s="56"/>
      <c r="BI779" s="56"/>
      <c r="BJ779" s="56"/>
      <c r="BK779" s="56"/>
      <c r="BL779" s="34"/>
      <c r="BT779" s="34"/>
      <c r="CF779" s="34"/>
      <c r="CG779" s="34"/>
      <c r="CH779" s="34"/>
      <c r="CI779" s="34"/>
      <c r="CJ779" s="34"/>
      <c r="CR779" s="34"/>
      <c r="CZ779" s="34"/>
      <c r="DH779" s="34"/>
      <c r="DQ779" s="34"/>
      <c r="DY779" s="34"/>
      <c r="EG779" s="34"/>
      <c r="EO779" s="34"/>
      <c r="EW779" s="71"/>
      <c r="FB779" s="75"/>
      <c r="FC779" s="75"/>
      <c r="FL779" s="71"/>
    </row>
    <row r="780" spans="3:168" s="35" customFormat="1" x14ac:dyDescent="0.2">
      <c r="C780" s="36"/>
      <c r="G780" s="37"/>
      <c r="H780" s="37"/>
      <c r="P780" s="34"/>
      <c r="X780" s="34"/>
      <c r="AN780" s="34"/>
      <c r="BD780" s="34"/>
      <c r="BE780" s="56"/>
      <c r="BF780" s="56"/>
      <c r="BG780" s="56"/>
      <c r="BH780" s="56"/>
      <c r="BI780" s="56"/>
      <c r="BJ780" s="56"/>
      <c r="BK780" s="56"/>
      <c r="BL780" s="34"/>
      <c r="BT780" s="34"/>
      <c r="CF780" s="34"/>
      <c r="CG780" s="34"/>
      <c r="CH780" s="34"/>
      <c r="CI780" s="34"/>
      <c r="CJ780" s="34"/>
      <c r="CR780" s="34"/>
      <c r="CZ780" s="34"/>
      <c r="DH780" s="34"/>
      <c r="DQ780" s="34"/>
      <c r="DY780" s="34"/>
      <c r="EG780" s="34"/>
      <c r="EO780" s="34"/>
      <c r="EW780" s="71"/>
      <c r="FB780" s="75"/>
      <c r="FC780" s="75"/>
      <c r="FL780" s="71"/>
    </row>
    <row r="781" spans="3:168" s="35" customFormat="1" x14ac:dyDescent="0.2">
      <c r="C781" s="36"/>
      <c r="G781" s="37"/>
      <c r="H781" s="37"/>
      <c r="P781" s="34"/>
      <c r="X781" s="34"/>
      <c r="AN781" s="34"/>
      <c r="BD781" s="34"/>
      <c r="BE781" s="56"/>
      <c r="BF781" s="56"/>
      <c r="BG781" s="56"/>
      <c r="BH781" s="56"/>
      <c r="BI781" s="56"/>
      <c r="BJ781" s="56"/>
      <c r="BK781" s="56"/>
      <c r="BL781" s="34"/>
      <c r="BT781" s="34"/>
      <c r="CF781" s="34"/>
      <c r="CG781" s="34"/>
      <c r="CH781" s="34"/>
      <c r="CI781" s="34"/>
      <c r="CJ781" s="34"/>
      <c r="CR781" s="34"/>
      <c r="CZ781" s="34"/>
      <c r="DH781" s="34"/>
      <c r="DQ781" s="34"/>
      <c r="DY781" s="34"/>
      <c r="EG781" s="34"/>
      <c r="EO781" s="34"/>
      <c r="EW781" s="71"/>
      <c r="FB781" s="75"/>
      <c r="FC781" s="75"/>
      <c r="FL781" s="71"/>
    </row>
    <row r="782" spans="3:168" s="35" customFormat="1" x14ac:dyDescent="0.2">
      <c r="C782" s="36"/>
      <c r="G782" s="37"/>
      <c r="H782" s="37"/>
      <c r="P782" s="34"/>
      <c r="X782" s="34"/>
      <c r="AN782" s="34"/>
      <c r="BD782" s="34"/>
      <c r="BE782" s="56"/>
      <c r="BF782" s="56"/>
      <c r="BG782" s="56"/>
      <c r="BH782" s="56"/>
      <c r="BI782" s="56"/>
      <c r="BJ782" s="56"/>
      <c r="BK782" s="56"/>
      <c r="BL782" s="34"/>
      <c r="BT782" s="34"/>
      <c r="CF782" s="34"/>
      <c r="CG782" s="34"/>
      <c r="CH782" s="34"/>
      <c r="CI782" s="34"/>
      <c r="CJ782" s="34"/>
      <c r="CR782" s="34"/>
      <c r="CZ782" s="34"/>
      <c r="DH782" s="34"/>
      <c r="DQ782" s="34"/>
      <c r="DY782" s="34"/>
      <c r="EG782" s="34"/>
      <c r="EO782" s="34"/>
      <c r="EW782" s="71"/>
      <c r="FB782" s="75"/>
      <c r="FC782" s="75"/>
      <c r="FL782" s="71"/>
    </row>
    <row r="783" spans="3:168" s="35" customFormat="1" x14ac:dyDescent="0.2">
      <c r="C783" s="36"/>
      <c r="G783" s="37"/>
      <c r="H783" s="37"/>
      <c r="P783" s="34"/>
      <c r="X783" s="34"/>
      <c r="AN783" s="34"/>
      <c r="BD783" s="34"/>
      <c r="BE783" s="56"/>
      <c r="BF783" s="56"/>
      <c r="BG783" s="56"/>
      <c r="BH783" s="56"/>
      <c r="BI783" s="56"/>
      <c r="BJ783" s="56"/>
      <c r="BK783" s="56"/>
      <c r="BL783" s="34"/>
      <c r="BT783" s="34"/>
      <c r="CF783" s="34"/>
      <c r="CG783" s="34"/>
      <c r="CH783" s="34"/>
      <c r="CI783" s="34"/>
      <c r="CJ783" s="34"/>
      <c r="CR783" s="34"/>
      <c r="CZ783" s="34"/>
      <c r="DH783" s="34"/>
      <c r="DQ783" s="34"/>
      <c r="DY783" s="34"/>
      <c r="EG783" s="34"/>
      <c r="EO783" s="34"/>
      <c r="EW783" s="71"/>
      <c r="FB783" s="75"/>
      <c r="FC783" s="75"/>
      <c r="FL783" s="71"/>
    </row>
    <row r="784" spans="3:168" s="35" customFormat="1" x14ac:dyDescent="0.2">
      <c r="C784" s="36"/>
      <c r="G784" s="37"/>
      <c r="H784" s="37"/>
      <c r="P784" s="34"/>
      <c r="X784" s="34"/>
      <c r="AN784" s="34"/>
      <c r="BD784" s="34"/>
      <c r="BE784" s="56"/>
      <c r="BF784" s="56"/>
      <c r="BG784" s="56"/>
      <c r="BH784" s="56"/>
      <c r="BI784" s="56"/>
      <c r="BJ784" s="56"/>
      <c r="BK784" s="56"/>
      <c r="BL784" s="34"/>
      <c r="BT784" s="34"/>
      <c r="CF784" s="34"/>
      <c r="CG784" s="34"/>
      <c r="CH784" s="34"/>
      <c r="CI784" s="34"/>
      <c r="CJ784" s="34"/>
      <c r="CR784" s="34"/>
      <c r="CZ784" s="34"/>
      <c r="DH784" s="34"/>
      <c r="DQ784" s="34"/>
      <c r="DY784" s="34"/>
      <c r="EG784" s="34"/>
      <c r="EO784" s="34"/>
      <c r="EW784" s="71"/>
      <c r="FB784" s="75"/>
      <c r="FC784" s="75"/>
      <c r="FL784" s="71"/>
    </row>
    <row r="785" spans="3:168" s="35" customFormat="1" x14ac:dyDescent="0.2">
      <c r="C785" s="36"/>
      <c r="G785" s="37"/>
      <c r="H785" s="37"/>
      <c r="P785" s="34"/>
      <c r="X785" s="34"/>
      <c r="AN785" s="34"/>
      <c r="BD785" s="34"/>
      <c r="BE785" s="56"/>
      <c r="BF785" s="56"/>
      <c r="BG785" s="56"/>
      <c r="BH785" s="56"/>
      <c r="BI785" s="56"/>
      <c r="BJ785" s="56"/>
      <c r="BK785" s="56"/>
      <c r="BL785" s="34"/>
      <c r="BT785" s="34"/>
      <c r="CF785" s="34"/>
      <c r="CG785" s="34"/>
      <c r="CH785" s="34"/>
      <c r="CI785" s="34"/>
      <c r="CJ785" s="34"/>
      <c r="CR785" s="34"/>
      <c r="CZ785" s="34"/>
      <c r="DH785" s="34"/>
      <c r="DQ785" s="34"/>
      <c r="DY785" s="34"/>
      <c r="EG785" s="34"/>
      <c r="EO785" s="34"/>
      <c r="EW785" s="71"/>
      <c r="FB785" s="75"/>
      <c r="FC785" s="75"/>
      <c r="FL785" s="71"/>
    </row>
    <row r="786" spans="3:168" s="35" customFormat="1" x14ac:dyDescent="0.2">
      <c r="C786" s="36"/>
      <c r="G786" s="37"/>
      <c r="H786" s="37"/>
      <c r="P786" s="34"/>
      <c r="X786" s="34"/>
      <c r="AN786" s="34"/>
      <c r="BD786" s="34"/>
      <c r="BE786" s="56"/>
      <c r="BF786" s="56"/>
      <c r="BG786" s="56"/>
      <c r="BH786" s="56"/>
      <c r="BI786" s="56"/>
      <c r="BJ786" s="56"/>
      <c r="BK786" s="56"/>
      <c r="BL786" s="34"/>
      <c r="BT786" s="34"/>
      <c r="CF786" s="34"/>
      <c r="CG786" s="34"/>
      <c r="CH786" s="34"/>
      <c r="CI786" s="34"/>
      <c r="CJ786" s="34"/>
      <c r="CR786" s="34"/>
      <c r="CZ786" s="34"/>
      <c r="DH786" s="34"/>
      <c r="DQ786" s="34"/>
      <c r="DY786" s="34"/>
      <c r="EG786" s="34"/>
      <c r="EO786" s="34"/>
      <c r="EW786" s="71"/>
      <c r="FB786" s="75"/>
      <c r="FC786" s="75"/>
      <c r="FL786" s="71"/>
    </row>
    <row r="787" spans="3:168" s="35" customFormat="1" x14ac:dyDescent="0.2">
      <c r="C787" s="36"/>
      <c r="G787" s="37"/>
      <c r="H787" s="37"/>
      <c r="P787" s="34"/>
      <c r="X787" s="34"/>
      <c r="AN787" s="34"/>
      <c r="BD787" s="34"/>
      <c r="BE787" s="56"/>
      <c r="BF787" s="56"/>
      <c r="BG787" s="56"/>
      <c r="BH787" s="56"/>
      <c r="BI787" s="56"/>
      <c r="BJ787" s="56"/>
      <c r="BK787" s="56"/>
      <c r="BL787" s="34"/>
      <c r="BT787" s="34"/>
      <c r="CF787" s="34"/>
      <c r="CG787" s="34"/>
      <c r="CH787" s="34"/>
      <c r="CI787" s="34"/>
      <c r="CJ787" s="34"/>
      <c r="CR787" s="34"/>
      <c r="CZ787" s="34"/>
      <c r="DH787" s="34"/>
      <c r="DQ787" s="34"/>
      <c r="DY787" s="34"/>
      <c r="EG787" s="34"/>
      <c r="EO787" s="34"/>
      <c r="EW787" s="71"/>
      <c r="FB787" s="75"/>
      <c r="FC787" s="75"/>
      <c r="FL787" s="71"/>
    </row>
    <row r="788" spans="3:168" s="35" customFormat="1" x14ac:dyDescent="0.2">
      <c r="C788" s="36"/>
      <c r="G788" s="37"/>
      <c r="H788" s="37"/>
      <c r="P788" s="34"/>
      <c r="X788" s="34"/>
      <c r="AN788" s="34"/>
      <c r="BD788" s="34"/>
      <c r="BE788" s="56"/>
      <c r="BF788" s="56"/>
      <c r="BG788" s="56"/>
      <c r="BH788" s="56"/>
      <c r="BI788" s="56"/>
      <c r="BJ788" s="56"/>
      <c r="BK788" s="56"/>
      <c r="BL788" s="34"/>
      <c r="BT788" s="34"/>
      <c r="CF788" s="34"/>
      <c r="CG788" s="34"/>
      <c r="CH788" s="34"/>
      <c r="CI788" s="34"/>
      <c r="CJ788" s="34"/>
      <c r="CR788" s="34"/>
      <c r="CZ788" s="34"/>
      <c r="DH788" s="34"/>
      <c r="DQ788" s="34"/>
      <c r="DY788" s="34"/>
      <c r="EG788" s="34"/>
      <c r="EO788" s="34"/>
      <c r="EW788" s="71"/>
      <c r="FB788" s="75"/>
      <c r="FC788" s="75"/>
      <c r="FL788" s="71"/>
    </row>
    <row r="789" spans="3:168" s="35" customFormat="1" x14ac:dyDescent="0.2">
      <c r="C789" s="36"/>
      <c r="G789" s="37"/>
      <c r="H789" s="37"/>
      <c r="P789" s="34"/>
      <c r="X789" s="34"/>
      <c r="AN789" s="34"/>
      <c r="BD789" s="34"/>
      <c r="BE789" s="56"/>
      <c r="BF789" s="56"/>
      <c r="BG789" s="56"/>
      <c r="BH789" s="56"/>
      <c r="BI789" s="56"/>
      <c r="BJ789" s="56"/>
      <c r="BK789" s="56"/>
      <c r="BL789" s="34"/>
      <c r="BT789" s="34"/>
      <c r="CF789" s="34"/>
      <c r="CG789" s="34"/>
      <c r="CH789" s="34"/>
      <c r="CI789" s="34"/>
      <c r="CJ789" s="34"/>
      <c r="CR789" s="34"/>
      <c r="CZ789" s="34"/>
      <c r="DH789" s="34"/>
      <c r="DQ789" s="34"/>
      <c r="DY789" s="34"/>
      <c r="EG789" s="34"/>
      <c r="EO789" s="34"/>
      <c r="EW789" s="71"/>
      <c r="FB789" s="75"/>
      <c r="FC789" s="75"/>
      <c r="FL789" s="71"/>
    </row>
    <row r="790" spans="3:168" s="35" customFormat="1" x14ac:dyDescent="0.2">
      <c r="C790" s="36"/>
      <c r="G790" s="37"/>
      <c r="H790" s="37"/>
      <c r="P790" s="34"/>
      <c r="X790" s="34"/>
      <c r="AN790" s="34"/>
      <c r="BD790" s="34"/>
      <c r="BE790" s="56"/>
      <c r="BF790" s="56"/>
      <c r="BG790" s="56"/>
      <c r="BH790" s="56"/>
      <c r="BI790" s="56"/>
      <c r="BJ790" s="56"/>
      <c r="BK790" s="56"/>
      <c r="BL790" s="34"/>
      <c r="BT790" s="34"/>
      <c r="CF790" s="34"/>
      <c r="CG790" s="34"/>
      <c r="CH790" s="34"/>
      <c r="CI790" s="34"/>
      <c r="CJ790" s="34"/>
      <c r="CR790" s="34"/>
      <c r="CZ790" s="34"/>
      <c r="DH790" s="34"/>
      <c r="DQ790" s="34"/>
      <c r="DY790" s="34"/>
      <c r="EG790" s="34"/>
      <c r="EO790" s="34"/>
      <c r="EW790" s="71"/>
      <c r="FB790" s="75"/>
      <c r="FC790" s="75"/>
      <c r="FL790" s="71"/>
    </row>
    <row r="791" spans="3:168" s="35" customFormat="1" x14ac:dyDescent="0.2">
      <c r="C791" s="36"/>
      <c r="G791" s="37"/>
      <c r="H791" s="37"/>
      <c r="P791" s="34"/>
      <c r="X791" s="34"/>
      <c r="AN791" s="34"/>
      <c r="BD791" s="34"/>
      <c r="BE791" s="56"/>
      <c r="BF791" s="56"/>
      <c r="BG791" s="56"/>
      <c r="BH791" s="56"/>
      <c r="BI791" s="56"/>
      <c r="BJ791" s="56"/>
      <c r="BK791" s="56"/>
      <c r="BL791" s="34"/>
      <c r="BT791" s="34"/>
      <c r="CF791" s="34"/>
      <c r="CG791" s="34"/>
      <c r="CH791" s="34"/>
      <c r="CI791" s="34"/>
      <c r="CJ791" s="34"/>
      <c r="CR791" s="34"/>
      <c r="CZ791" s="34"/>
      <c r="DH791" s="34"/>
      <c r="DQ791" s="34"/>
      <c r="DY791" s="34"/>
      <c r="EG791" s="34"/>
      <c r="EO791" s="34"/>
      <c r="EW791" s="71"/>
      <c r="FB791" s="75"/>
      <c r="FC791" s="75"/>
      <c r="FL791" s="71"/>
    </row>
    <row r="792" spans="3:168" s="35" customFormat="1" x14ac:dyDescent="0.2">
      <c r="C792" s="36"/>
      <c r="G792" s="37"/>
      <c r="H792" s="37"/>
      <c r="P792" s="34"/>
      <c r="X792" s="34"/>
      <c r="AN792" s="34"/>
      <c r="BD792" s="34"/>
      <c r="BE792" s="56"/>
      <c r="BF792" s="56"/>
      <c r="BG792" s="56"/>
      <c r="BH792" s="56"/>
      <c r="BI792" s="56"/>
      <c r="BJ792" s="56"/>
      <c r="BK792" s="56"/>
      <c r="BL792" s="34"/>
      <c r="BT792" s="34"/>
      <c r="CF792" s="34"/>
      <c r="CG792" s="34"/>
      <c r="CH792" s="34"/>
      <c r="CI792" s="34"/>
      <c r="CJ792" s="34"/>
      <c r="CR792" s="34"/>
      <c r="CZ792" s="34"/>
      <c r="DH792" s="34"/>
      <c r="DQ792" s="34"/>
      <c r="DY792" s="34"/>
      <c r="EG792" s="34"/>
      <c r="EO792" s="34"/>
      <c r="EW792" s="71"/>
      <c r="FB792" s="75"/>
      <c r="FC792" s="75"/>
      <c r="FL792" s="71"/>
    </row>
    <row r="793" spans="3:168" s="35" customFormat="1" x14ac:dyDescent="0.2">
      <c r="C793" s="36"/>
      <c r="G793" s="37"/>
      <c r="H793" s="37"/>
      <c r="P793" s="34"/>
      <c r="X793" s="34"/>
      <c r="AN793" s="34"/>
      <c r="BD793" s="34"/>
      <c r="BE793" s="56"/>
      <c r="BF793" s="56"/>
      <c r="BG793" s="56"/>
      <c r="BH793" s="56"/>
      <c r="BI793" s="56"/>
      <c r="BJ793" s="56"/>
      <c r="BK793" s="56"/>
      <c r="BL793" s="34"/>
      <c r="BT793" s="34"/>
      <c r="CF793" s="34"/>
      <c r="CG793" s="34"/>
      <c r="CH793" s="34"/>
      <c r="CI793" s="34"/>
      <c r="CJ793" s="34"/>
      <c r="CR793" s="34"/>
      <c r="CZ793" s="34"/>
      <c r="DH793" s="34"/>
      <c r="DQ793" s="34"/>
      <c r="DY793" s="34"/>
      <c r="EG793" s="34"/>
      <c r="EO793" s="34"/>
      <c r="EW793" s="71"/>
      <c r="FB793" s="75"/>
      <c r="FC793" s="75"/>
      <c r="FL793" s="71"/>
    </row>
    <row r="794" spans="3:168" s="35" customFormat="1" x14ac:dyDescent="0.2">
      <c r="C794" s="36"/>
      <c r="G794" s="37"/>
      <c r="H794" s="37"/>
      <c r="P794" s="34"/>
      <c r="X794" s="34"/>
      <c r="AN794" s="34"/>
      <c r="BD794" s="34"/>
      <c r="BE794" s="56"/>
      <c r="BF794" s="56"/>
      <c r="BG794" s="56"/>
      <c r="BH794" s="56"/>
      <c r="BI794" s="56"/>
      <c r="BJ794" s="56"/>
      <c r="BK794" s="56"/>
      <c r="BL794" s="34"/>
      <c r="BT794" s="34"/>
      <c r="CF794" s="34"/>
      <c r="CG794" s="34"/>
      <c r="CH794" s="34"/>
      <c r="CI794" s="34"/>
      <c r="CJ794" s="34"/>
      <c r="CR794" s="34"/>
      <c r="CZ794" s="34"/>
      <c r="DH794" s="34"/>
      <c r="DQ794" s="34"/>
      <c r="DY794" s="34"/>
      <c r="EG794" s="34"/>
      <c r="EO794" s="34"/>
      <c r="EW794" s="71"/>
      <c r="FB794" s="75"/>
      <c r="FC794" s="75"/>
      <c r="FL794" s="71"/>
    </row>
    <row r="795" spans="3:168" s="35" customFormat="1" x14ac:dyDescent="0.2">
      <c r="C795" s="36"/>
      <c r="G795" s="37"/>
      <c r="H795" s="37"/>
      <c r="P795" s="34"/>
      <c r="X795" s="34"/>
      <c r="AN795" s="34"/>
      <c r="BD795" s="34"/>
      <c r="BE795" s="56"/>
      <c r="BF795" s="56"/>
      <c r="BG795" s="56"/>
      <c r="BH795" s="56"/>
      <c r="BI795" s="56"/>
      <c r="BJ795" s="56"/>
      <c r="BK795" s="56"/>
      <c r="BL795" s="34"/>
      <c r="BT795" s="34"/>
      <c r="CF795" s="34"/>
      <c r="CG795" s="34"/>
      <c r="CH795" s="34"/>
      <c r="CI795" s="34"/>
      <c r="CJ795" s="34"/>
      <c r="CR795" s="34"/>
      <c r="CZ795" s="34"/>
      <c r="DH795" s="34"/>
      <c r="DQ795" s="34"/>
      <c r="DY795" s="34"/>
      <c r="EG795" s="34"/>
      <c r="EO795" s="34"/>
      <c r="EW795" s="71"/>
      <c r="FB795" s="75"/>
      <c r="FC795" s="75"/>
      <c r="FL795" s="71"/>
    </row>
    <row r="796" spans="3:168" s="35" customFormat="1" x14ac:dyDescent="0.2">
      <c r="C796" s="36"/>
      <c r="G796" s="37"/>
      <c r="H796" s="37"/>
      <c r="P796" s="34"/>
      <c r="X796" s="34"/>
      <c r="AN796" s="34"/>
      <c r="BD796" s="34"/>
      <c r="BE796" s="56"/>
      <c r="BF796" s="56"/>
      <c r="BG796" s="56"/>
      <c r="BH796" s="56"/>
      <c r="BI796" s="56"/>
      <c r="BJ796" s="56"/>
      <c r="BK796" s="56"/>
      <c r="BL796" s="34"/>
      <c r="BT796" s="34"/>
      <c r="CF796" s="34"/>
      <c r="CG796" s="34"/>
      <c r="CH796" s="34"/>
      <c r="CI796" s="34"/>
      <c r="CJ796" s="34"/>
      <c r="CR796" s="34"/>
      <c r="CZ796" s="34"/>
      <c r="DH796" s="34"/>
      <c r="DQ796" s="34"/>
      <c r="DY796" s="34"/>
      <c r="EG796" s="34"/>
      <c r="EO796" s="34"/>
      <c r="EW796" s="71"/>
      <c r="FB796" s="75"/>
      <c r="FC796" s="75"/>
      <c r="FL796" s="71"/>
    </row>
    <row r="797" spans="3:168" s="35" customFormat="1" x14ac:dyDescent="0.2">
      <c r="C797" s="36"/>
      <c r="G797" s="37"/>
      <c r="H797" s="37"/>
      <c r="P797" s="34"/>
      <c r="X797" s="34"/>
      <c r="AN797" s="34"/>
      <c r="BD797" s="34"/>
      <c r="BE797" s="56"/>
      <c r="BF797" s="56"/>
      <c r="BG797" s="56"/>
      <c r="BH797" s="56"/>
      <c r="BI797" s="56"/>
      <c r="BJ797" s="56"/>
      <c r="BK797" s="56"/>
      <c r="BL797" s="34"/>
      <c r="BT797" s="34"/>
      <c r="CF797" s="34"/>
      <c r="CG797" s="34"/>
      <c r="CH797" s="34"/>
      <c r="CI797" s="34"/>
      <c r="CJ797" s="34"/>
      <c r="CR797" s="34"/>
      <c r="CZ797" s="34"/>
      <c r="DH797" s="34"/>
      <c r="DQ797" s="34"/>
      <c r="DY797" s="34"/>
      <c r="EG797" s="34"/>
      <c r="EO797" s="34"/>
      <c r="EW797" s="71"/>
      <c r="FB797" s="75"/>
      <c r="FC797" s="75"/>
      <c r="FL797" s="71"/>
    </row>
    <row r="798" spans="3:168" s="35" customFormat="1" x14ac:dyDescent="0.2">
      <c r="C798" s="36"/>
      <c r="G798" s="37"/>
      <c r="H798" s="37"/>
      <c r="P798" s="34"/>
      <c r="X798" s="34"/>
      <c r="AN798" s="34"/>
      <c r="BD798" s="34"/>
      <c r="BE798" s="56"/>
      <c r="BF798" s="56"/>
      <c r="BG798" s="56"/>
      <c r="BH798" s="56"/>
      <c r="BI798" s="56"/>
      <c r="BJ798" s="56"/>
      <c r="BK798" s="56"/>
      <c r="BL798" s="34"/>
      <c r="BT798" s="34"/>
      <c r="CF798" s="34"/>
      <c r="CG798" s="34"/>
      <c r="CH798" s="34"/>
      <c r="CI798" s="34"/>
      <c r="CJ798" s="34"/>
      <c r="CR798" s="34"/>
      <c r="CZ798" s="34"/>
      <c r="DH798" s="34"/>
      <c r="DQ798" s="34"/>
      <c r="DY798" s="34"/>
      <c r="EG798" s="34"/>
      <c r="EO798" s="34"/>
      <c r="EW798" s="71"/>
      <c r="FB798" s="75"/>
      <c r="FC798" s="75"/>
      <c r="FL798" s="71"/>
    </row>
    <row r="799" spans="3:168" s="35" customFormat="1" x14ac:dyDescent="0.2">
      <c r="C799" s="36"/>
      <c r="G799" s="37"/>
      <c r="H799" s="37"/>
      <c r="P799" s="34"/>
      <c r="X799" s="34"/>
      <c r="AN799" s="34"/>
      <c r="BD799" s="34"/>
      <c r="BE799" s="56"/>
      <c r="BF799" s="56"/>
      <c r="BG799" s="56"/>
      <c r="BH799" s="56"/>
      <c r="BI799" s="56"/>
      <c r="BJ799" s="56"/>
      <c r="BK799" s="56"/>
      <c r="BL799" s="34"/>
      <c r="BT799" s="34"/>
      <c r="CF799" s="34"/>
      <c r="CG799" s="34"/>
      <c r="CH799" s="34"/>
      <c r="CI799" s="34"/>
      <c r="CJ799" s="34"/>
      <c r="CR799" s="34"/>
      <c r="CZ799" s="34"/>
      <c r="DH799" s="34"/>
      <c r="DQ799" s="34"/>
      <c r="DY799" s="34"/>
      <c r="EG799" s="34"/>
      <c r="EO799" s="34"/>
      <c r="EW799" s="71"/>
      <c r="FB799" s="75"/>
      <c r="FC799" s="75"/>
      <c r="FL799" s="71"/>
    </row>
    <row r="800" spans="3:168" s="35" customFormat="1" x14ac:dyDescent="0.2">
      <c r="C800" s="36"/>
      <c r="G800" s="37"/>
      <c r="H800" s="37"/>
      <c r="P800" s="34"/>
      <c r="X800" s="34"/>
      <c r="AN800" s="34"/>
      <c r="BD800" s="34"/>
      <c r="BE800" s="56"/>
      <c r="BF800" s="56"/>
      <c r="BG800" s="56"/>
      <c r="BH800" s="56"/>
      <c r="BI800" s="56"/>
      <c r="BJ800" s="56"/>
      <c r="BK800" s="56"/>
      <c r="BL800" s="34"/>
      <c r="BT800" s="34"/>
      <c r="CF800" s="34"/>
      <c r="CG800" s="34"/>
      <c r="CH800" s="34"/>
      <c r="CI800" s="34"/>
      <c r="CJ800" s="34"/>
      <c r="CR800" s="34"/>
      <c r="CZ800" s="34"/>
      <c r="DH800" s="34"/>
      <c r="DQ800" s="34"/>
      <c r="DY800" s="34"/>
      <c r="EG800" s="34"/>
      <c r="EO800" s="34"/>
      <c r="EW800" s="71"/>
      <c r="FB800" s="75"/>
      <c r="FC800" s="75"/>
      <c r="FL800" s="71"/>
    </row>
    <row r="801" spans="3:168" s="35" customFormat="1" x14ac:dyDescent="0.2">
      <c r="C801" s="36"/>
      <c r="G801" s="37"/>
      <c r="H801" s="37"/>
      <c r="P801" s="34"/>
      <c r="X801" s="34"/>
      <c r="AN801" s="34"/>
      <c r="BD801" s="34"/>
      <c r="BE801" s="56"/>
      <c r="BF801" s="56"/>
      <c r="BG801" s="56"/>
      <c r="BH801" s="56"/>
      <c r="BI801" s="56"/>
      <c r="BJ801" s="56"/>
      <c r="BK801" s="56"/>
      <c r="BL801" s="34"/>
      <c r="BT801" s="34"/>
      <c r="CF801" s="34"/>
      <c r="CG801" s="34"/>
      <c r="CH801" s="34"/>
      <c r="CI801" s="34"/>
      <c r="CJ801" s="34"/>
      <c r="CR801" s="34"/>
      <c r="CZ801" s="34"/>
      <c r="DH801" s="34"/>
      <c r="DQ801" s="34"/>
      <c r="DY801" s="34"/>
      <c r="EG801" s="34"/>
      <c r="EO801" s="34"/>
      <c r="EW801" s="71"/>
      <c r="FB801" s="75"/>
      <c r="FC801" s="75"/>
      <c r="FL801" s="71"/>
    </row>
    <row r="802" spans="3:168" s="35" customFormat="1" x14ac:dyDescent="0.2">
      <c r="C802" s="36"/>
      <c r="G802" s="37"/>
      <c r="H802" s="37"/>
      <c r="P802" s="34"/>
      <c r="X802" s="34"/>
      <c r="AN802" s="34"/>
      <c r="BD802" s="34"/>
      <c r="BE802" s="56"/>
      <c r="BF802" s="56"/>
      <c r="BG802" s="56"/>
      <c r="BH802" s="56"/>
      <c r="BI802" s="56"/>
      <c r="BJ802" s="56"/>
      <c r="BK802" s="56"/>
      <c r="BL802" s="34"/>
      <c r="BT802" s="34"/>
      <c r="CF802" s="34"/>
      <c r="CG802" s="34"/>
      <c r="CH802" s="34"/>
      <c r="CI802" s="34"/>
      <c r="CJ802" s="34"/>
      <c r="CR802" s="34"/>
      <c r="CZ802" s="34"/>
      <c r="DH802" s="34"/>
      <c r="DQ802" s="34"/>
      <c r="DY802" s="34"/>
      <c r="EG802" s="34"/>
      <c r="EO802" s="34"/>
      <c r="EW802" s="71"/>
      <c r="FB802" s="75"/>
      <c r="FC802" s="75"/>
      <c r="FL802" s="71"/>
    </row>
    <row r="803" spans="3:168" s="35" customFormat="1" x14ac:dyDescent="0.2">
      <c r="C803" s="36"/>
      <c r="G803" s="37"/>
      <c r="H803" s="37"/>
      <c r="P803" s="34"/>
      <c r="X803" s="34"/>
      <c r="AN803" s="34"/>
      <c r="BD803" s="34"/>
      <c r="BE803" s="56"/>
      <c r="BF803" s="56"/>
      <c r="BG803" s="56"/>
      <c r="BH803" s="56"/>
      <c r="BI803" s="56"/>
      <c r="BJ803" s="56"/>
      <c r="BK803" s="56"/>
      <c r="BL803" s="34"/>
      <c r="BT803" s="34"/>
      <c r="CF803" s="34"/>
      <c r="CG803" s="34"/>
      <c r="CH803" s="34"/>
      <c r="CI803" s="34"/>
      <c r="CJ803" s="34"/>
      <c r="CR803" s="34"/>
      <c r="CZ803" s="34"/>
      <c r="DH803" s="34"/>
      <c r="DQ803" s="34"/>
      <c r="DY803" s="34"/>
      <c r="EG803" s="34"/>
      <c r="EO803" s="34"/>
      <c r="EW803" s="71"/>
      <c r="FB803" s="75"/>
      <c r="FC803" s="75"/>
      <c r="FL803" s="71"/>
    </row>
    <row r="804" spans="3:168" s="35" customFormat="1" x14ac:dyDescent="0.2">
      <c r="C804" s="36"/>
      <c r="G804" s="37"/>
      <c r="H804" s="37"/>
      <c r="P804" s="34"/>
      <c r="X804" s="34"/>
      <c r="AN804" s="34"/>
      <c r="BD804" s="34"/>
      <c r="BE804" s="56"/>
      <c r="BF804" s="56"/>
      <c r="BG804" s="56"/>
      <c r="BH804" s="56"/>
      <c r="BI804" s="56"/>
      <c r="BJ804" s="56"/>
      <c r="BK804" s="56"/>
      <c r="BL804" s="34"/>
      <c r="BT804" s="34"/>
      <c r="CF804" s="34"/>
      <c r="CG804" s="34"/>
      <c r="CH804" s="34"/>
      <c r="CI804" s="34"/>
      <c r="CJ804" s="34"/>
      <c r="CR804" s="34"/>
      <c r="CZ804" s="34"/>
      <c r="DH804" s="34"/>
      <c r="DQ804" s="34"/>
      <c r="DY804" s="34"/>
      <c r="EG804" s="34"/>
      <c r="EO804" s="34"/>
      <c r="EW804" s="71"/>
      <c r="FB804" s="75"/>
      <c r="FC804" s="75"/>
      <c r="FL804" s="71"/>
    </row>
    <row r="805" spans="3:168" s="35" customFormat="1" x14ac:dyDescent="0.2">
      <c r="C805" s="36"/>
      <c r="G805" s="37"/>
      <c r="H805" s="37"/>
      <c r="P805" s="34"/>
      <c r="X805" s="34"/>
      <c r="AN805" s="34"/>
      <c r="BD805" s="34"/>
      <c r="BE805" s="56"/>
      <c r="BF805" s="56"/>
      <c r="BG805" s="56"/>
      <c r="BH805" s="56"/>
      <c r="BI805" s="56"/>
      <c r="BJ805" s="56"/>
      <c r="BK805" s="56"/>
      <c r="BL805" s="34"/>
      <c r="BT805" s="34"/>
      <c r="CF805" s="34"/>
      <c r="CG805" s="34"/>
      <c r="CH805" s="34"/>
      <c r="CI805" s="34"/>
      <c r="CJ805" s="34"/>
      <c r="CR805" s="34"/>
      <c r="CZ805" s="34"/>
      <c r="DH805" s="34"/>
      <c r="DQ805" s="34"/>
      <c r="DY805" s="34"/>
      <c r="EG805" s="34"/>
      <c r="EO805" s="34"/>
      <c r="EW805" s="71"/>
      <c r="FB805" s="75"/>
      <c r="FC805" s="75"/>
      <c r="FL805" s="71"/>
    </row>
    <row r="806" spans="3:168" s="35" customFormat="1" x14ac:dyDescent="0.2">
      <c r="C806" s="36"/>
      <c r="G806" s="37"/>
      <c r="H806" s="37"/>
      <c r="P806" s="34"/>
      <c r="X806" s="34"/>
      <c r="AN806" s="34"/>
      <c r="BD806" s="34"/>
      <c r="BE806" s="56"/>
      <c r="BF806" s="56"/>
      <c r="BG806" s="56"/>
      <c r="BH806" s="56"/>
      <c r="BI806" s="56"/>
      <c r="BJ806" s="56"/>
      <c r="BK806" s="56"/>
      <c r="BL806" s="34"/>
      <c r="BT806" s="34"/>
      <c r="CF806" s="34"/>
      <c r="CG806" s="34"/>
      <c r="CH806" s="34"/>
      <c r="CI806" s="34"/>
      <c r="CJ806" s="34"/>
      <c r="CR806" s="34"/>
      <c r="CZ806" s="34"/>
      <c r="DH806" s="34"/>
      <c r="DQ806" s="34"/>
      <c r="DY806" s="34"/>
      <c r="EG806" s="34"/>
      <c r="EO806" s="34"/>
      <c r="EW806" s="71"/>
      <c r="FB806" s="75"/>
      <c r="FC806" s="75"/>
      <c r="FL806" s="71"/>
    </row>
    <row r="807" spans="3:168" s="35" customFormat="1" x14ac:dyDescent="0.2">
      <c r="C807" s="36"/>
      <c r="G807" s="37"/>
      <c r="H807" s="37"/>
      <c r="P807" s="34"/>
      <c r="X807" s="34"/>
      <c r="AN807" s="34"/>
      <c r="BD807" s="34"/>
      <c r="BE807" s="56"/>
      <c r="BF807" s="56"/>
      <c r="BG807" s="56"/>
      <c r="BH807" s="56"/>
      <c r="BI807" s="56"/>
      <c r="BJ807" s="56"/>
      <c r="BK807" s="56"/>
      <c r="BL807" s="34"/>
      <c r="BT807" s="34"/>
      <c r="CF807" s="34"/>
      <c r="CG807" s="34"/>
      <c r="CH807" s="34"/>
      <c r="CI807" s="34"/>
      <c r="CJ807" s="34"/>
      <c r="CR807" s="34"/>
      <c r="CZ807" s="34"/>
      <c r="DH807" s="34"/>
      <c r="DQ807" s="34"/>
      <c r="DY807" s="34"/>
      <c r="EG807" s="34"/>
      <c r="EO807" s="34"/>
      <c r="EW807" s="71"/>
      <c r="FB807" s="75"/>
      <c r="FC807" s="75"/>
      <c r="FL807" s="71"/>
    </row>
    <row r="808" spans="3:168" s="35" customFormat="1" x14ac:dyDescent="0.2">
      <c r="C808" s="36"/>
      <c r="G808" s="37"/>
      <c r="H808" s="37"/>
      <c r="P808" s="34"/>
      <c r="X808" s="34"/>
      <c r="AN808" s="34"/>
      <c r="BD808" s="34"/>
      <c r="BE808" s="56"/>
      <c r="BF808" s="56"/>
      <c r="BG808" s="56"/>
      <c r="BH808" s="56"/>
      <c r="BI808" s="56"/>
      <c r="BJ808" s="56"/>
      <c r="BK808" s="56"/>
      <c r="BL808" s="34"/>
      <c r="BT808" s="34"/>
      <c r="CF808" s="34"/>
      <c r="CG808" s="34"/>
      <c r="CH808" s="34"/>
      <c r="CI808" s="34"/>
      <c r="CJ808" s="34"/>
      <c r="CR808" s="34"/>
      <c r="CZ808" s="34"/>
      <c r="DH808" s="34"/>
      <c r="DQ808" s="34"/>
      <c r="DY808" s="34"/>
      <c r="EG808" s="34"/>
      <c r="EO808" s="34"/>
      <c r="EW808" s="71"/>
      <c r="FB808" s="75"/>
      <c r="FC808" s="75"/>
      <c r="FL808" s="71"/>
    </row>
    <row r="809" spans="3:168" s="35" customFormat="1" x14ac:dyDescent="0.2">
      <c r="C809" s="36"/>
      <c r="G809" s="37"/>
      <c r="H809" s="37"/>
      <c r="P809" s="34"/>
      <c r="X809" s="34"/>
      <c r="AN809" s="34"/>
      <c r="BD809" s="34"/>
      <c r="BE809" s="56"/>
      <c r="BF809" s="56"/>
      <c r="BG809" s="56"/>
      <c r="BH809" s="56"/>
      <c r="BI809" s="56"/>
      <c r="BJ809" s="56"/>
      <c r="BK809" s="56"/>
      <c r="BL809" s="34"/>
      <c r="BT809" s="34"/>
      <c r="CF809" s="34"/>
      <c r="CG809" s="34"/>
      <c r="CH809" s="34"/>
      <c r="CI809" s="34"/>
      <c r="CJ809" s="34"/>
      <c r="CR809" s="34"/>
      <c r="CZ809" s="34"/>
      <c r="DH809" s="34"/>
      <c r="DQ809" s="34"/>
      <c r="DY809" s="34"/>
      <c r="EG809" s="34"/>
      <c r="EO809" s="34"/>
      <c r="EW809" s="71"/>
      <c r="FB809" s="75"/>
      <c r="FC809" s="75"/>
      <c r="FL809" s="71"/>
    </row>
    <row r="810" spans="3:168" s="35" customFormat="1" x14ac:dyDescent="0.2">
      <c r="C810" s="36"/>
      <c r="G810" s="37"/>
      <c r="H810" s="37"/>
      <c r="P810" s="34"/>
      <c r="X810" s="34"/>
      <c r="AN810" s="34"/>
      <c r="BD810" s="34"/>
      <c r="BE810" s="56"/>
      <c r="BF810" s="56"/>
      <c r="BG810" s="56"/>
      <c r="BH810" s="56"/>
      <c r="BI810" s="56"/>
      <c r="BJ810" s="56"/>
      <c r="BK810" s="56"/>
      <c r="BL810" s="34"/>
      <c r="BT810" s="34"/>
      <c r="CF810" s="34"/>
      <c r="CG810" s="34"/>
      <c r="CH810" s="34"/>
      <c r="CI810" s="34"/>
      <c r="CJ810" s="34"/>
      <c r="CR810" s="34"/>
      <c r="CZ810" s="34"/>
      <c r="DH810" s="34"/>
      <c r="DQ810" s="34"/>
      <c r="DY810" s="34"/>
      <c r="EG810" s="34"/>
      <c r="EO810" s="34"/>
      <c r="EW810" s="71"/>
      <c r="FB810" s="75"/>
      <c r="FC810" s="75"/>
      <c r="FL810" s="71"/>
    </row>
    <row r="811" spans="3:168" s="35" customFormat="1" x14ac:dyDescent="0.2">
      <c r="C811" s="36"/>
      <c r="G811" s="37"/>
      <c r="H811" s="37"/>
      <c r="P811" s="34"/>
      <c r="X811" s="34"/>
      <c r="AN811" s="34"/>
      <c r="BD811" s="34"/>
      <c r="BE811" s="56"/>
      <c r="BF811" s="56"/>
      <c r="BG811" s="56"/>
      <c r="BH811" s="56"/>
      <c r="BI811" s="56"/>
      <c r="BJ811" s="56"/>
      <c r="BK811" s="56"/>
      <c r="BL811" s="34"/>
      <c r="BT811" s="34"/>
      <c r="CF811" s="34"/>
      <c r="CG811" s="34"/>
      <c r="CH811" s="34"/>
      <c r="CI811" s="34"/>
      <c r="CJ811" s="34"/>
      <c r="CR811" s="34"/>
      <c r="CZ811" s="34"/>
      <c r="DH811" s="34"/>
      <c r="DQ811" s="34"/>
      <c r="DY811" s="34"/>
      <c r="EG811" s="34"/>
      <c r="EO811" s="34"/>
      <c r="EW811" s="71"/>
      <c r="FB811" s="75"/>
      <c r="FC811" s="75"/>
      <c r="FL811" s="71"/>
    </row>
    <row r="812" spans="3:168" s="35" customFormat="1" x14ac:dyDescent="0.2">
      <c r="C812" s="36"/>
      <c r="G812" s="37"/>
      <c r="H812" s="37"/>
      <c r="P812" s="34"/>
      <c r="X812" s="34"/>
      <c r="AN812" s="34"/>
      <c r="BD812" s="34"/>
      <c r="BE812" s="56"/>
      <c r="BF812" s="56"/>
      <c r="BG812" s="56"/>
      <c r="BH812" s="56"/>
      <c r="BI812" s="56"/>
      <c r="BJ812" s="56"/>
      <c r="BK812" s="56"/>
      <c r="BL812" s="34"/>
      <c r="BT812" s="34"/>
      <c r="CF812" s="34"/>
      <c r="CG812" s="34"/>
      <c r="CH812" s="34"/>
      <c r="CI812" s="34"/>
      <c r="CJ812" s="34"/>
      <c r="CR812" s="34"/>
      <c r="CZ812" s="34"/>
      <c r="DH812" s="34"/>
      <c r="DQ812" s="34"/>
      <c r="DY812" s="34"/>
      <c r="EG812" s="34"/>
      <c r="EO812" s="34"/>
      <c r="EW812" s="71"/>
      <c r="FB812" s="75"/>
      <c r="FC812" s="75"/>
      <c r="FL812" s="71"/>
    </row>
    <row r="813" spans="3:168" s="35" customFormat="1" x14ac:dyDescent="0.2">
      <c r="C813" s="36"/>
      <c r="G813" s="37"/>
      <c r="H813" s="37"/>
      <c r="P813" s="34"/>
      <c r="X813" s="34"/>
      <c r="AN813" s="34"/>
      <c r="BD813" s="34"/>
      <c r="BE813" s="56"/>
      <c r="BF813" s="56"/>
      <c r="BG813" s="56"/>
      <c r="BH813" s="56"/>
      <c r="BI813" s="56"/>
      <c r="BJ813" s="56"/>
      <c r="BK813" s="56"/>
      <c r="BL813" s="34"/>
      <c r="BT813" s="34"/>
      <c r="CF813" s="34"/>
      <c r="CG813" s="34"/>
      <c r="CH813" s="34"/>
      <c r="CI813" s="34"/>
      <c r="CJ813" s="34"/>
      <c r="CR813" s="34"/>
      <c r="CZ813" s="34"/>
      <c r="DH813" s="34"/>
      <c r="DQ813" s="34"/>
      <c r="DY813" s="34"/>
      <c r="EG813" s="34"/>
      <c r="EO813" s="34"/>
      <c r="EW813" s="71"/>
      <c r="FB813" s="75"/>
      <c r="FC813" s="75"/>
      <c r="FL813" s="71"/>
    </row>
    <row r="814" spans="3:168" s="35" customFormat="1" x14ac:dyDescent="0.2">
      <c r="C814" s="36"/>
      <c r="G814" s="37"/>
      <c r="H814" s="37"/>
      <c r="P814" s="34"/>
      <c r="X814" s="34"/>
      <c r="AN814" s="34"/>
      <c r="BD814" s="34"/>
      <c r="BE814" s="56"/>
      <c r="BF814" s="56"/>
      <c r="BG814" s="56"/>
      <c r="BH814" s="56"/>
      <c r="BI814" s="56"/>
      <c r="BJ814" s="56"/>
      <c r="BK814" s="56"/>
      <c r="BL814" s="34"/>
      <c r="BT814" s="34"/>
      <c r="CF814" s="34"/>
      <c r="CG814" s="34"/>
      <c r="CH814" s="34"/>
      <c r="CI814" s="34"/>
      <c r="CJ814" s="34"/>
      <c r="CR814" s="34"/>
      <c r="CZ814" s="34"/>
      <c r="DH814" s="34"/>
      <c r="DQ814" s="34"/>
      <c r="DY814" s="34"/>
      <c r="EG814" s="34"/>
      <c r="EO814" s="34"/>
      <c r="EW814" s="71"/>
      <c r="FB814" s="75"/>
      <c r="FC814" s="75"/>
      <c r="FL814" s="71"/>
    </row>
    <row r="815" spans="3:168" s="35" customFormat="1" x14ac:dyDescent="0.2">
      <c r="C815" s="36"/>
      <c r="G815" s="37"/>
      <c r="H815" s="37"/>
      <c r="P815" s="34"/>
      <c r="X815" s="34"/>
      <c r="AN815" s="34"/>
      <c r="BD815" s="34"/>
      <c r="BE815" s="56"/>
      <c r="BF815" s="56"/>
      <c r="BG815" s="56"/>
      <c r="BH815" s="56"/>
      <c r="BI815" s="56"/>
      <c r="BJ815" s="56"/>
      <c r="BK815" s="56"/>
      <c r="BL815" s="34"/>
      <c r="BT815" s="34"/>
      <c r="CF815" s="34"/>
      <c r="CG815" s="34"/>
      <c r="CH815" s="34"/>
      <c r="CI815" s="34"/>
      <c r="CJ815" s="34"/>
      <c r="CR815" s="34"/>
      <c r="CZ815" s="34"/>
      <c r="DH815" s="34"/>
      <c r="DQ815" s="34"/>
      <c r="DY815" s="34"/>
      <c r="EG815" s="34"/>
      <c r="EO815" s="34"/>
      <c r="EW815" s="71"/>
      <c r="FB815" s="75"/>
      <c r="FC815" s="75"/>
      <c r="FL815" s="71"/>
    </row>
    <row r="816" spans="3:168" s="35" customFormat="1" x14ac:dyDescent="0.2">
      <c r="C816" s="36"/>
      <c r="G816" s="37"/>
      <c r="H816" s="37"/>
      <c r="P816" s="34"/>
      <c r="X816" s="34"/>
      <c r="AN816" s="34"/>
      <c r="BD816" s="34"/>
      <c r="BE816" s="56"/>
      <c r="BF816" s="56"/>
      <c r="BG816" s="56"/>
      <c r="BH816" s="56"/>
      <c r="BI816" s="56"/>
      <c r="BJ816" s="56"/>
      <c r="BK816" s="56"/>
      <c r="BL816" s="34"/>
      <c r="BT816" s="34"/>
      <c r="CF816" s="34"/>
      <c r="CG816" s="34"/>
      <c r="CH816" s="34"/>
      <c r="CI816" s="34"/>
      <c r="CJ816" s="34"/>
      <c r="CR816" s="34"/>
      <c r="CZ816" s="34"/>
      <c r="DH816" s="34"/>
      <c r="DQ816" s="34"/>
      <c r="DY816" s="34"/>
      <c r="EG816" s="34"/>
      <c r="EO816" s="34"/>
      <c r="EW816" s="71"/>
      <c r="FB816" s="75"/>
      <c r="FC816" s="75"/>
      <c r="FL816" s="71"/>
    </row>
    <row r="817" spans="3:168" s="35" customFormat="1" x14ac:dyDescent="0.2">
      <c r="C817" s="36"/>
      <c r="G817" s="37"/>
      <c r="H817" s="37"/>
      <c r="P817" s="34"/>
      <c r="X817" s="34"/>
      <c r="AN817" s="34"/>
      <c r="BD817" s="34"/>
      <c r="BE817" s="56"/>
      <c r="BF817" s="56"/>
      <c r="BG817" s="56"/>
      <c r="BH817" s="56"/>
      <c r="BI817" s="56"/>
      <c r="BJ817" s="56"/>
      <c r="BK817" s="56"/>
      <c r="BL817" s="34"/>
      <c r="BT817" s="34"/>
      <c r="CF817" s="34"/>
      <c r="CG817" s="34"/>
      <c r="CH817" s="34"/>
      <c r="CI817" s="34"/>
      <c r="CJ817" s="34"/>
      <c r="CR817" s="34"/>
      <c r="CZ817" s="34"/>
      <c r="DH817" s="34"/>
      <c r="DQ817" s="34"/>
      <c r="DY817" s="34"/>
      <c r="EG817" s="34"/>
      <c r="EO817" s="34"/>
      <c r="EW817" s="71"/>
      <c r="FB817" s="75"/>
      <c r="FC817" s="75"/>
      <c r="FL817" s="71"/>
    </row>
    <row r="818" spans="3:168" s="35" customFormat="1" x14ac:dyDescent="0.2">
      <c r="C818" s="36"/>
      <c r="G818" s="37"/>
      <c r="H818" s="37"/>
      <c r="P818" s="34"/>
      <c r="X818" s="34"/>
      <c r="AN818" s="34"/>
      <c r="BD818" s="34"/>
      <c r="BE818" s="56"/>
      <c r="BF818" s="56"/>
      <c r="BG818" s="56"/>
      <c r="BH818" s="56"/>
      <c r="BI818" s="56"/>
      <c r="BJ818" s="56"/>
      <c r="BK818" s="56"/>
      <c r="BL818" s="34"/>
      <c r="BT818" s="34"/>
      <c r="CF818" s="34"/>
      <c r="CG818" s="34"/>
      <c r="CH818" s="34"/>
      <c r="CI818" s="34"/>
      <c r="CJ818" s="34"/>
      <c r="CR818" s="34"/>
      <c r="CZ818" s="34"/>
      <c r="DH818" s="34"/>
      <c r="DQ818" s="34"/>
      <c r="DY818" s="34"/>
      <c r="EG818" s="34"/>
      <c r="EO818" s="34"/>
      <c r="EW818" s="71"/>
      <c r="FB818" s="75"/>
      <c r="FC818" s="75"/>
      <c r="FL818" s="71"/>
    </row>
    <row r="819" spans="3:168" s="35" customFormat="1" x14ac:dyDescent="0.2">
      <c r="C819" s="36"/>
      <c r="G819" s="37"/>
      <c r="H819" s="37"/>
      <c r="P819" s="34"/>
      <c r="X819" s="34"/>
      <c r="AN819" s="34"/>
      <c r="BD819" s="34"/>
      <c r="BE819" s="56"/>
      <c r="BF819" s="56"/>
      <c r="BG819" s="56"/>
      <c r="BH819" s="56"/>
      <c r="BI819" s="56"/>
      <c r="BJ819" s="56"/>
      <c r="BK819" s="56"/>
      <c r="BL819" s="34"/>
      <c r="BT819" s="34"/>
      <c r="CF819" s="34"/>
      <c r="CG819" s="34"/>
      <c r="CH819" s="34"/>
      <c r="CI819" s="34"/>
      <c r="CJ819" s="34"/>
      <c r="CR819" s="34"/>
      <c r="CZ819" s="34"/>
      <c r="DH819" s="34"/>
      <c r="DQ819" s="34"/>
      <c r="DY819" s="34"/>
      <c r="EG819" s="34"/>
      <c r="EO819" s="34"/>
      <c r="EW819" s="71"/>
      <c r="FB819" s="75"/>
      <c r="FC819" s="75"/>
      <c r="FL819" s="71"/>
    </row>
    <row r="820" spans="3:168" s="35" customFormat="1" x14ac:dyDescent="0.2">
      <c r="C820" s="36"/>
      <c r="G820" s="37"/>
      <c r="H820" s="37"/>
      <c r="P820" s="34"/>
      <c r="X820" s="34"/>
      <c r="AN820" s="34"/>
      <c r="BD820" s="34"/>
      <c r="BE820" s="56"/>
      <c r="BF820" s="56"/>
      <c r="BG820" s="56"/>
      <c r="BH820" s="56"/>
      <c r="BI820" s="56"/>
      <c r="BJ820" s="56"/>
      <c r="BK820" s="56"/>
      <c r="BL820" s="34"/>
      <c r="BT820" s="34"/>
      <c r="CF820" s="34"/>
      <c r="CG820" s="34"/>
      <c r="CH820" s="34"/>
      <c r="CI820" s="34"/>
      <c r="CJ820" s="34"/>
      <c r="CR820" s="34"/>
      <c r="CZ820" s="34"/>
      <c r="DH820" s="34"/>
      <c r="DQ820" s="34"/>
      <c r="DY820" s="34"/>
      <c r="EG820" s="34"/>
      <c r="EO820" s="34"/>
      <c r="EW820" s="71"/>
      <c r="FB820" s="75"/>
      <c r="FC820" s="75"/>
      <c r="FL820" s="71"/>
    </row>
    <row r="821" spans="3:168" s="35" customFormat="1" x14ac:dyDescent="0.2">
      <c r="C821" s="36"/>
      <c r="G821" s="37"/>
      <c r="H821" s="37"/>
      <c r="P821" s="34"/>
      <c r="X821" s="34"/>
      <c r="AN821" s="34"/>
      <c r="BD821" s="34"/>
      <c r="BE821" s="56"/>
      <c r="BF821" s="56"/>
      <c r="BG821" s="56"/>
      <c r="BH821" s="56"/>
      <c r="BI821" s="56"/>
      <c r="BJ821" s="56"/>
      <c r="BK821" s="56"/>
      <c r="BL821" s="34"/>
      <c r="BT821" s="34"/>
      <c r="CF821" s="34"/>
      <c r="CG821" s="34"/>
      <c r="CH821" s="34"/>
      <c r="CI821" s="34"/>
      <c r="CJ821" s="34"/>
      <c r="CR821" s="34"/>
      <c r="CZ821" s="34"/>
      <c r="DH821" s="34"/>
      <c r="DQ821" s="34"/>
      <c r="DY821" s="34"/>
      <c r="EG821" s="34"/>
      <c r="EO821" s="34"/>
      <c r="EW821" s="71"/>
      <c r="FB821" s="75"/>
      <c r="FC821" s="75"/>
      <c r="FL821" s="71"/>
    </row>
    <row r="822" spans="3:168" s="35" customFormat="1" x14ac:dyDescent="0.2">
      <c r="C822" s="36"/>
      <c r="G822" s="37"/>
      <c r="H822" s="37"/>
      <c r="P822" s="34"/>
      <c r="X822" s="34"/>
      <c r="AN822" s="34"/>
      <c r="BD822" s="34"/>
      <c r="BE822" s="56"/>
      <c r="BF822" s="56"/>
      <c r="BG822" s="56"/>
      <c r="BH822" s="56"/>
      <c r="BI822" s="56"/>
      <c r="BJ822" s="56"/>
      <c r="BK822" s="56"/>
      <c r="BL822" s="34"/>
      <c r="BT822" s="34"/>
      <c r="CF822" s="34"/>
      <c r="CG822" s="34"/>
      <c r="CH822" s="34"/>
      <c r="CI822" s="34"/>
      <c r="CJ822" s="34"/>
      <c r="CR822" s="34"/>
      <c r="CZ822" s="34"/>
      <c r="DH822" s="34"/>
      <c r="DQ822" s="34"/>
      <c r="DY822" s="34"/>
      <c r="EG822" s="34"/>
      <c r="EO822" s="34"/>
      <c r="EW822" s="71"/>
      <c r="FB822" s="75"/>
      <c r="FC822" s="75"/>
      <c r="FL822" s="71"/>
    </row>
    <row r="823" spans="3:168" s="35" customFormat="1" x14ac:dyDescent="0.2">
      <c r="C823" s="36"/>
      <c r="G823" s="37"/>
      <c r="H823" s="37"/>
      <c r="P823" s="34"/>
      <c r="X823" s="34"/>
      <c r="AN823" s="34"/>
      <c r="BD823" s="34"/>
      <c r="BE823" s="56"/>
      <c r="BF823" s="56"/>
      <c r="BG823" s="56"/>
      <c r="BH823" s="56"/>
      <c r="BI823" s="56"/>
      <c r="BJ823" s="56"/>
      <c r="BK823" s="56"/>
      <c r="BL823" s="34"/>
      <c r="BT823" s="34"/>
      <c r="CF823" s="34"/>
      <c r="CG823" s="34"/>
      <c r="CH823" s="34"/>
      <c r="CI823" s="34"/>
      <c r="CJ823" s="34"/>
      <c r="CR823" s="34"/>
      <c r="CZ823" s="34"/>
      <c r="DH823" s="34"/>
      <c r="DQ823" s="34"/>
      <c r="DY823" s="34"/>
      <c r="EG823" s="34"/>
      <c r="EO823" s="34"/>
      <c r="EW823" s="71"/>
      <c r="FB823" s="75"/>
      <c r="FC823" s="75"/>
      <c r="FL823" s="71"/>
    </row>
    <row r="824" spans="3:168" s="35" customFormat="1" x14ac:dyDescent="0.2">
      <c r="C824" s="36"/>
      <c r="G824" s="37"/>
      <c r="H824" s="37"/>
      <c r="P824" s="34"/>
      <c r="X824" s="34"/>
      <c r="AN824" s="34"/>
      <c r="BD824" s="34"/>
      <c r="BE824" s="56"/>
      <c r="BF824" s="56"/>
      <c r="BG824" s="56"/>
      <c r="BH824" s="56"/>
      <c r="BI824" s="56"/>
      <c r="BJ824" s="56"/>
      <c r="BK824" s="56"/>
      <c r="BL824" s="34"/>
      <c r="BT824" s="34"/>
      <c r="CF824" s="34"/>
      <c r="CG824" s="34"/>
      <c r="CH824" s="34"/>
      <c r="CI824" s="34"/>
      <c r="CJ824" s="34"/>
      <c r="CR824" s="34"/>
      <c r="CZ824" s="34"/>
      <c r="DH824" s="34"/>
      <c r="DQ824" s="34"/>
      <c r="DY824" s="34"/>
      <c r="EG824" s="34"/>
      <c r="EO824" s="34"/>
      <c r="EW824" s="71"/>
      <c r="FB824" s="75"/>
      <c r="FC824" s="75"/>
      <c r="FL824" s="71"/>
    </row>
    <row r="825" spans="3:168" s="35" customFormat="1" x14ac:dyDescent="0.2">
      <c r="C825" s="36"/>
      <c r="G825" s="37"/>
      <c r="H825" s="37"/>
      <c r="P825" s="34"/>
      <c r="X825" s="34"/>
      <c r="AN825" s="34"/>
      <c r="BD825" s="34"/>
      <c r="BE825" s="56"/>
      <c r="BF825" s="56"/>
      <c r="BG825" s="56"/>
      <c r="BH825" s="56"/>
      <c r="BI825" s="56"/>
      <c r="BJ825" s="56"/>
      <c r="BK825" s="56"/>
      <c r="BL825" s="34"/>
      <c r="BT825" s="34"/>
      <c r="CF825" s="34"/>
      <c r="CG825" s="34"/>
      <c r="CH825" s="34"/>
      <c r="CI825" s="34"/>
      <c r="CJ825" s="34"/>
      <c r="CR825" s="34"/>
      <c r="CZ825" s="34"/>
      <c r="DH825" s="34"/>
      <c r="DQ825" s="34"/>
      <c r="DY825" s="34"/>
      <c r="EG825" s="34"/>
      <c r="EO825" s="34"/>
      <c r="EW825" s="71"/>
      <c r="FB825" s="75"/>
      <c r="FC825" s="75"/>
      <c r="FL825" s="71"/>
    </row>
    <row r="826" spans="3:168" s="35" customFormat="1" x14ac:dyDescent="0.2">
      <c r="C826" s="36"/>
      <c r="G826" s="37"/>
      <c r="H826" s="37"/>
      <c r="P826" s="34"/>
      <c r="X826" s="34"/>
      <c r="AN826" s="34"/>
      <c r="BD826" s="34"/>
      <c r="BE826" s="56"/>
      <c r="BF826" s="56"/>
      <c r="BG826" s="56"/>
      <c r="BH826" s="56"/>
      <c r="BI826" s="56"/>
      <c r="BJ826" s="56"/>
      <c r="BK826" s="56"/>
      <c r="BL826" s="34"/>
      <c r="BT826" s="34"/>
      <c r="CF826" s="34"/>
      <c r="CG826" s="34"/>
      <c r="CH826" s="34"/>
      <c r="CI826" s="34"/>
      <c r="CJ826" s="34"/>
      <c r="CR826" s="34"/>
      <c r="CZ826" s="34"/>
      <c r="DH826" s="34"/>
      <c r="DQ826" s="34"/>
      <c r="DY826" s="34"/>
      <c r="EG826" s="34"/>
      <c r="EO826" s="34"/>
      <c r="EW826" s="71"/>
      <c r="FB826" s="75"/>
      <c r="FC826" s="75"/>
      <c r="FL826" s="71"/>
    </row>
    <row r="827" spans="3:168" s="35" customFormat="1" x14ac:dyDescent="0.2">
      <c r="C827" s="36"/>
      <c r="G827" s="37"/>
      <c r="H827" s="37"/>
      <c r="P827" s="34"/>
      <c r="X827" s="34"/>
      <c r="AN827" s="34"/>
      <c r="BD827" s="34"/>
      <c r="BE827" s="56"/>
      <c r="BF827" s="56"/>
      <c r="BG827" s="56"/>
      <c r="BH827" s="56"/>
      <c r="BI827" s="56"/>
      <c r="BJ827" s="56"/>
      <c r="BK827" s="56"/>
      <c r="BL827" s="34"/>
      <c r="BT827" s="34"/>
      <c r="CF827" s="34"/>
      <c r="CG827" s="34"/>
      <c r="CH827" s="34"/>
      <c r="CI827" s="34"/>
      <c r="CJ827" s="34"/>
      <c r="CR827" s="34"/>
      <c r="CZ827" s="34"/>
      <c r="DH827" s="34"/>
      <c r="DQ827" s="34"/>
      <c r="DY827" s="34"/>
      <c r="EG827" s="34"/>
      <c r="EO827" s="34"/>
      <c r="EW827" s="71"/>
      <c r="FB827" s="75"/>
      <c r="FC827" s="75"/>
      <c r="FL827" s="71"/>
    </row>
    <row r="828" spans="3:168" s="35" customFormat="1" x14ac:dyDescent="0.2">
      <c r="C828" s="36"/>
      <c r="G828" s="37"/>
      <c r="H828" s="37"/>
      <c r="P828" s="34"/>
      <c r="X828" s="34"/>
      <c r="AN828" s="34"/>
      <c r="BD828" s="34"/>
      <c r="BE828" s="56"/>
      <c r="BF828" s="56"/>
      <c r="BG828" s="56"/>
      <c r="BH828" s="56"/>
      <c r="BI828" s="56"/>
      <c r="BJ828" s="56"/>
      <c r="BK828" s="56"/>
      <c r="BL828" s="34"/>
      <c r="BT828" s="34"/>
      <c r="CF828" s="34"/>
      <c r="CG828" s="34"/>
      <c r="CH828" s="34"/>
      <c r="CI828" s="34"/>
      <c r="CJ828" s="34"/>
      <c r="CR828" s="34"/>
      <c r="CZ828" s="34"/>
      <c r="DH828" s="34"/>
      <c r="DQ828" s="34"/>
      <c r="DY828" s="34"/>
      <c r="EG828" s="34"/>
      <c r="EO828" s="34"/>
      <c r="EW828" s="71"/>
      <c r="FB828" s="75"/>
      <c r="FC828" s="75"/>
      <c r="FL828" s="71"/>
    </row>
    <row r="829" spans="3:168" s="35" customFormat="1" x14ac:dyDescent="0.2">
      <c r="C829" s="36"/>
      <c r="G829" s="37"/>
      <c r="H829" s="37"/>
      <c r="P829" s="34"/>
      <c r="X829" s="34"/>
      <c r="AN829" s="34"/>
      <c r="BD829" s="34"/>
      <c r="BE829" s="56"/>
      <c r="BF829" s="56"/>
      <c r="BG829" s="56"/>
      <c r="BH829" s="56"/>
      <c r="BI829" s="56"/>
      <c r="BJ829" s="56"/>
      <c r="BK829" s="56"/>
      <c r="BL829" s="34"/>
      <c r="BT829" s="34"/>
      <c r="CF829" s="34"/>
      <c r="CG829" s="34"/>
      <c r="CH829" s="34"/>
      <c r="CI829" s="34"/>
      <c r="CJ829" s="34"/>
      <c r="CR829" s="34"/>
      <c r="CZ829" s="34"/>
      <c r="DH829" s="34"/>
      <c r="DQ829" s="34"/>
      <c r="DY829" s="34"/>
      <c r="EG829" s="34"/>
      <c r="EO829" s="34"/>
      <c r="EW829" s="71"/>
      <c r="FB829" s="75"/>
      <c r="FC829" s="75"/>
      <c r="FL829" s="71"/>
    </row>
    <row r="830" spans="3:168" s="35" customFormat="1" x14ac:dyDescent="0.2">
      <c r="C830" s="36"/>
      <c r="G830" s="37"/>
      <c r="H830" s="37"/>
      <c r="P830" s="34"/>
      <c r="X830" s="34"/>
      <c r="AN830" s="34"/>
      <c r="BD830" s="34"/>
      <c r="BE830" s="56"/>
      <c r="BF830" s="56"/>
      <c r="BG830" s="56"/>
      <c r="BH830" s="56"/>
      <c r="BI830" s="56"/>
      <c r="BJ830" s="56"/>
      <c r="BK830" s="56"/>
      <c r="BL830" s="34"/>
      <c r="BT830" s="34"/>
      <c r="CF830" s="34"/>
      <c r="CG830" s="34"/>
      <c r="CH830" s="34"/>
      <c r="CI830" s="34"/>
      <c r="CJ830" s="34"/>
      <c r="CR830" s="34"/>
      <c r="CZ830" s="34"/>
      <c r="DH830" s="34"/>
      <c r="DQ830" s="34"/>
      <c r="DY830" s="34"/>
      <c r="EG830" s="34"/>
      <c r="EO830" s="34"/>
      <c r="EW830" s="71"/>
      <c r="FB830" s="75"/>
      <c r="FC830" s="75"/>
      <c r="FL830" s="71"/>
    </row>
    <row r="831" spans="3:168" s="35" customFormat="1" x14ac:dyDescent="0.2">
      <c r="C831" s="36"/>
      <c r="G831" s="37"/>
      <c r="H831" s="37"/>
      <c r="P831" s="34"/>
      <c r="X831" s="34"/>
      <c r="AN831" s="34"/>
      <c r="BD831" s="34"/>
      <c r="BE831" s="56"/>
      <c r="BF831" s="56"/>
      <c r="BG831" s="56"/>
      <c r="BH831" s="56"/>
      <c r="BI831" s="56"/>
      <c r="BJ831" s="56"/>
      <c r="BK831" s="56"/>
      <c r="BL831" s="34"/>
      <c r="BT831" s="34"/>
      <c r="CF831" s="34"/>
      <c r="CG831" s="34"/>
      <c r="CH831" s="34"/>
      <c r="CI831" s="34"/>
      <c r="CJ831" s="34"/>
      <c r="CR831" s="34"/>
      <c r="CZ831" s="34"/>
      <c r="DH831" s="34"/>
      <c r="DQ831" s="34"/>
      <c r="DY831" s="34"/>
      <c r="EG831" s="34"/>
      <c r="EO831" s="34"/>
      <c r="EW831" s="71"/>
      <c r="FB831" s="75"/>
      <c r="FC831" s="75"/>
      <c r="FL831" s="71"/>
    </row>
    <row r="832" spans="3:168" s="35" customFormat="1" x14ac:dyDescent="0.2">
      <c r="C832" s="36"/>
      <c r="G832" s="37"/>
      <c r="H832" s="37"/>
      <c r="P832" s="34"/>
      <c r="X832" s="34"/>
      <c r="AN832" s="34"/>
      <c r="BD832" s="34"/>
      <c r="BE832" s="56"/>
      <c r="BF832" s="56"/>
      <c r="BG832" s="56"/>
      <c r="BH832" s="56"/>
      <c r="BI832" s="56"/>
      <c r="BJ832" s="56"/>
      <c r="BK832" s="56"/>
      <c r="BL832" s="34"/>
      <c r="BT832" s="34"/>
      <c r="CF832" s="34"/>
      <c r="CG832" s="34"/>
      <c r="CH832" s="34"/>
      <c r="CI832" s="34"/>
      <c r="CJ832" s="34"/>
      <c r="CR832" s="34"/>
      <c r="CZ832" s="34"/>
      <c r="DH832" s="34"/>
      <c r="DQ832" s="34"/>
      <c r="DY832" s="34"/>
      <c r="EG832" s="34"/>
      <c r="EO832" s="34"/>
      <c r="EW832" s="71"/>
      <c r="FB832" s="75"/>
      <c r="FC832" s="75"/>
      <c r="FL832" s="71"/>
    </row>
    <row r="833" spans="3:168" s="35" customFormat="1" x14ac:dyDescent="0.2">
      <c r="C833" s="36"/>
      <c r="G833" s="37"/>
      <c r="H833" s="37"/>
      <c r="P833" s="34"/>
      <c r="X833" s="34"/>
      <c r="AN833" s="34"/>
      <c r="BD833" s="34"/>
      <c r="BE833" s="56"/>
      <c r="BF833" s="56"/>
      <c r="BG833" s="56"/>
      <c r="BH833" s="56"/>
      <c r="BI833" s="56"/>
      <c r="BJ833" s="56"/>
      <c r="BK833" s="56"/>
      <c r="BL833" s="34"/>
      <c r="BT833" s="34"/>
      <c r="CF833" s="34"/>
      <c r="CG833" s="34"/>
      <c r="CH833" s="34"/>
      <c r="CI833" s="34"/>
      <c r="CJ833" s="34"/>
      <c r="CR833" s="34"/>
      <c r="CZ833" s="34"/>
      <c r="DH833" s="34"/>
      <c r="DQ833" s="34"/>
      <c r="DY833" s="34"/>
      <c r="EG833" s="34"/>
      <c r="EO833" s="34"/>
      <c r="EW833" s="71"/>
      <c r="FB833" s="75"/>
      <c r="FC833" s="75"/>
      <c r="FL833" s="71"/>
    </row>
    <row r="834" spans="3:168" s="35" customFormat="1" x14ac:dyDescent="0.2">
      <c r="C834" s="36"/>
      <c r="G834" s="37"/>
      <c r="H834" s="37"/>
      <c r="P834" s="34"/>
      <c r="X834" s="34"/>
      <c r="AN834" s="34"/>
      <c r="BD834" s="34"/>
      <c r="BE834" s="56"/>
      <c r="BF834" s="56"/>
      <c r="BG834" s="56"/>
      <c r="BH834" s="56"/>
      <c r="BI834" s="56"/>
      <c r="BJ834" s="56"/>
      <c r="BK834" s="56"/>
      <c r="BL834" s="34"/>
      <c r="BT834" s="34"/>
      <c r="CF834" s="34"/>
      <c r="CG834" s="34"/>
      <c r="CH834" s="34"/>
      <c r="CI834" s="34"/>
      <c r="CJ834" s="34"/>
      <c r="CR834" s="34"/>
      <c r="CZ834" s="34"/>
      <c r="DH834" s="34"/>
      <c r="DQ834" s="34"/>
      <c r="DY834" s="34"/>
      <c r="EG834" s="34"/>
      <c r="EO834" s="34"/>
      <c r="EW834" s="71"/>
      <c r="FB834" s="75"/>
      <c r="FC834" s="75"/>
      <c r="FL834" s="71"/>
    </row>
    <row r="835" spans="3:168" s="35" customFormat="1" x14ac:dyDescent="0.2">
      <c r="C835" s="36"/>
      <c r="G835" s="37"/>
      <c r="H835" s="37"/>
      <c r="P835" s="34"/>
      <c r="X835" s="34"/>
      <c r="AN835" s="34"/>
      <c r="BD835" s="34"/>
      <c r="BE835" s="56"/>
      <c r="BF835" s="56"/>
      <c r="BG835" s="56"/>
      <c r="BH835" s="56"/>
      <c r="BI835" s="56"/>
      <c r="BJ835" s="56"/>
      <c r="BK835" s="56"/>
      <c r="BL835" s="34"/>
      <c r="BT835" s="34"/>
      <c r="CF835" s="34"/>
      <c r="CG835" s="34"/>
      <c r="CH835" s="34"/>
      <c r="CI835" s="34"/>
      <c r="CJ835" s="34"/>
      <c r="CR835" s="34"/>
      <c r="CZ835" s="34"/>
      <c r="DH835" s="34"/>
      <c r="DQ835" s="34"/>
      <c r="DY835" s="34"/>
      <c r="EG835" s="34"/>
      <c r="EO835" s="34"/>
      <c r="EW835" s="71"/>
      <c r="FB835" s="75"/>
      <c r="FC835" s="75"/>
      <c r="FL835" s="71"/>
    </row>
    <row r="836" spans="3:168" s="35" customFormat="1" x14ac:dyDescent="0.2">
      <c r="C836" s="36"/>
      <c r="G836" s="37"/>
      <c r="H836" s="37"/>
      <c r="P836" s="34"/>
      <c r="X836" s="34"/>
      <c r="AN836" s="34"/>
      <c r="BD836" s="34"/>
      <c r="BE836" s="56"/>
      <c r="BF836" s="56"/>
      <c r="BG836" s="56"/>
      <c r="BH836" s="56"/>
      <c r="BI836" s="56"/>
      <c r="BJ836" s="56"/>
      <c r="BK836" s="56"/>
      <c r="BL836" s="34"/>
      <c r="BT836" s="34"/>
      <c r="CF836" s="34"/>
      <c r="CG836" s="34"/>
      <c r="CH836" s="34"/>
      <c r="CI836" s="34"/>
      <c r="CJ836" s="34"/>
      <c r="CR836" s="34"/>
      <c r="CZ836" s="34"/>
      <c r="DH836" s="34"/>
      <c r="DQ836" s="34"/>
      <c r="DY836" s="34"/>
      <c r="EG836" s="34"/>
      <c r="EO836" s="34"/>
      <c r="EW836" s="71"/>
      <c r="FB836" s="75"/>
      <c r="FC836" s="75"/>
      <c r="FL836" s="71"/>
    </row>
    <row r="837" spans="3:168" s="35" customFormat="1" x14ac:dyDescent="0.2">
      <c r="C837" s="36"/>
      <c r="G837" s="37"/>
      <c r="H837" s="37"/>
      <c r="P837" s="34"/>
      <c r="X837" s="34"/>
      <c r="AN837" s="34"/>
      <c r="BD837" s="34"/>
      <c r="BE837" s="56"/>
      <c r="BF837" s="56"/>
      <c r="BG837" s="56"/>
      <c r="BH837" s="56"/>
      <c r="BI837" s="56"/>
      <c r="BJ837" s="56"/>
      <c r="BK837" s="56"/>
      <c r="BL837" s="34"/>
      <c r="BT837" s="34"/>
      <c r="CF837" s="34"/>
      <c r="CG837" s="34"/>
      <c r="CH837" s="34"/>
      <c r="CI837" s="34"/>
      <c r="CJ837" s="34"/>
      <c r="CR837" s="34"/>
      <c r="CZ837" s="34"/>
      <c r="DH837" s="34"/>
      <c r="DQ837" s="34"/>
      <c r="DY837" s="34"/>
      <c r="EG837" s="34"/>
      <c r="EO837" s="34"/>
      <c r="EW837" s="71"/>
      <c r="FB837" s="75"/>
      <c r="FC837" s="75"/>
      <c r="FL837" s="71"/>
    </row>
    <row r="838" spans="3:168" s="35" customFormat="1" x14ac:dyDescent="0.2">
      <c r="C838" s="36"/>
      <c r="G838" s="37"/>
      <c r="H838" s="37"/>
      <c r="P838" s="34"/>
      <c r="X838" s="34"/>
      <c r="AN838" s="34"/>
      <c r="BD838" s="34"/>
      <c r="BE838" s="56"/>
      <c r="BF838" s="56"/>
      <c r="BG838" s="56"/>
      <c r="BH838" s="56"/>
      <c r="BI838" s="56"/>
      <c r="BJ838" s="56"/>
      <c r="BK838" s="56"/>
      <c r="BL838" s="34"/>
      <c r="BT838" s="34"/>
      <c r="CF838" s="34"/>
      <c r="CG838" s="34"/>
      <c r="CH838" s="34"/>
      <c r="CI838" s="34"/>
      <c r="CJ838" s="34"/>
      <c r="CR838" s="34"/>
      <c r="CZ838" s="34"/>
      <c r="DH838" s="34"/>
      <c r="DQ838" s="34"/>
      <c r="DY838" s="34"/>
      <c r="EG838" s="34"/>
      <c r="EO838" s="34"/>
      <c r="EW838" s="71"/>
      <c r="FB838" s="75"/>
      <c r="FC838" s="75"/>
      <c r="FL838" s="71"/>
    </row>
    <row r="839" spans="3:168" s="35" customFormat="1" x14ac:dyDescent="0.2">
      <c r="C839" s="36"/>
      <c r="G839" s="37"/>
      <c r="H839" s="37"/>
      <c r="P839" s="34"/>
      <c r="X839" s="34"/>
      <c r="AN839" s="34"/>
      <c r="BD839" s="34"/>
      <c r="BE839" s="56"/>
      <c r="BF839" s="56"/>
      <c r="BG839" s="56"/>
      <c r="BH839" s="56"/>
      <c r="BI839" s="56"/>
      <c r="BJ839" s="56"/>
      <c r="BK839" s="56"/>
      <c r="BL839" s="34"/>
      <c r="BT839" s="34"/>
      <c r="CF839" s="34"/>
      <c r="CG839" s="34"/>
      <c r="CH839" s="34"/>
      <c r="CI839" s="34"/>
      <c r="CJ839" s="34"/>
      <c r="CR839" s="34"/>
      <c r="CZ839" s="34"/>
      <c r="DH839" s="34"/>
      <c r="DQ839" s="34"/>
      <c r="DY839" s="34"/>
      <c r="EG839" s="34"/>
      <c r="EO839" s="34"/>
      <c r="EW839" s="71"/>
      <c r="FB839" s="75"/>
      <c r="FC839" s="75"/>
      <c r="FL839" s="71"/>
    </row>
    <row r="840" spans="3:168" s="35" customFormat="1" x14ac:dyDescent="0.2">
      <c r="C840" s="36"/>
      <c r="G840" s="37"/>
      <c r="H840" s="37"/>
      <c r="P840" s="34"/>
      <c r="X840" s="34"/>
      <c r="AN840" s="34"/>
      <c r="BD840" s="34"/>
      <c r="BE840" s="56"/>
      <c r="BF840" s="56"/>
      <c r="BG840" s="56"/>
      <c r="BH840" s="56"/>
      <c r="BI840" s="56"/>
      <c r="BJ840" s="56"/>
      <c r="BK840" s="56"/>
      <c r="BL840" s="34"/>
      <c r="BT840" s="34"/>
      <c r="CF840" s="34"/>
      <c r="CG840" s="34"/>
      <c r="CH840" s="34"/>
      <c r="CI840" s="34"/>
      <c r="CJ840" s="34"/>
      <c r="CR840" s="34"/>
      <c r="CZ840" s="34"/>
      <c r="DH840" s="34"/>
      <c r="DQ840" s="34"/>
      <c r="DY840" s="34"/>
      <c r="EG840" s="34"/>
      <c r="EO840" s="34"/>
      <c r="EW840" s="71"/>
      <c r="FB840" s="75"/>
      <c r="FC840" s="75"/>
      <c r="FL840" s="71"/>
    </row>
    <row r="841" spans="3:168" s="35" customFormat="1" x14ac:dyDescent="0.2">
      <c r="C841" s="36"/>
      <c r="G841" s="37"/>
      <c r="H841" s="37"/>
      <c r="P841" s="34"/>
      <c r="X841" s="34"/>
      <c r="AN841" s="34"/>
      <c r="BD841" s="34"/>
      <c r="BE841" s="56"/>
      <c r="BF841" s="56"/>
      <c r="BG841" s="56"/>
      <c r="BH841" s="56"/>
      <c r="BI841" s="56"/>
      <c r="BJ841" s="56"/>
      <c r="BK841" s="56"/>
      <c r="BL841" s="34"/>
      <c r="BT841" s="34"/>
      <c r="CF841" s="34"/>
      <c r="CG841" s="34"/>
      <c r="CH841" s="34"/>
      <c r="CI841" s="34"/>
      <c r="CJ841" s="34"/>
      <c r="CR841" s="34"/>
      <c r="CZ841" s="34"/>
      <c r="DH841" s="34"/>
      <c r="DQ841" s="34"/>
      <c r="DY841" s="34"/>
      <c r="EG841" s="34"/>
      <c r="EO841" s="34"/>
      <c r="EW841" s="71"/>
      <c r="FB841" s="75"/>
      <c r="FC841" s="75"/>
      <c r="FL841" s="71"/>
    </row>
    <row r="842" spans="3:168" s="35" customFormat="1" x14ac:dyDescent="0.2">
      <c r="C842" s="36"/>
      <c r="G842" s="37"/>
      <c r="H842" s="37"/>
      <c r="P842" s="34"/>
      <c r="X842" s="34"/>
      <c r="AN842" s="34"/>
      <c r="BD842" s="34"/>
      <c r="BE842" s="56"/>
      <c r="BF842" s="56"/>
      <c r="BG842" s="56"/>
      <c r="BH842" s="56"/>
      <c r="BI842" s="56"/>
      <c r="BJ842" s="56"/>
      <c r="BK842" s="56"/>
      <c r="BL842" s="34"/>
      <c r="BT842" s="34"/>
      <c r="CF842" s="34"/>
      <c r="CG842" s="34"/>
      <c r="CH842" s="34"/>
      <c r="CI842" s="34"/>
      <c r="CJ842" s="34"/>
      <c r="CR842" s="34"/>
      <c r="CZ842" s="34"/>
      <c r="DH842" s="34"/>
      <c r="DQ842" s="34"/>
      <c r="DY842" s="34"/>
      <c r="EG842" s="34"/>
      <c r="EO842" s="34"/>
      <c r="EW842" s="71"/>
      <c r="FB842" s="75"/>
      <c r="FC842" s="75"/>
      <c r="FL842" s="71"/>
    </row>
    <row r="843" spans="3:168" s="35" customFormat="1" x14ac:dyDescent="0.2">
      <c r="C843" s="36"/>
      <c r="G843" s="37"/>
      <c r="H843" s="37"/>
      <c r="P843" s="34"/>
      <c r="X843" s="34"/>
      <c r="AN843" s="34"/>
      <c r="BD843" s="34"/>
      <c r="BE843" s="56"/>
      <c r="BF843" s="56"/>
      <c r="BG843" s="56"/>
      <c r="BH843" s="56"/>
      <c r="BI843" s="56"/>
      <c r="BJ843" s="56"/>
      <c r="BK843" s="56"/>
      <c r="BL843" s="34"/>
      <c r="BT843" s="34"/>
      <c r="CF843" s="34"/>
      <c r="CG843" s="34"/>
      <c r="CH843" s="34"/>
      <c r="CI843" s="34"/>
      <c r="CJ843" s="34"/>
      <c r="CR843" s="34"/>
      <c r="CZ843" s="34"/>
      <c r="DH843" s="34"/>
      <c r="DQ843" s="34"/>
      <c r="DY843" s="34"/>
      <c r="EG843" s="34"/>
      <c r="EO843" s="34"/>
      <c r="EW843" s="71"/>
      <c r="FB843" s="75"/>
      <c r="FC843" s="75"/>
      <c r="FL843" s="71"/>
    </row>
    <row r="844" spans="3:168" s="35" customFormat="1" x14ac:dyDescent="0.2">
      <c r="C844" s="36"/>
      <c r="G844" s="37"/>
      <c r="H844" s="37"/>
      <c r="P844" s="34"/>
      <c r="X844" s="34"/>
      <c r="AN844" s="34"/>
      <c r="BD844" s="34"/>
      <c r="BE844" s="56"/>
      <c r="BF844" s="56"/>
      <c r="BG844" s="56"/>
      <c r="BH844" s="56"/>
      <c r="BI844" s="56"/>
      <c r="BJ844" s="56"/>
      <c r="BK844" s="56"/>
      <c r="BL844" s="34"/>
      <c r="BT844" s="34"/>
      <c r="CF844" s="34"/>
      <c r="CG844" s="34"/>
      <c r="CH844" s="34"/>
      <c r="CI844" s="34"/>
      <c r="CJ844" s="34"/>
      <c r="CR844" s="34"/>
      <c r="CZ844" s="34"/>
      <c r="DH844" s="34"/>
      <c r="DQ844" s="34"/>
      <c r="DY844" s="34"/>
      <c r="EG844" s="34"/>
      <c r="EO844" s="34"/>
      <c r="EW844" s="71"/>
      <c r="FB844" s="75"/>
      <c r="FC844" s="75"/>
      <c r="FL844" s="71"/>
    </row>
    <row r="845" spans="3:168" s="35" customFormat="1" x14ac:dyDescent="0.2">
      <c r="C845" s="36"/>
      <c r="G845" s="37"/>
      <c r="H845" s="37"/>
      <c r="P845" s="34"/>
      <c r="X845" s="34"/>
      <c r="AN845" s="34"/>
      <c r="BD845" s="34"/>
      <c r="BE845" s="56"/>
      <c r="BF845" s="56"/>
      <c r="BG845" s="56"/>
      <c r="BH845" s="56"/>
      <c r="BI845" s="56"/>
      <c r="BJ845" s="56"/>
      <c r="BK845" s="56"/>
      <c r="BL845" s="34"/>
      <c r="BT845" s="34"/>
      <c r="CF845" s="34"/>
      <c r="CG845" s="34"/>
      <c r="CH845" s="34"/>
      <c r="CI845" s="34"/>
      <c r="CJ845" s="34"/>
      <c r="CR845" s="34"/>
      <c r="CZ845" s="34"/>
      <c r="DH845" s="34"/>
      <c r="DQ845" s="34"/>
      <c r="DY845" s="34"/>
      <c r="EG845" s="34"/>
      <c r="EO845" s="34"/>
      <c r="EW845" s="71"/>
      <c r="FB845" s="75"/>
      <c r="FC845" s="75"/>
      <c r="FL845" s="71"/>
    </row>
    <row r="846" spans="3:168" s="35" customFormat="1" x14ac:dyDescent="0.2">
      <c r="C846" s="36"/>
      <c r="G846" s="37"/>
      <c r="H846" s="37"/>
      <c r="P846" s="34"/>
      <c r="X846" s="34"/>
      <c r="AN846" s="34"/>
      <c r="BD846" s="34"/>
      <c r="BE846" s="56"/>
      <c r="BF846" s="56"/>
      <c r="BG846" s="56"/>
      <c r="BH846" s="56"/>
      <c r="BI846" s="56"/>
      <c r="BJ846" s="56"/>
      <c r="BK846" s="56"/>
      <c r="BL846" s="34"/>
      <c r="BT846" s="34"/>
      <c r="CF846" s="34"/>
      <c r="CG846" s="34"/>
      <c r="CH846" s="34"/>
      <c r="CI846" s="34"/>
      <c r="CJ846" s="34"/>
      <c r="CR846" s="34"/>
      <c r="CZ846" s="34"/>
      <c r="DH846" s="34"/>
      <c r="DQ846" s="34"/>
      <c r="DY846" s="34"/>
      <c r="EG846" s="34"/>
      <c r="EO846" s="34"/>
      <c r="EW846" s="71"/>
      <c r="FB846" s="75"/>
      <c r="FC846" s="75"/>
      <c r="FL846" s="71"/>
    </row>
    <row r="847" spans="3:168" s="35" customFormat="1" x14ac:dyDescent="0.2">
      <c r="C847" s="36"/>
      <c r="G847" s="37"/>
      <c r="H847" s="37"/>
      <c r="P847" s="34"/>
      <c r="X847" s="34"/>
      <c r="AN847" s="34"/>
      <c r="BD847" s="34"/>
      <c r="BE847" s="56"/>
      <c r="BF847" s="56"/>
      <c r="BG847" s="56"/>
      <c r="BH847" s="56"/>
      <c r="BI847" s="56"/>
      <c r="BJ847" s="56"/>
      <c r="BK847" s="56"/>
      <c r="BL847" s="34"/>
      <c r="BT847" s="34"/>
      <c r="CF847" s="34"/>
      <c r="CG847" s="34"/>
      <c r="CH847" s="34"/>
      <c r="CI847" s="34"/>
      <c r="CJ847" s="34"/>
      <c r="CR847" s="34"/>
      <c r="CZ847" s="34"/>
      <c r="DH847" s="34"/>
      <c r="DQ847" s="34"/>
      <c r="DY847" s="34"/>
      <c r="EG847" s="34"/>
      <c r="EO847" s="34"/>
      <c r="EW847" s="71"/>
      <c r="FB847" s="75"/>
      <c r="FC847" s="75"/>
      <c r="FL847" s="71"/>
    </row>
    <row r="848" spans="3:168" s="35" customFormat="1" x14ac:dyDescent="0.2">
      <c r="C848" s="36"/>
      <c r="G848" s="37"/>
      <c r="H848" s="37"/>
      <c r="P848" s="34"/>
      <c r="X848" s="34"/>
      <c r="AN848" s="34"/>
      <c r="BD848" s="34"/>
      <c r="BE848" s="56"/>
      <c r="BF848" s="56"/>
      <c r="BG848" s="56"/>
      <c r="BH848" s="56"/>
      <c r="BI848" s="56"/>
      <c r="BJ848" s="56"/>
      <c r="BK848" s="56"/>
      <c r="BL848" s="34"/>
      <c r="BT848" s="34"/>
      <c r="CF848" s="34"/>
      <c r="CG848" s="34"/>
      <c r="CH848" s="34"/>
      <c r="CI848" s="34"/>
      <c r="CJ848" s="34"/>
      <c r="CR848" s="34"/>
      <c r="CZ848" s="34"/>
      <c r="DH848" s="34"/>
      <c r="DQ848" s="34"/>
      <c r="DY848" s="34"/>
      <c r="EG848" s="34"/>
      <c r="EO848" s="34"/>
      <c r="EW848" s="71"/>
      <c r="FB848" s="75"/>
      <c r="FC848" s="75"/>
      <c r="FL848" s="71"/>
    </row>
    <row r="849" spans="3:168" s="35" customFormat="1" x14ac:dyDescent="0.2">
      <c r="C849" s="36"/>
      <c r="G849" s="37"/>
      <c r="H849" s="37"/>
      <c r="P849" s="34"/>
      <c r="X849" s="34"/>
      <c r="AN849" s="34"/>
      <c r="BD849" s="34"/>
      <c r="BE849" s="56"/>
      <c r="BF849" s="56"/>
      <c r="BG849" s="56"/>
      <c r="BH849" s="56"/>
      <c r="BI849" s="56"/>
      <c r="BJ849" s="56"/>
      <c r="BK849" s="56"/>
      <c r="BL849" s="34"/>
      <c r="BT849" s="34"/>
      <c r="CF849" s="34"/>
      <c r="CG849" s="34"/>
      <c r="CH849" s="34"/>
      <c r="CI849" s="34"/>
      <c r="CJ849" s="34"/>
      <c r="CR849" s="34"/>
      <c r="CZ849" s="34"/>
      <c r="DH849" s="34"/>
      <c r="DQ849" s="34"/>
      <c r="DY849" s="34"/>
      <c r="EG849" s="34"/>
      <c r="EO849" s="34"/>
      <c r="EW849" s="71"/>
      <c r="FB849" s="75"/>
      <c r="FC849" s="75"/>
      <c r="FL849" s="71"/>
    </row>
    <row r="850" spans="3:168" s="35" customFormat="1" x14ac:dyDescent="0.2">
      <c r="C850" s="36"/>
      <c r="G850" s="37"/>
      <c r="H850" s="37"/>
      <c r="P850" s="34"/>
      <c r="X850" s="34"/>
      <c r="AN850" s="34"/>
      <c r="BD850" s="34"/>
      <c r="BE850" s="56"/>
      <c r="BF850" s="56"/>
      <c r="BG850" s="56"/>
      <c r="BH850" s="56"/>
      <c r="BI850" s="56"/>
      <c r="BJ850" s="56"/>
      <c r="BK850" s="56"/>
      <c r="BL850" s="34"/>
      <c r="BT850" s="34"/>
      <c r="CF850" s="34"/>
      <c r="CG850" s="34"/>
      <c r="CH850" s="34"/>
      <c r="CI850" s="34"/>
      <c r="CJ850" s="34"/>
      <c r="CR850" s="34"/>
      <c r="CZ850" s="34"/>
      <c r="DH850" s="34"/>
      <c r="DQ850" s="34"/>
      <c r="DY850" s="34"/>
      <c r="EG850" s="34"/>
      <c r="EO850" s="34"/>
      <c r="EW850" s="71"/>
      <c r="FB850" s="75"/>
      <c r="FC850" s="75"/>
      <c r="FL850" s="71"/>
    </row>
    <row r="851" spans="3:168" s="35" customFormat="1" x14ac:dyDescent="0.2">
      <c r="C851" s="36"/>
      <c r="G851" s="37"/>
      <c r="H851" s="37"/>
      <c r="P851" s="34"/>
      <c r="X851" s="34"/>
      <c r="AN851" s="34"/>
      <c r="BD851" s="34"/>
      <c r="BE851" s="56"/>
      <c r="BF851" s="56"/>
      <c r="BG851" s="56"/>
      <c r="BH851" s="56"/>
      <c r="BI851" s="56"/>
      <c r="BJ851" s="56"/>
      <c r="BK851" s="56"/>
      <c r="BL851" s="34"/>
      <c r="BT851" s="34"/>
      <c r="CF851" s="34"/>
      <c r="CG851" s="34"/>
      <c r="CH851" s="34"/>
      <c r="CI851" s="34"/>
      <c r="CJ851" s="34"/>
      <c r="CR851" s="34"/>
      <c r="CZ851" s="34"/>
      <c r="DH851" s="34"/>
      <c r="DQ851" s="34"/>
      <c r="DY851" s="34"/>
      <c r="EG851" s="34"/>
      <c r="EO851" s="34"/>
      <c r="EW851" s="71"/>
      <c r="FB851" s="75"/>
      <c r="FC851" s="75"/>
      <c r="FL851" s="71"/>
    </row>
    <row r="852" spans="3:168" s="35" customFormat="1" x14ac:dyDescent="0.2">
      <c r="C852" s="36"/>
      <c r="G852" s="37"/>
      <c r="H852" s="37"/>
      <c r="P852" s="34"/>
      <c r="X852" s="34"/>
      <c r="AN852" s="34"/>
      <c r="BD852" s="34"/>
      <c r="BE852" s="56"/>
      <c r="BF852" s="56"/>
      <c r="BG852" s="56"/>
      <c r="BH852" s="56"/>
      <c r="BI852" s="56"/>
      <c r="BJ852" s="56"/>
      <c r="BK852" s="56"/>
      <c r="BL852" s="34"/>
      <c r="BT852" s="34"/>
      <c r="CF852" s="34"/>
      <c r="CG852" s="34"/>
      <c r="CH852" s="34"/>
      <c r="CI852" s="34"/>
      <c r="CJ852" s="34"/>
      <c r="CR852" s="34"/>
      <c r="CZ852" s="34"/>
      <c r="DH852" s="34"/>
      <c r="DQ852" s="34"/>
      <c r="DY852" s="34"/>
      <c r="EG852" s="34"/>
      <c r="EO852" s="34"/>
      <c r="EW852" s="71"/>
      <c r="FB852" s="75"/>
      <c r="FC852" s="75"/>
      <c r="FL852" s="71"/>
    </row>
    <row r="853" spans="3:168" s="35" customFormat="1" x14ac:dyDescent="0.2">
      <c r="C853" s="36"/>
      <c r="G853" s="37"/>
      <c r="H853" s="37"/>
      <c r="P853" s="34"/>
      <c r="X853" s="34"/>
      <c r="AN853" s="34"/>
      <c r="BD853" s="34"/>
      <c r="BE853" s="56"/>
      <c r="BF853" s="56"/>
      <c r="BG853" s="56"/>
      <c r="BH853" s="56"/>
      <c r="BI853" s="56"/>
      <c r="BJ853" s="56"/>
      <c r="BK853" s="56"/>
      <c r="BL853" s="34"/>
      <c r="BT853" s="34"/>
      <c r="CF853" s="34"/>
      <c r="CG853" s="34"/>
      <c r="CH853" s="34"/>
      <c r="CI853" s="34"/>
      <c r="CJ853" s="34"/>
      <c r="CR853" s="34"/>
      <c r="CZ853" s="34"/>
      <c r="DH853" s="34"/>
      <c r="DQ853" s="34"/>
      <c r="DY853" s="34"/>
      <c r="EG853" s="34"/>
      <c r="EO853" s="34"/>
      <c r="EW853" s="71"/>
      <c r="FB853" s="75"/>
      <c r="FC853" s="75"/>
      <c r="FL853" s="71"/>
    </row>
    <row r="854" spans="3:168" s="35" customFormat="1" x14ac:dyDescent="0.2">
      <c r="C854" s="36"/>
      <c r="G854" s="37"/>
      <c r="H854" s="37"/>
      <c r="P854" s="34"/>
      <c r="X854" s="34"/>
      <c r="AN854" s="34"/>
      <c r="BD854" s="34"/>
      <c r="BE854" s="56"/>
      <c r="BF854" s="56"/>
      <c r="BG854" s="56"/>
      <c r="BH854" s="56"/>
      <c r="BI854" s="56"/>
      <c r="BJ854" s="56"/>
      <c r="BK854" s="56"/>
      <c r="BL854" s="34"/>
      <c r="BT854" s="34"/>
      <c r="CF854" s="34"/>
      <c r="CG854" s="34"/>
      <c r="CH854" s="34"/>
      <c r="CI854" s="34"/>
      <c r="CJ854" s="34"/>
      <c r="CR854" s="34"/>
      <c r="CZ854" s="34"/>
      <c r="DH854" s="34"/>
      <c r="DQ854" s="34"/>
      <c r="DY854" s="34"/>
      <c r="EG854" s="34"/>
      <c r="EO854" s="34"/>
      <c r="EW854" s="71"/>
      <c r="FB854" s="75"/>
      <c r="FC854" s="75"/>
      <c r="FL854" s="71"/>
    </row>
    <row r="855" spans="3:168" s="35" customFormat="1" x14ac:dyDescent="0.2">
      <c r="C855" s="36"/>
      <c r="G855" s="37"/>
      <c r="H855" s="37"/>
      <c r="P855" s="34"/>
      <c r="X855" s="34"/>
      <c r="AN855" s="34"/>
      <c r="BD855" s="34"/>
      <c r="BE855" s="56"/>
      <c r="BF855" s="56"/>
      <c r="BG855" s="56"/>
      <c r="BH855" s="56"/>
      <c r="BI855" s="56"/>
      <c r="BJ855" s="56"/>
      <c r="BK855" s="56"/>
      <c r="BL855" s="34"/>
      <c r="BT855" s="34"/>
      <c r="CF855" s="34"/>
      <c r="CG855" s="34"/>
      <c r="CH855" s="34"/>
      <c r="CI855" s="34"/>
      <c r="CJ855" s="34"/>
      <c r="CR855" s="34"/>
      <c r="CZ855" s="34"/>
      <c r="DH855" s="34"/>
      <c r="DQ855" s="34"/>
      <c r="DY855" s="34"/>
      <c r="EG855" s="34"/>
      <c r="EO855" s="34"/>
      <c r="EW855" s="71"/>
      <c r="FB855" s="75"/>
      <c r="FC855" s="75"/>
      <c r="FL855" s="71"/>
    </row>
    <row r="856" spans="3:168" s="35" customFormat="1" x14ac:dyDescent="0.2">
      <c r="C856" s="36"/>
      <c r="G856" s="37"/>
      <c r="H856" s="37"/>
      <c r="P856" s="34"/>
      <c r="X856" s="34"/>
      <c r="AN856" s="34"/>
      <c r="BD856" s="34"/>
      <c r="BE856" s="56"/>
      <c r="BF856" s="56"/>
      <c r="BG856" s="56"/>
      <c r="BH856" s="56"/>
      <c r="BI856" s="56"/>
      <c r="BJ856" s="56"/>
      <c r="BK856" s="56"/>
      <c r="BL856" s="34"/>
      <c r="BT856" s="34"/>
      <c r="CF856" s="34"/>
      <c r="CG856" s="34"/>
      <c r="CH856" s="34"/>
      <c r="CI856" s="34"/>
      <c r="CJ856" s="34"/>
      <c r="CR856" s="34"/>
      <c r="CZ856" s="34"/>
      <c r="DH856" s="34"/>
      <c r="DQ856" s="34"/>
      <c r="DY856" s="34"/>
      <c r="EG856" s="34"/>
      <c r="EO856" s="34"/>
      <c r="EW856" s="71"/>
      <c r="FB856" s="75"/>
      <c r="FC856" s="75"/>
      <c r="FL856" s="71"/>
    </row>
    <row r="857" spans="3:168" s="35" customFormat="1" x14ac:dyDescent="0.2">
      <c r="C857" s="36"/>
      <c r="G857" s="37"/>
      <c r="H857" s="37"/>
      <c r="P857" s="34"/>
      <c r="X857" s="34"/>
      <c r="AN857" s="34"/>
      <c r="BD857" s="34"/>
      <c r="BE857" s="56"/>
      <c r="BF857" s="56"/>
      <c r="BG857" s="56"/>
      <c r="BH857" s="56"/>
      <c r="BI857" s="56"/>
      <c r="BJ857" s="56"/>
      <c r="BK857" s="56"/>
      <c r="BL857" s="34"/>
      <c r="BT857" s="34"/>
      <c r="CF857" s="34"/>
      <c r="CG857" s="34"/>
      <c r="CH857" s="34"/>
      <c r="CI857" s="34"/>
      <c r="CJ857" s="34"/>
      <c r="CR857" s="34"/>
      <c r="CZ857" s="34"/>
      <c r="DH857" s="34"/>
      <c r="DQ857" s="34"/>
      <c r="DY857" s="34"/>
      <c r="EG857" s="34"/>
      <c r="EO857" s="34"/>
      <c r="EW857" s="71"/>
      <c r="FB857" s="75"/>
      <c r="FC857" s="75"/>
      <c r="FL857" s="71"/>
    </row>
    <row r="858" spans="3:168" s="35" customFormat="1" x14ac:dyDescent="0.2">
      <c r="C858" s="36"/>
      <c r="G858" s="37"/>
      <c r="H858" s="37"/>
      <c r="P858" s="34"/>
      <c r="X858" s="34"/>
      <c r="AN858" s="34"/>
      <c r="BD858" s="34"/>
      <c r="BE858" s="56"/>
      <c r="BF858" s="56"/>
      <c r="BG858" s="56"/>
      <c r="BH858" s="56"/>
      <c r="BI858" s="56"/>
      <c r="BJ858" s="56"/>
      <c r="BK858" s="56"/>
      <c r="BL858" s="34"/>
      <c r="BT858" s="34"/>
      <c r="CF858" s="34"/>
      <c r="CG858" s="34"/>
      <c r="CH858" s="34"/>
      <c r="CI858" s="34"/>
      <c r="CJ858" s="34"/>
      <c r="CR858" s="34"/>
      <c r="CZ858" s="34"/>
      <c r="DH858" s="34"/>
      <c r="DQ858" s="34"/>
      <c r="DY858" s="34"/>
      <c r="EG858" s="34"/>
      <c r="EO858" s="34"/>
      <c r="EW858" s="71"/>
      <c r="FB858" s="75"/>
      <c r="FC858" s="75"/>
      <c r="FL858" s="71"/>
    </row>
    <row r="859" spans="3:168" s="35" customFormat="1" x14ac:dyDescent="0.2">
      <c r="C859" s="36"/>
      <c r="G859" s="37"/>
      <c r="H859" s="37"/>
      <c r="P859" s="34"/>
      <c r="X859" s="34"/>
      <c r="AN859" s="34"/>
      <c r="BD859" s="34"/>
      <c r="BE859" s="56"/>
      <c r="BF859" s="56"/>
      <c r="BG859" s="56"/>
      <c r="BH859" s="56"/>
      <c r="BI859" s="56"/>
      <c r="BJ859" s="56"/>
      <c r="BK859" s="56"/>
      <c r="BL859" s="34"/>
      <c r="BT859" s="34"/>
      <c r="CF859" s="34"/>
      <c r="CG859" s="34"/>
      <c r="CH859" s="34"/>
      <c r="CI859" s="34"/>
      <c r="CJ859" s="34"/>
      <c r="CR859" s="34"/>
      <c r="CZ859" s="34"/>
      <c r="DH859" s="34"/>
      <c r="DQ859" s="34"/>
      <c r="DY859" s="34"/>
      <c r="EG859" s="34"/>
      <c r="EO859" s="34"/>
      <c r="EW859" s="71"/>
      <c r="FB859" s="75"/>
      <c r="FC859" s="75"/>
      <c r="FL859" s="71"/>
    </row>
    <row r="860" spans="3:168" s="35" customFormat="1" x14ac:dyDescent="0.2">
      <c r="C860" s="36"/>
      <c r="G860" s="37"/>
      <c r="H860" s="37"/>
      <c r="P860" s="34"/>
      <c r="X860" s="34"/>
      <c r="AN860" s="34"/>
      <c r="BD860" s="34"/>
      <c r="BE860" s="56"/>
      <c r="BF860" s="56"/>
      <c r="BG860" s="56"/>
      <c r="BH860" s="56"/>
      <c r="BI860" s="56"/>
      <c r="BJ860" s="56"/>
      <c r="BK860" s="56"/>
      <c r="BL860" s="34"/>
      <c r="BT860" s="34"/>
      <c r="CF860" s="34"/>
      <c r="CG860" s="34"/>
      <c r="CH860" s="34"/>
      <c r="CI860" s="34"/>
      <c r="CJ860" s="34"/>
      <c r="CR860" s="34"/>
      <c r="CZ860" s="34"/>
      <c r="DH860" s="34"/>
      <c r="DQ860" s="34"/>
      <c r="DY860" s="34"/>
      <c r="EG860" s="34"/>
      <c r="EO860" s="34"/>
      <c r="EW860" s="71"/>
      <c r="FB860" s="75"/>
      <c r="FC860" s="75"/>
      <c r="FL860" s="71"/>
    </row>
    <row r="861" spans="3:168" s="35" customFormat="1" x14ac:dyDescent="0.2">
      <c r="C861" s="36"/>
      <c r="G861" s="37"/>
      <c r="H861" s="37"/>
      <c r="P861" s="34"/>
      <c r="X861" s="34"/>
      <c r="AN861" s="34"/>
      <c r="BD861" s="34"/>
      <c r="BE861" s="56"/>
      <c r="BF861" s="56"/>
      <c r="BG861" s="56"/>
      <c r="BH861" s="56"/>
      <c r="BI861" s="56"/>
      <c r="BJ861" s="56"/>
      <c r="BK861" s="56"/>
      <c r="BL861" s="34"/>
      <c r="BT861" s="34"/>
      <c r="CF861" s="34"/>
      <c r="CG861" s="34"/>
      <c r="CH861" s="34"/>
      <c r="CI861" s="34"/>
      <c r="CJ861" s="34"/>
      <c r="CR861" s="34"/>
      <c r="CZ861" s="34"/>
      <c r="DH861" s="34"/>
      <c r="DQ861" s="34"/>
      <c r="DY861" s="34"/>
      <c r="EG861" s="34"/>
      <c r="EO861" s="34"/>
      <c r="EW861" s="71"/>
      <c r="FB861" s="75"/>
      <c r="FC861" s="75"/>
      <c r="FL861" s="71"/>
    </row>
    <row r="862" spans="3:168" s="35" customFormat="1" x14ac:dyDescent="0.2">
      <c r="C862" s="36"/>
      <c r="G862" s="37"/>
      <c r="H862" s="37"/>
      <c r="P862" s="34"/>
      <c r="X862" s="34"/>
      <c r="AN862" s="34"/>
      <c r="BD862" s="34"/>
      <c r="BE862" s="56"/>
      <c r="BF862" s="56"/>
      <c r="BG862" s="56"/>
      <c r="BH862" s="56"/>
      <c r="BI862" s="56"/>
      <c r="BJ862" s="56"/>
      <c r="BK862" s="56"/>
      <c r="BL862" s="34"/>
      <c r="BT862" s="34"/>
      <c r="CF862" s="34"/>
      <c r="CG862" s="34"/>
      <c r="CH862" s="34"/>
      <c r="CI862" s="34"/>
      <c r="CJ862" s="34"/>
      <c r="CR862" s="34"/>
      <c r="CZ862" s="34"/>
      <c r="DH862" s="34"/>
      <c r="DQ862" s="34"/>
      <c r="DY862" s="34"/>
      <c r="EG862" s="34"/>
      <c r="EO862" s="34"/>
      <c r="EW862" s="71"/>
      <c r="FB862" s="75"/>
      <c r="FC862" s="75"/>
      <c r="FL862" s="71"/>
    </row>
    <row r="863" spans="3:168" s="35" customFormat="1" x14ac:dyDescent="0.2">
      <c r="C863" s="36"/>
      <c r="G863" s="37"/>
      <c r="H863" s="37"/>
      <c r="P863" s="34"/>
      <c r="X863" s="34"/>
      <c r="AN863" s="34"/>
      <c r="BD863" s="34"/>
      <c r="BE863" s="56"/>
      <c r="BF863" s="56"/>
      <c r="BG863" s="56"/>
      <c r="BH863" s="56"/>
      <c r="BI863" s="56"/>
      <c r="BJ863" s="56"/>
      <c r="BK863" s="56"/>
      <c r="BL863" s="34"/>
      <c r="BT863" s="34"/>
      <c r="CF863" s="34"/>
      <c r="CG863" s="34"/>
      <c r="CH863" s="34"/>
      <c r="CI863" s="34"/>
      <c r="CJ863" s="34"/>
      <c r="CR863" s="34"/>
      <c r="CZ863" s="34"/>
      <c r="DH863" s="34"/>
      <c r="DQ863" s="34"/>
      <c r="DY863" s="34"/>
      <c r="EG863" s="34"/>
      <c r="EO863" s="34"/>
      <c r="EW863" s="71"/>
      <c r="FB863" s="75"/>
      <c r="FC863" s="75"/>
      <c r="FL863" s="71"/>
    </row>
    <row r="864" spans="3:168" s="35" customFormat="1" x14ac:dyDescent="0.2">
      <c r="C864" s="36"/>
      <c r="G864" s="37"/>
      <c r="H864" s="37"/>
      <c r="P864" s="34"/>
      <c r="X864" s="34"/>
      <c r="AN864" s="34"/>
      <c r="BD864" s="34"/>
      <c r="BE864" s="56"/>
      <c r="BF864" s="56"/>
      <c r="BG864" s="56"/>
      <c r="BH864" s="56"/>
      <c r="BI864" s="56"/>
      <c r="BJ864" s="56"/>
      <c r="BK864" s="56"/>
      <c r="BL864" s="34"/>
      <c r="BT864" s="34"/>
      <c r="CF864" s="34"/>
      <c r="CG864" s="34"/>
      <c r="CH864" s="34"/>
      <c r="CI864" s="34"/>
      <c r="CJ864" s="34"/>
      <c r="CR864" s="34"/>
      <c r="CZ864" s="34"/>
      <c r="DH864" s="34"/>
      <c r="DQ864" s="34"/>
      <c r="DY864" s="34"/>
      <c r="EG864" s="34"/>
      <c r="EO864" s="34"/>
      <c r="EW864" s="71"/>
      <c r="FB864" s="75"/>
      <c r="FC864" s="75"/>
      <c r="FL864" s="71"/>
    </row>
    <row r="865" spans="3:168" s="35" customFormat="1" x14ac:dyDescent="0.2">
      <c r="C865" s="36"/>
      <c r="G865" s="37"/>
      <c r="H865" s="37"/>
      <c r="P865" s="34"/>
      <c r="X865" s="34"/>
      <c r="AN865" s="34"/>
      <c r="BD865" s="34"/>
      <c r="BE865" s="56"/>
      <c r="BF865" s="56"/>
      <c r="BG865" s="56"/>
      <c r="BH865" s="56"/>
      <c r="BI865" s="56"/>
      <c r="BJ865" s="56"/>
      <c r="BK865" s="56"/>
      <c r="BL865" s="34"/>
      <c r="BT865" s="34"/>
      <c r="CF865" s="34"/>
      <c r="CG865" s="34"/>
      <c r="CH865" s="34"/>
      <c r="CI865" s="34"/>
      <c r="CJ865" s="34"/>
      <c r="CR865" s="34"/>
      <c r="CZ865" s="34"/>
      <c r="DH865" s="34"/>
      <c r="DQ865" s="34"/>
      <c r="DY865" s="34"/>
      <c r="EG865" s="34"/>
      <c r="EO865" s="34"/>
      <c r="EW865" s="71"/>
      <c r="FB865" s="75"/>
      <c r="FC865" s="75"/>
      <c r="FL865" s="71"/>
    </row>
    <row r="866" spans="3:168" s="35" customFormat="1" x14ac:dyDescent="0.2">
      <c r="C866" s="36"/>
      <c r="G866" s="37"/>
      <c r="H866" s="37"/>
      <c r="P866" s="34"/>
      <c r="X866" s="34"/>
      <c r="AN866" s="34"/>
      <c r="BD866" s="34"/>
      <c r="BE866" s="56"/>
      <c r="BF866" s="56"/>
      <c r="BG866" s="56"/>
      <c r="BH866" s="56"/>
      <c r="BI866" s="56"/>
      <c r="BJ866" s="56"/>
      <c r="BK866" s="56"/>
      <c r="BL866" s="34"/>
      <c r="BT866" s="34"/>
      <c r="CF866" s="34"/>
      <c r="CG866" s="34"/>
      <c r="CH866" s="34"/>
      <c r="CI866" s="34"/>
      <c r="CJ866" s="34"/>
      <c r="CR866" s="34"/>
      <c r="CZ866" s="34"/>
      <c r="DH866" s="34"/>
      <c r="DQ866" s="34"/>
      <c r="DY866" s="34"/>
      <c r="EG866" s="34"/>
      <c r="EO866" s="34"/>
      <c r="EW866" s="71"/>
      <c r="FB866" s="75"/>
      <c r="FC866" s="75"/>
      <c r="FL866" s="71"/>
    </row>
    <row r="867" spans="3:168" s="35" customFormat="1" x14ac:dyDescent="0.2">
      <c r="C867" s="36"/>
      <c r="G867" s="37"/>
      <c r="H867" s="37"/>
      <c r="P867" s="34"/>
      <c r="X867" s="34"/>
      <c r="AN867" s="34"/>
      <c r="BD867" s="34"/>
      <c r="BE867" s="56"/>
      <c r="BF867" s="56"/>
      <c r="BG867" s="56"/>
      <c r="BH867" s="56"/>
      <c r="BI867" s="56"/>
      <c r="BJ867" s="56"/>
      <c r="BK867" s="56"/>
      <c r="BL867" s="34"/>
      <c r="BT867" s="34"/>
      <c r="CF867" s="34"/>
      <c r="CG867" s="34"/>
      <c r="CH867" s="34"/>
      <c r="CI867" s="34"/>
      <c r="CJ867" s="34"/>
      <c r="CR867" s="34"/>
      <c r="CZ867" s="34"/>
      <c r="DH867" s="34"/>
      <c r="DQ867" s="34"/>
      <c r="DY867" s="34"/>
      <c r="EG867" s="34"/>
      <c r="EO867" s="34"/>
      <c r="EW867" s="71"/>
      <c r="FB867" s="75"/>
      <c r="FC867" s="75"/>
      <c r="FL867" s="71"/>
    </row>
    <row r="868" spans="3:168" s="35" customFormat="1" x14ac:dyDescent="0.2">
      <c r="C868" s="36"/>
      <c r="G868" s="37"/>
      <c r="H868" s="37"/>
      <c r="P868" s="34"/>
      <c r="X868" s="34"/>
      <c r="AN868" s="34"/>
      <c r="BD868" s="34"/>
      <c r="BE868" s="56"/>
      <c r="BF868" s="56"/>
      <c r="BG868" s="56"/>
      <c r="BH868" s="56"/>
      <c r="BI868" s="56"/>
      <c r="BJ868" s="56"/>
      <c r="BK868" s="56"/>
      <c r="BL868" s="34"/>
      <c r="BT868" s="34"/>
      <c r="CF868" s="34"/>
      <c r="CG868" s="34"/>
      <c r="CH868" s="34"/>
      <c r="CI868" s="34"/>
      <c r="CJ868" s="34"/>
      <c r="CR868" s="34"/>
      <c r="CZ868" s="34"/>
      <c r="DH868" s="34"/>
      <c r="DQ868" s="34"/>
      <c r="DY868" s="34"/>
      <c r="EG868" s="34"/>
      <c r="EO868" s="34"/>
      <c r="EW868" s="71"/>
      <c r="FB868" s="75"/>
      <c r="FC868" s="75"/>
      <c r="FL868" s="71"/>
    </row>
    <row r="869" spans="3:168" s="35" customFormat="1" x14ac:dyDescent="0.2">
      <c r="C869" s="36"/>
      <c r="G869" s="37"/>
      <c r="H869" s="37"/>
      <c r="P869" s="34"/>
      <c r="X869" s="34"/>
      <c r="AN869" s="34"/>
      <c r="BD869" s="34"/>
      <c r="BE869" s="56"/>
      <c r="BF869" s="56"/>
      <c r="BG869" s="56"/>
      <c r="BH869" s="56"/>
      <c r="BI869" s="56"/>
      <c r="BJ869" s="56"/>
      <c r="BK869" s="56"/>
      <c r="BL869" s="34"/>
      <c r="BT869" s="34"/>
      <c r="CF869" s="34"/>
      <c r="CG869" s="34"/>
      <c r="CH869" s="34"/>
      <c r="CI869" s="34"/>
      <c r="CJ869" s="34"/>
      <c r="CR869" s="34"/>
      <c r="CZ869" s="34"/>
      <c r="DH869" s="34"/>
      <c r="DQ869" s="34"/>
      <c r="DY869" s="34"/>
      <c r="EG869" s="34"/>
      <c r="EO869" s="34"/>
      <c r="EW869" s="71"/>
      <c r="FB869" s="75"/>
      <c r="FC869" s="75"/>
      <c r="FL869" s="71"/>
    </row>
    <row r="870" spans="3:168" s="35" customFormat="1" x14ac:dyDescent="0.2">
      <c r="C870" s="36"/>
      <c r="G870" s="37"/>
      <c r="H870" s="37"/>
      <c r="P870" s="34"/>
      <c r="X870" s="34"/>
      <c r="AN870" s="34"/>
      <c r="BD870" s="34"/>
      <c r="BE870" s="56"/>
      <c r="BF870" s="56"/>
      <c r="BG870" s="56"/>
      <c r="BH870" s="56"/>
      <c r="BI870" s="56"/>
      <c r="BJ870" s="56"/>
      <c r="BK870" s="56"/>
      <c r="BL870" s="34"/>
      <c r="BT870" s="34"/>
      <c r="CF870" s="34"/>
      <c r="CG870" s="34"/>
      <c r="CH870" s="34"/>
      <c r="CI870" s="34"/>
      <c r="CJ870" s="34"/>
      <c r="CR870" s="34"/>
      <c r="CZ870" s="34"/>
      <c r="DH870" s="34"/>
      <c r="DQ870" s="34"/>
      <c r="DY870" s="34"/>
      <c r="EG870" s="34"/>
      <c r="EO870" s="34"/>
      <c r="EW870" s="71"/>
      <c r="FB870" s="75"/>
      <c r="FC870" s="75"/>
      <c r="FL870" s="71"/>
    </row>
    <row r="871" spans="3:168" s="35" customFormat="1" x14ac:dyDescent="0.2">
      <c r="C871" s="36"/>
      <c r="G871" s="37"/>
      <c r="H871" s="37"/>
      <c r="P871" s="34"/>
      <c r="X871" s="34"/>
      <c r="AN871" s="34"/>
      <c r="BD871" s="34"/>
      <c r="BE871" s="56"/>
      <c r="BF871" s="56"/>
      <c r="BG871" s="56"/>
      <c r="BH871" s="56"/>
      <c r="BI871" s="56"/>
      <c r="BJ871" s="56"/>
      <c r="BK871" s="56"/>
      <c r="BL871" s="34"/>
      <c r="BT871" s="34"/>
      <c r="CF871" s="34"/>
      <c r="CG871" s="34"/>
      <c r="CH871" s="34"/>
      <c r="CI871" s="34"/>
      <c r="CJ871" s="34"/>
      <c r="CR871" s="34"/>
      <c r="CZ871" s="34"/>
      <c r="DH871" s="34"/>
      <c r="DQ871" s="34"/>
      <c r="DY871" s="34"/>
      <c r="EG871" s="34"/>
      <c r="EO871" s="34"/>
      <c r="EW871" s="71"/>
      <c r="FB871" s="75"/>
      <c r="FC871" s="75"/>
      <c r="FL871" s="71"/>
    </row>
    <row r="872" spans="3:168" s="35" customFormat="1" x14ac:dyDescent="0.2">
      <c r="C872" s="36"/>
      <c r="G872" s="37"/>
      <c r="H872" s="37"/>
      <c r="P872" s="34"/>
      <c r="X872" s="34"/>
      <c r="AN872" s="34"/>
      <c r="BD872" s="34"/>
      <c r="BE872" s="56"/>
      <c r="BF872" s="56"/>
      <c r="BG872" s="56"/>
      <c r="BH872" s="56"/>
      <c r="BI872" s="56"/>
      <c r="BJ872" s="56"/>
      <c r="BK872" s="56"/>
      <c r="BL872" s="34"/>
      <c r="BT872" s="34"/>
      <c r="CF872" s="34"/>
      <c r="CG872" s="34"/>
      <c r="CH872" s="34"/>
      <c r="CI872" s="34"/>
      <c r="CJ872" s="34"/>
      <c r="CR872" s="34"/>
      <c r="CZ872" s="34"/>
      <c r="DH872" s="34"/>
      <c r="DQ872" s="34"/>
      <c r="DY872" s="34"/>
      <c r="EG872" s="34"/>
      <c r="EO872" s="34"/>
      <c r="EW872" s="71"/>
      <c r="FB872" s="75"/>
      <c r="FC872" s="75"/>
      <c r="FL872" s="71"/>
    </row>
    <row r="873" spans="3:168" s="35" customFormat="1" x14ac:dyDescent="0.2">
      <c r="C873" s="36"/>
      <c r="G873" s="37"/>
      <c r="H873" s="37"/>
      <c r="P873" s="34"/>
      <c r="X873" s="34"/>
      <c r="AN873" s="34"/>
      <c r="BD873" s="34"/>
      <c r="BE873" s="56"/>
      <c r="BF873" s="56"/>
      <c r="BG873" s="56"/>
      <c r="BH873" s="56"/>
      <c r="BI873" s="56"/>
      <c r="BJ873" s="56"/>
      <c r="BK873" s="56"/>
      <c r="BL873" s="34"/>
      <c r="BT873" s="34"/>
      <c r="CF873" s="34"/>
      <c r="CG873" s="34"/>
      <c r="CH873" s="34"/>
      <c r="CI873" s="34"/>
      <c r="CJ873" s="34"/>
      <c r="CR873" s="34"/>
      <c r="CZ873" s="34"/>
      <c r="DH873" s="34"/>
      <c r="DQ873" s="34"/>
      <c r="DY873" s="34"/>
      <c r="EG873" s="34"/>
      <c r="EO873" s="34"/>
      <c r="EW873" s="71"/>
      <c r="FB873" s="75"/>
      <c r="FC873" s="75"/>
      <c r="FL873" s="71"/>
    </row>
    <row r="874" spans="3:168" s="35" customFormat="1" x14ac:dyDescent="0.2">
      <c r="C874" s="36"/>
      <c r="G874" s="37"/>
      <c r="H874" s="37"/>
      <c r="P874" s="34"/>
      <c r="X874" s="34"/>
      <c r="AN874" s="34"/>
      <c r="BD874" s="34"/>
      <c r="BE874" s="56"/>
      <c r="BF874" s="56"/>
      <c r="BG874" s="56"/>
      <c r="BH874" s="56"/>
      <c r="BI874" s="56"/>
      <c r="BJ874" s="56"/>
      <c r="BK874" s="56"/>
      <c r="BL874" s="34"/>
      <c r="BT874" s="34"/>
      <c r="CF874" s="34"/>
      <c r="CG874" s="34"/>
      <c r="CH874" s="34"/>
      <c r="CI874" s="34"/>
      <c r="CJ874" s="34"/>
      <c r="CR874" s="34"/>
      <c r="CZ874" s="34"/>
      <c r="DH874" s="34"/>
      <c r="DQ874" s="34"/>
      <c r="DY874" s="34"/>
      <c r="EG874" s="34"/>
      <c r="EO874" s="34"/>
      <c r="EW874" s="71"/>
      <c r="FB874" s="75"/>
      <c r="FC874" s="75"/>
      <c r="FL874" s="71"/>
    </row>
    <row r="875" spans="3:168" s="35" customFormat="1" x14ac:dyDescent="0.2">
      <c r="C875" s="36"/>
      <c r="G875" s="37"/>
      <c r="H875" s="37"/>
      <c r="P875" s="34"/>
      <c r="X875" s="34"/>
      <c r="AN875" s="34"/>
      <c r="BD875" s="34"/>
      <c r="BE875" s="56"/>
      <c r="BF875" s="56"/>
      <c r="BG875" s="56"/>
      <c r="BH875" s="56"/>
      <c r="BI875" s="56"/>
      <c r="BJ875" s="56"/>
      <c r="BK875" s="56"/>
      <c r="BL875" s="34"/>
      <c r="BT875" s="34"/>
      <c r="CF875" s="34"/>
      <c r="CG875" s="34"/>
      <c r="CH875" s="34"/>
      <c r="CI875" s="34"/>
      <c r="CJ875" s="34"/>
      <c r="CR875" s="34"/>
      <c r="CZ875" s="34"/>
      <c r="DH875" s="34"/>
      <c r="DQ875" s="34"/>
      <c r="DY875" s="34"/>
      <c r="EG875" s="34"/>
      <c r="EO875" s="34"/>
      <c r="EW875" s="71"/>
      <c r="FB875" s="75"/>
      <c r="FC875" s="75"/>
      <c r="FL875" s="71"/>
    </row>
    <row r="876" spans="3:168" s="35" customFormat="1" x14ac:dyDescent="0.2">
      <c r="C876" s="36"/>
      <c r="G876" s="37"/>
      <c r="H876" s="37"/>
      <c r="P876" s="34"/>
      <c r="X876" s="34"/>
      <c r="AN876" s="34"/>
      <c r="BD876" s="34"/>
      <c r="BE876" s="56"/>
      <c r="BF876" s="56"/>
      <c r="BG876" s="56"/>
      <c r="BH876" s="56"/>
      <c r="BI876" s="56"/>
      <c r="BJ876" s="56"/>
      <c r="BK876" s="56"/>
      <c r="BL876" s="34"/>
      <c r="BT876" s="34"/>
      <c r="CF876" s="34"/>
      <c r="CG876" s="34"/>
      <c r="CH876" s="34"/>
      <c r="CI876" s="34"/>
      <c r="CJ876" s="34"/>
      <c r="CR876" s="34"/>
      <c r="CZ876" s="34"/>
      <c r="DH876" s="34"/>
      <c r="DQ876" s="34"/>
      <c r="DY876" s="34"/>
      <c r="EG876" s="34"/>
      <c r="EO876" s="34"/>
      <c r="EW876" s="71"/>
      <c r="FB876" s="75"/>
      <c r="FC876" s="75"/>
      <c r="FL876" s="71"/>
    </row>
    <row r="877" spans="3:168" s="35" customFormat="1" x14ac:dyDescent="0.2">
      <c r="C877" s="36"/>
      <c r="G877" s="37"/>
      <c r="H877" s="37"/>
      <c r="P877" s="34"/>
      <c r="X877" s="34"/>
      <c r="AN877" s="34"/>
      <c r="BD877" s="34"/>
      <c r="BE877" s="56"/>
      <c r="BF877" s="56"/>
      <c r="BG877" s="56"/>
      <c r="BH877" s="56"/>
      <c r="BI877" s="56"/>
      <c r="BJ877" s="56"/>
      <c r="BK877" s="56"/>
      <c r="BL877" s="34"/>
      <c r="BT877" s="34"/>
      <c r="CF877" s="34"/>
      <c r="CG877" s="34"/>
      <c r="CH877" s="34"/>
      <c r="CI877" s="34"/>
      <c r="CJ877" s="34"/>
      <c r="CR877" s="34"/>
      <c r="CZ877" s="34"/>
      <c r="DH877" s="34"/>
      <c r="DQ877" s="34"/>
      <c r="DY877" s="34"/>
      <c r="EG877" s="34"/>
      <c r="EO877" s="34"/>
      <c r="EW877" s="71"/>
      <c r="FB877" s="75"/>
      <c r="FC877" s="75"/>
      <c r="FL877" s="71"/>
    </row>
    <row r="878" spans="3:168" s="35" customFormat="1" x14ac:dyDescent="0.2">
      <c r="C878" s="36"/>
      <c r="G878" s="37"/>
      <c r="H878" s="37"/>
      <c r="P878" s="34"/>
      <c r="X878" s="34"/>
      <c r="AN878" s="34"/>
      <c r="BD878" s="34"/>
      <c r="BE878" s="56"/>
      <c r="BF878" s="56"/>
      <c r="BG878" s="56"/>
      <c r="BH878" s="56"/>
      <c r="BI878" s="56"/>
      <c r="BJ878" s="56"/>
      <c r="BK878" s="56"/>
      <c r="BL878" s="34"/>
      <c r="BT878" s="34"/>
      <c r="CF878" s="34"/>
      <c r="CG878" s="34"/>
      <c r="CH878" s="34"/>
      <c r="CI878" s="34"/>
      <c r="CJ878" s="34"/>
      <c r="CR878" s="34"/>
      <c r="CZ878" s="34"/>
      <c r="DH878" s="34"/>
      <c r="DQ878" s="34"/>
      <c r="DY878" s="34"/>
      <c r="EG878" s="34"/>
      <c r="EO878" s="34"/>
      <c r="EW878" s="71"/>
      <c r="FB878" s="75"/>
      <c r="FC878" s="75"/>
      <c r="FL878" s="71"/>
    </row>
    <row r="879" spans="3:168" s="35" customFormat="1" x14ac:dyDescent="0.2">
      <c r="C879" s="36"/>
      <c r="G879" s="37"/>
      <c r="H879" s="37"/>
      <c r="P879" s="34"/>
      <c r="X879" s="34"/>
      <c r="AN879" s="34"/>
      <c r="BD879" s="34"/>
      <c r="BE879" s="56"/>
      <c r="BF879" s="56"/>
      <c r="BG879" s="56"/>
      <c r="BH879" s="56"/>
      <c r="BI879" s="56"/>
      <c r="BJ879" s="56"/>
      <c r="BK879" s="56"/>
      <c r="BL879" s="34"/>
      <c r="BT879" s="34"/>
      <c r="CF879" s="34"/>
      <c r="CG879" s="34"/>
      <c r="CH879" s="34"/>
      <c r="CI879" s="34"/>
      <c r="CJ879" s="34"/>
      <c r="CR879" s="34"/>
      <c r="CZ879" s="34"/>
      <c r="DH879" s="34"/>
      <c r="DQ879" s="34"/>
      <c r="DY879" s="34"/>
      <c r="EG879" s="34"/>
      <c r="EO879" s="34"/>
      <c r="EW879" s="71"/>
      <c r="FB879" s="75"/>
      <c r="FC879" s="75"/>
      <c r="FL879" s="71"/>
    </row>
    <row r="880" spans="3:168" s="35" customFormat="1" x14ac:dyDescent="0.2">
      <c r="C880" s="36"/>
      <c r="G880" s="37"/>
      <c r="H880" s="37"/>
      <c r="P880" s="34"/>
      <c r="X880" s="34"/>
      <c r="AN880" s="34"/>
      <c r="BD880" s="34"/>
      <c r="BE880" s="56"/>
      <c r="BF880" s="56"/>
      <c r="BG880" s="56"/>
      <c r="BH880" s="56"/>
      <c r="BI880" s="56"/>
      <c r="BJ880" s="56"/>
      <c r="BK880" s="56"/>
      <c r="BL880" s="34"/>
      <c r="BT880" s="34"/>
      <c r="CF880" s="34"/>
      <c r="CG880" s="34"/>
      <c r="CH880" s="34"/>
      <c r="CI880" s="34"/>
      <c r="CJ880" s="34"/>
      <c r="CR880" s="34"/>
      <c r="CZ880" s="34"/>
      <c r="DH880" s="34"/>
      <c r="DQ880" s="34"/>
      <c r="DY880" s="34"/>
      <c r="EG880" s="34"/>
      <c r="EO880" s="34"/>
      <c r="EW880" s="71"/>
      <c r="FB880" s="75"/>
      <c r="FC880" s="75"/>
      <c r="FL880" s="71"/>
    </row>
    <row r="881" spans="3:168" s="35" customFormat="1" x14ac:dyDescent="0.2">
      <c r="C881" s="36"/>
      <c r="G881" s="37"/>
      <c r="H881" s="37"/>
      <c r="P881" s="34"/>
      <c r="X881" s="34"/>
      <c r="AN881" s="34"/>
      <c r="BD881" s="34"/>
      <c r="BE881" s="56"/>
      <c r="BF881" s="56"/>
      <c r="BG881" s="56"/>
      <c r="BH881" s="56"/>
      <c r="BI881" s="56"/>
      <c r="BJ881" s="56"/>
      <c r="BK881" s="56"/>
      <c r="BL881" s="34"/>
      <c r="BT881" s="34"/>
      <c r="CF881" s="34"/>
      <c r="CG881" s="34"/>
      <c r="CH881" s="34"/>
      <c r="CI881" s="34"/>
      <c r="CJ881" s="34"/>
      <c r="CR881" s="34"/>
      <c r="CZ881" s="34"/>
      <c r="DH881" s="34"/>
      <c r="DQ881" s="34"/>
      <c r="DY881" s="34"/>
      <c r="EG881" s="34"/>
      <c r="EO881" s="34"/>
      <c r="EW881" s="71"/>
      <c r="FB881" s="75"/>
      <c r="FC881" s="75"/>
      <c r="FL881" s="71"/>
    </row>
    <row r="882" spans="3:168" s="35" customFormat="1" x14ac:dyDescent="0.2">
      <c r="C882" s="36"/>
      <c r="G882" s="37"/>
      <c r="H882" s="37"/>
      <c r="P882" s="34"/>
      <c r="X882" s="34"/>
      <c r="AN882" s="34"/>
      <c r="BD882" s="34"/>
      <c r="BE882" s="56"/>
      <c r="BF882" s="56"/>
      <c r="BG882" s="56"/>
      <c r="BH882" s="56"/>
      <c r="BI882" s="56"/>
      <c r="BJ882" s="56"/>
      <c r="BK882" s="56"/>
      <c r="BL882" s="34"/>
      <c r="BT882" s="34"/>
      <c r="CF882" s="34"/>
      <c r="CG882" s="34"/>
      <c r="CH882" s="34"/>
      <c r="CI882" s="34"/>
      <c r="CJ882" s="34"/>
      <c r="CR882" s="34"/>
      <c r="CZ882" s="34"/>
      <c r="DH882" s="34"/>
      <c r="DQ882" s="34"/>
      <c r="DY882" s="34"/>
      <c r="EG882" s="34"/>
      <c r="EO882" s="34"/>
      <c r="EW882" s="71"/>
      <c r="FB882" s="75"/>
      <c r="FC882" s="75"/>
      <c r="FL882" s="71"/>
    </row>
    <row r="883" spans="3:168" s="35" customFormat="1" x14ac:dyDescent="0.2">
      <c r="C883" s="36"/>
      <c r="G883" s="37"/>
      <c r="H883" s="37"/>
      <c r="P883" s="34"/>
      <c r="X883" s="34"/>
      <c r="AN883" s="34"/>
      <c r="BD883" s="34"/>
      <c r="BE883" s="56"/>
      <c r="BF883" s="56"/>
      <c r="BG883" s="56"/>
      <c r="BH883" s="56"/>
      <c r="BI883" s="56"/>
      <c r="BJ883" s="56"/>
      <c r="BK883" s="56"/>
      <c r="BL883" s="34"/>
      <c r="BT883" s="34"/>
      <c r="CF883" s="34"/>
      <c r="CG883" s="34"/>
      <c r="CH883" s="34"/>
      <c r="CI883" s="34"/>
      <c r="CJ883" s="34"/>
      <c r="CR883" s="34"/>
      <c r="CZ883" s="34"/>
      <c r="DH883" s="34"/>
      <c r="DQ883" s="34"/>
      <c r="DY883" s="34"/>
      <c r="EG883" s="34"/>
      <c r="EO883" s="34"/>
      <c r="EW883" s="71"/>
      <c r="FB883" s="75"/>
      <c r="FC883" s="75"/>
      <c r="FL883" s="71"/>
    </row>
    <row r="884" spans="3:168" s="35" customFormat="1" x14ac:dyDescent="0.2">
      <c r="C884" s="36"/>
      <c r="G884" s="37"/>
      <c r="H884" s="37"/>
      <c r="P884" s="34"/>
      <c r="X884" s="34"/>
      <c r="AN884" s="34"/>
      <c r="BD884" s="34"/>
      <c r="BE884" s="56"/>
      <c r="BF884" s="56"/>
      <c r="BG884" s="56"/>
      <c r="BH884" s="56"/>
      <c r="BI884" s="56"/>
      <c r="BJ884" s="56"/>
      <c r="BK884" s="56"/>
      <c r="BL884" s="34"/>
      <c r="BT884" s="34"/>
      <c r="CF884" s="34"/>
      <c r="CG884" s="34"/>
      <c r="CH884" s="34"/>
      <c r="CI884" s="34"/>
      <c r="CJ884" s="34"/>
      <c r="CR884" s="34"/>
      <c r="CZ884" s="34"/>
      <c r="DH884" s="34"/>
      <c r="DQ884" s="34"/>
      <c r="DY884" s="34"/>
      <c r="EG884" s="34"/>
      <c r="EO884" s="34"/>
      <c r="EW884" s="71"/>
      <c r="FB884" s="75"/>
      <c r="FC884" s="75"/>
      <c r="FL884" s="71"/>
    </row>
    <row r="885" spans="3:168" s="35" customFormat="1" x14ac:dyDescent="0.2">
      <c r="C885" s="36"/>
      <c r="G885" s="37"/>
      <c r="H885" s="37"/>
      <c r="P885" s="34"/>
      <c r="X885" s="34"/>
      <c r="AN885" s="34"/>
      <c r="BD885" s="34"/>
      <c r="BE885" s="56"/>
      <c r="BF885" s="56"/>
      <c r="BG885" s="56"/>
      <c r="BH885" s="56"/>
      <c r="BI885" s="56"/>
      <c r="BJ885" s="56"/>
      <c r="BK885" s="56"/>
      <c r="BL885" s="34"/>
      <c r="BT885" s="34"/>
      <c r="CF885" s="34"/>
      <c r="CG885" s="34"/>
      <c r="CH885" s="34"/>
      <c r="CI885" s="34"/>
      <c r="CJ885" s="34"/>
      <c r="CR885" s="34"/>
      <c r="CZ885" s="34"/>
      <c r="DH885" s="34"/>
      <c r="DQ885" s="34"/>
      <c r="DY885" s="34"/>
      <c r="EG885" s="34"/>
      <c r="EO885" s="34"/>
      <c r="EW885" s="71"/>
      <c r="FB885" s="75"/>
      <c r="FC885" s="75"/>
      <c r="FL885" s="71"/>
    </row>
    <row r="886" spans="3:168" s="35" customFormat="1" x14ac:dyDescent="0.2">
      <c r="C886" s="36"/>
      <c r="G886" s="37"/>
      <c r="H886" s="37"/>
      <c r="P886" s="34"/>
      <c r="X886" s="34"/>
      <c r="AN886" s="34"/>
      <c r="BD886" s="34"/>
      <c r="BE886" s="56"/>
      <c r="BF886" s="56"/>
      <c r="BG886" s="56"/>
      <c r="BH886" s="56"/>
      <c r="BI886" s="56"/>
      <c r="BJ886" s="56"/>
      <c r="BK886" s="56"/>
      <c r="BL886" s="34"/>
      <c r="BT886" s="34"/>
      <c r="CF886" s="34"/>
      <c r="CG886" s="34"/>
      <c r="CH886" s="34"/>
      <c r="CI886" s="34"/>
      <c r="CJ886" s="34"/>
      <c r="CR886" s="34"/>
      <c r="CZ886" s="34"/>
      <c r="DH886" s="34"/>
      <c r="DQ886" s="34"/>
      <c r="DY886" s="34"/>
      <c r="EG886" s="34"/>
      <c r="EO886" s="34"/>
      <c r="EW886" s="71"/>
      <c r="FB886" s="75"/>
      <c r="FC886" s="75"/>
      <c r="FL886" s="71"/>
    </row>
    <row r="887" spans="3:168" s="35" customFormat="1" x14ac:dyDescent="0.2">
      <c r="C887" s="36"/>
      <c r="G887" s="37"/>
      <c r="H887" s="37"/>
      <c r="P887" s="34"/>
      <c r="X887" s="34"/>
      <c r="AN887" s="34"/>
      <c r="BD887" s="34"/>
      <c r="BE887" s="56"/>
      <c r="BF887" s="56"/>
      <c r="BG887" s="56"/>
      <c r="BH887" s="56"/>
      <c r="BI887" s="56"/>
      <c r="BJ887" s="56"/>
      <c r="BK887" s="56"/>
      <c r="BL887" s="34"/>
      <c r="BT887" s="34"/>
      <c r="CF887" s="34"/>
      <c r="CG887" s="34"/>
      <c r="CH887" s="34"/>
      <c r="CI887" s="34"/>
      <c r="CJ887" s="34"/>
      <c r="CR887" s="34"/>
      <c r="CZ887" s="34"/>
      <c r="DH887" s="34"/>
      <c r="DQ887" s="34"/>
      <c r="DY887" s="34"/>
      <c r="EG887" s="34"/>
      <c r="EO887" s="34"/>
      <c r="EW887" s="71"/>
      <c r="FB887" s="75"/>
      <c r="FC887" s="75"/>
      <c r="FL887" s="71"/>
    </row>
    <row r="888" spans="3:168" s="35" customFormat="1" x14ac:dyDescent="0.2">
      <c r="C888" s="36"/>
      <c r="G888" s="37"/>
      <c r="H888" s="37"/>
      <c r="P888" s="34"/>
      <c r="X888" s="34"/>
      <c r="AN888" s="34"/>
      <c r="BD888" s="34"/>
      <c r="BE888" s="56"/>
      <c r="BF888" s="56"/>
      <c r="BG888" s="56"/>
      <c r="BH888" s="56"/>
      <c r="BI888" s="56"/>
      <c r="BJ888" s="56"/>
      <c r="BK888" s="56"/>
      <c r="BL888" s="34"/>
      <c r="BT888" s="34"/>
      <c r="CF888" s="34"/>
      <c r="CG888" s="34"/>
      <c r="CH888" s="34"/>
      <c r="CI888" s="34"/>
      <c r="CJ888" s="34"/>
      <c r="CR888" s="34"/>
      <c r="CZ888" s="34"/>
      <c r="DH888" s="34"/>
      <c r="DQ888" s="34"/>
      <c r="DY888" s="34"/>
      <c r="EG888" s="34"/>
      <c r="EO888" s="34"/>
      <c r="EW888" s="71"/>
      <c r="FB888" s="75"/>
      <c r="FC888" s="75"/>
      <c r="FL888" s="71"/>
    </row>
    <row r="889" spans="3:168" s="35" customFormat="1" x14ac:dyDescent="0.2">
      <c r="C889" s="36"/>
      <c r="G889" s="37"/>
      <c r="H889" s="37"/>
      <c r="P889" s="34"/>
      <c r="X889" s="34"/>
      <c r="AN889" s="34"/>
      <c r="BD889" s="34"/>
      <c r="BE889" s="56"/>
      <c r="BF889" s="56"/>
      <c r="BG889" s="56"/>
      <c r="BH889" s="56"/>
      <c r="BI889" s="56"/>
      <c r="BJ889" s="56"/>
      <c r="BK889" s="56"/>
      <c r="BL889" s="34"/>
      <c r="BT889" s="34"/>
      <c r="CF889" s="34"/>
      <c r="CG889" s="34"/>
      <c r="CH889" s="34"/>
      <c r="CI889" s="34"/>
      <c r="CJ889" s="34"/>
      <c r="CR889" s="34"/>
      <c r="CZ889" s="34"/>
      <c r="DH889" s="34"/>
      <c r="DQ889" s="34"/>
      <c r="DY889" s="34"/>
      <c r="EG889" s="34"/>
      <c r="EO889" s="34"/>
      <c r="EW889" s="71"/>
      <c r="FB889" s="75"/>
      <c r="FC889" s="75"/>
      <c r="FL889" s="71"/>
    </row>
    <row r="890" spans="3:168" s="35" customFormat="1" x14ac:dyDescent="0.2">
      <c r="C890" s="36"/>
      <c r="G890" s="37"/>
      <c r="H890" s="37"/>
      <c r="P890" s="34"/>
      <c r="X890" s="34"/>
      <c r="AN890" s="34"/>
      <c r="BD890" s="34"/>
      <c r="BE890" s="56"/>
      <c r="BF890" s="56"/>
      <c r="BG890" s="56"/>
      <c r="BH890" s="56"/>
      <c r="BI890" s="56"/>
      <c r="BJ890" s="56"/>
      <c r="BK890" s="56"/>
      <c r="BL890" s="34"/>
      <c r="BT890" s="34"/>
      <c r="CF890" s="34"/>
      <c r="CG890" s="34"/>
      <c r="CH890" s="34"/>
      <c r="CI890" s="34"/>
      <c r="CJ890" s="34"/>
      <c r="CR890" s="34"/>
      <c r="CZ890" s="34"/>
      <c r="DH890" s="34"/>
      <c r="DQ890" s="34"/>
      <c r="DY890" s="34"/>
      <c r="EG890" s="34"/>
      <c r="EO890" s="34"/>
      <c r="EW890" s="71"/>
      <c r="FB890" s="75"/>
      <c r="FC890" s="75"/>
      <c r="FL890" s="71"/>
    </row>
    <row r="891" spans="3:168" s="35" customFormat="1" x14ac:dyDescent="0.2">
      <c r="C891" s="36"/>
      <c r="G891" s="37"/>
      <c r="H891" s="37"/>
      <c r="P891" s="34"/>
      <c r="X891" s="34"/>
      <c r="AN891" s="34"/>
      <c r="BD891" s="34"/>
      <c r="BE891" s="56"/>
      <c r="BF891" s="56"/>
      <c r="BG891" s="56"/>
      <c r="BH891" s="56"/>
      <c r="BI891" s="56"/>
      <c r="BJ891" s="56"/>
      <c r="BK891" s="56"/>
      <c r="BL891" s="34"/>
      <c r="BT891" s="34"/>
      <c r="CF891" s="34"/>
      <c r="CG891" s="34"/>
      <c r="CH891" s="34"/>
      <c r="CI891" s="34"/>
      <c r="CJ891" s="34"/>
      <c r="CR891" s="34"/>
      <c r="CZ891" s="34"/>
      <c r="DH891" s="34"/>
      <c r="DQ891" s="34"/>
      <c r="DY891" s="34"/>
      <c r="EG891" s="34"/>
      <c r="EO891" s="34"/>
      <c r="EW891" s="71"/>
      <c r="FB891" s="75"/>
      <c r="FC891" s="75"/>
      <c r="FL891" s="71"/>
    </row>
    <row r="892" spans="3:168" s="35" customFormat="1" x14ac:dyDescent="0.2">
      <c r="C892" s="36"/>
      <c r="G892" s="37"/>
      <c r="H892" s="37"/>
      <c r="P892" s="34"/>
      <c r="X892" s="34"/>
      <c r="AN892" s="34"/>
      <c r="BD892" s="34"/>
      <c r="BE892" s="56"/>
      <c r="BF892" s="56"/>
      <c r="BG892" s="56"/>
      <c r="BH892" s="56"/>
      <c r="BI892" s="56"/>
      <c r="BJ892" s="56"/>
      <c r="BK892" s="56"/>
      <c r="BL892" s="34"/>
      <c r="BT892" s="34"/>
      <c r="CF892" s="34"/>
      <c r="CG892" s="34"/>
      <c r="CH892" s="34"/>
      <c r="CI892" s="34"/>
      <c r="CJ892" s="34"/>
      <c r="CR892" s="34"/>
      <c r="CZ892" s="34"/>
      <c r="DH892" s="34"/>
      <c r="DQ892" s="34"/>
      <c r="DY892" s="34"/>
      <c r="EG892" s="34"/>
      <c r="EO892" s="34"/>
      <c r="EW892" s="71"/>
      <c r="FB892" s="75"/>
      <c r="FC892" s="75"/>
      <c r="FL892" s="71"/>
    </row>
    <row r="893" spans="3:168" s="35" customFormat="1" x14ac:dyDescent="0.2">
      <c r="C893" s="36"/>
      <c r="G893" s="37"/>
      <c r="H893" s="37"/>
      <c r="P893" s="34"/>
      <c r="X893" s="34"/>
      <c r="AN893" s="34"/>
      <c r="BD893" s="34"/>
      <c r="BE893" s="56"/>
      <c r="BF893" s="56"/>
      <c r="BG893" s="56"/>
      <c r="BH893" s="56"/>
      <c r="BI893" s="56"/>
      <c r="BJ893" s="56"/>
      <c r="BK893" s="56"/>
      <c r="BL893" s="34"/>
      <c r="BT893" s="34"/>
      <c r="CF893" s="34"/>
      <c r="CG893" s="34"/>
      <c r="CH893" s="34"/>
      <c r="CI893" s="34"/>
      <c r="CJ893" s="34"/>
      <c r="CR893" s="34"/>
      <c r="CZ893" s="34"/>
      <c r="DH893" s="34"/>
      <c r="DQ893" s="34"/>
      <c r="DY893" s="34"/>
      <c r="EG893" s="34"/>
      <c r="EO893" s="34"/>
      <c r="EW893" s="71"/>
      <c r="FB893" s="75"/>
      <c r="FC893" s="75"/>
      <c r="FL893" s="71"/>
    </row>
    <row r="894" spans="3:168" s="35" customFormat="1" x14ac:dyDescent="0.2">
      <c r="C894" s="36"/>
      <c r="G894" s="37"/>
      <c r="H894" s="37"/>
      <c r="P894" s="34"/>
      <c r="X894" s="34"/>
      <c r="AN894" s="34"/>
      <c r="BD894" s="34"/>
      <c r="BE894" s="56"/>
      <c r="BF894" s="56"/>
      <c r="BG894" s="56"/>
      <c r="BH894" s="56"/>
      <c r="BI894" s="56"/>
      <c r="BJ894" s="56"/>
      <c r="BK894" s="56"/>
      <c r="BL894" s="34"/>
      <c r="BT894" s="34"/>
      <c r="CF894" s="34"/>
      <c r="CG894" s="34"/>
      <c r="CH894" s="34"/>
      <c r="CI894" s="34"/>
      <c r="CJ894" s="34"/>
      <c r="CR894" s="34"/>
      <c r="CZ894" s="34"/>
      <c r="DH894" s="34"/>
      <c r="DQ894" s="34"/>
      <c r="DY894" s="34"/>
      <c r="EG894" s="34"/>
      <c r="EO894" s="34"/>
      <c r="EW894" s="71"/>
      <c r="FB894" s="75"/>
      <c r="FC894" s="75"/>
      <c r="FL894" s="71"/>
    </row>
    <row r="895" spans="3:168" s="35" customFormat="1" x14ac:dyDescent="0.2">
      <c r="C895" s="36"/>
      <c r="G895" s="37"/>
      <c r="H895" s="37"/>
      <c r="P895" s="34"/>
      <c r="X895" s="34"/>
      <c r="AN895" s="34"/>
      <c r="BD895" s="34"/>
      <c r="BE895" s="56"/>
      <c r="BF895" s="56"/>
      <c r="BG895" s="56"/>
      <c r="BH895" s="56"/>
      <c r="BI895" s="56"/>
      <c r="BJ895" s="56"/>
      <c r="BK895" s="56"/>
      <c r="BL895" s="34"/>
      <c r="BT895" s="34"/>
      <c r="CF895" s="34"/>
      <c r="CG895" s="34"/>
      <c r="CH895" s="34"/>
      <c r="CI895" s="34"/>
      <c r="CJ895" s="34"/>
      <c r="CR895" s="34"/>
      <c r="CZ895" s="34"/>
      <c r="DH895" s="34"/>
      <c r="DQ895" s="34"/>
      <c r="DY895" s="34"/>
      <c r="EG895" s="34"/>
      <c r="EO895" s="34"/>
      <c r="EW895" s="71"/>
      <c r="FB895" s="75"/>
      <c r="FC895" s="75"/>
      <c r="FL895" s="71"/>
    </row>
    <row r="896" spans="3:168" s="35" customFormat="1" x14ac:dyDescent="0.2">
      <c r="C896" s="36"/>
      <c r="G896" s="37"/>
      <c r="H896" s="37"/>
      <c r="P896" s="34"/>
      <c r="X896" s="34"/>
      <c r="AN896" s="34"/>
      <c r="BD896" s="34"/>
      <c r="BE896" s="56"/>
      <c r="BF896" s="56"/>
      <c r="BG896" s="56"/>
      <c r="BH896" s="56"/>
      <c r="BI896" s="56"/>
      <c r="BJ896" s="56"/>
      <c r="BK896" s="56"/>
      <c r="BL896" s="34"/>
      <c r="BT896" s="34"/>
      <c r="CF896" s="34"/>
      <c r="CG896" s="34"/>
      <c r="CH896" s="34"/>
      <c r="CI896" s="34"/>
      <c r="CJ896" s="34"/>
      <c r="CR896" s="34"/>
      <c r="CZ896" s="34"/>
      <c r="DH896" s="34"/>
      <c r="DQ896" s="34"/>
      <c r="DY896" s="34"/>
      <c r="EG896" s="34"/>
      <c r="EO896" s="34"/>
      <c r="EW896" s="71"/>
      <c r="FB896" s="75"/>
      <c r="FC896" s="75"/>
      <c r="FL896" s="71"/>
    </row>
    <row r="897" spans="3:168" s="35" customFormat="1" x14ac:dyDescent="0.2">
      <c r="C897" s="36"/>
      <c r="G897" s="37"/>
      <c r="H897" s="37"/>
      <c r="P897" s="34"/>
      <c r="X897" s="34"/>
      <c r="AN897" s="34"/>
      <c r="BD897" s="34"/>
      <c r="BE897" s="56"/>
      <c r="BF897" s="56"/>
      <c r="BG897" s="56"/>
      <c r="BH897" s="56"/>
      <c r="BI897" s="56"/>
      <c r="BJ897" s="56"/>
      <c r="BK897" s="56"/>
      <c r="BL897" s="34"/>
      <c r="BT897" s="34"/>
      <c r="CF897" s="34"/>
      <c r="CG897" s="34"/>
      <c r="CH897" s="34"/>
      <c r="CI897" s="34"/>
      <c r="CJ897" s="34"/>
      <c r="CR897" s="34"/>
      <c r="CZ897" s="34"/>
      <c r="DH897" s="34"/>
      <c r="DQ897" s="34"/>
      <c r="DY897" s="34"/>
      <c r="EG897" s="34"/>
      <c r="EO897" s="34"/>
      <c r="EW897" s="71"/>
      <c r="FB897" s="75"/>
      <c r="FC897" s="75"/>
      <c r="FL897" s="71"/>
    </row>
    <row r="898" spans="3:168" s="35" customFormat="1" x14ac:dyDescent="0.2">
      <c r="C898" s="36"/>
      <c r="G898" s="37"/>
      <c r="H898" s="37"/>
      <c r="P898" s="34"/>
      <c r="X898" s="34"/>
      <c r="AN898" s="34"/>
      <c r="BD898" s="34"/>
      <c r="BE898" s="56"/>
      <c r="BF898" s="56"/>
      <c r="BG898" s="56"/>
      <c r="BH898" s="56"/>
      <c r="BI898" s="56"/>
      <c r="BJ898" s="56"/>
      <c r="BK898" s="56"/>
      <c r="BL898" s="34"/>
      <c r="BT898" s="34"/>
      <c r="CF898" s="34"/>
      <c r="CG898" s="34"/>
      <c r="CH898" s="34"/>
      <c r="CI898" s="34"/>
      <c r="CJ898" s="34"/>
      <c r="CR898" s="34"/>
      <c r="CZ898" s="34"/>
      <c r="DH898" s="34"/>
      <c r="DQ898" s="34"/>
      <c r="DY898" s="34"/>
      <c r="EG898" s="34"/>
      <c r="EO898" s="34"/>
      <c r="EW898" s="71"/>
      <c r="FB898" s="75"/>
      <c r="FC898" s="75"/>
      <c r="FL898" s="71"/>
    </row>
    <row r="899" spans="3:168" s="35" customFormat="1" x14ac:dyDescent="0.2">
      <c r="C899" s="36"/>
      <c r="G899" s="37"/>
      <c r="H899" s="37"/>
      <c r="P899" s="34"/>
      <c r="X899" s="34"/>
      <c r="AN899" s="34"/>
      <c r="BD899" s="34"/>
      <c r="BE899" s="56"/>
      <c r="BF899" s="56"/>
      <c r="BG899" s="56"/>
      <c r="BH899" s="56"/>
      <c r="BI899" s="56"/>
      <c r="BJ899" s="56"/>
      <c r="BK899" s="56"/>
      <c r="BL899" s="34"/>
      <c r="BT899" s="34"/>
      <c r="CF899" s="34"/>
      <c r="CG899" s="34"/>
      <c r="CH899" s="34"/>
      <c r="CI899" s="34"/>
      <c r="CJ899" s="34"/>
      <c r="CR899" s="34"/>
      <c r="CZ899" s="34"/>
      <c r="DH899" s="34"/>
      <c r="DQ899" s="34"/>
      <c r="DY899" s="34"/>
      <c r="EG899" s="34"/>
      <c r="EO899" s="34"/>
      <c r="EW899" s="71"/>
      <c r="FB899" s="75"/>
      <c r="FC899" s="75"/>
      <c r="FL899" s="71"/>
    </row>
    <row r="900" spans="3:168" s="35" customFormat="1" x14ac:dyDescent="0.2">
      <c r="C900" s="36"/>
      <c r="G900" s="37"/>
      <c r="H900" s="37"/>
      <c r="P900" s="34"/>
      <c r="X900" s="34"/>
      <c r="AN900" s="34"/>
      <c r="BD900" s="34"/>
      <c r="BE900" s="56"/>
      <c r="BF900" s="56"/>
      <c r="BG900" s="56"/>
      <c r="BH900" s="56"/>
      <c r="BI900" s="56"/>
      <c r="BJ900" s="56"/>
      <c r="BK900" s="56"/>
      <c r="BL900" s="34"/>
      <c r="BT900" s="34"/>
      <c r="CF900" s="34"/>
      <c r="CG900" s="34"/>
      <c r="CH900" s="34"/>
      <c r="CI900" s="34"/>
      <c r="CJ900" s="34"/>
      <c r="CR900" s="34"/>
      <c r="CZ900" s="34"/>
      <c r="DH900" s="34"/>
      <c r="DQ900" s="34"/>
      <c r="DY900" s="34"/>
      <c r="EG900" s="34"/>
      <c r="EO900" s="34"/>
      <c r="EW900" s="71"/>
      <c r="FB900" s="75"/>
      <c r="FC900" s="75"/>
      <c r="FL900" s="71"/>
    </row>
    <row r="901" spans="3:168" s="35" customFormat="1" x14ac:dyDescent="0.2">
      <c r="C901" s="36"/>
      <c r="G901" s="37"/>
      <c r="H901" s="37"/>
      <c r="P901" s="34"/>
      <c r="X901" s="34"/>
      <c r="AN901" s="34"/>
      <c r="BD901" s="34"/>
      <c r="BE901" s="56"/>
      <c r="BF901" s="56"/>
      <c r="BG901" s="56"/>
      <c r="BH901" s="56"/>
      <c r="BI901" s="56"/>
      <c r="BJ901" s="56"/>
      <c r="BK901" s="56"/>
      <c r="BL901" s="34"/>
      <c r="BT901" s="34"/>
      <c r="CF901" s="34"/>
      <c r="CG901" s="34"/>
      <c r="CH901" s="34"/>
      <c r="CI901" s="34"/>
      <c r="CJ901" s="34"/>
      <c r="CR901" s="34"/>
      <c r="CZ901" s="34"/>
      <c r="DH901" s="34"/>
      <c r="DQ901" s="34"/>
      <c r="DY901" s="34"/>
      <c r="EG901" s="34"/>
      <c r="EO901" s="34"/>
      <c r="EW901" s="71"/>
      <c r="FB901" s="75"/>
      <c r="FC901" s="75"/>
      <c r="FL901" s="71"/>
    </row>
    <row r="902" spans="3:168" s="35" customFormat="1" x14ac:dyDescent="0.2">
      <c r="C902" s="36"/>
      <c r="G902" s="37"/>
      <c r="H902" s="37"/>
      <c r="P902" s="34"/>
      <c r="X902" s="34"/>
      <c r="AN902" s="34"/>
      <c r="BD902" s="34"/>
      <c r="BE902" s="56"/>
      <c r="BF902" s="56"/>
      <c r="BG902" s="56"/>
      <c r="BH902" s="56"/>
      <c r="BI902" s="56"/>
      <c r="BJ902" s="56"/>
      <c r="BK902" s="56"/>
      <c r="BL902" s="34"/>
      <c r="BT902" s="34"/>
      <c r="CF902" s="34"/>
      <c r="CG902" s="34"/>
      <c r="CH902" s="34"/>
      <c r="CI902" s="34"/>
      <c r="CJ902" s="34"/>
      <c r="CR902" s="34"/>
      <c r="CZ902" s="34"/>
      <c r="DH902" s="34"/>
      <c r="DQ902" s="34"/>
      <c r="DY902" s="34"/>
      <c r="EG902" s="34"/>
      <c r="EO902" s="34"/>
      <c r="EW902" s="71"/>
      <c r="FB902" s="75"/>
      <c r="FC902" s="75"/>
      <c r="FL902" s="71"/>
    </row>
    <row r="903" spans="3:168" s="35" customFormat="1" x14ac:dyDescent="0.2">
      <c r="C903" s="36"/>
      <c r="G903" s="37"/>
      <c r="H903" s="37"/>
      <c r="P903" s="34"/>
      <c r="X903" s="34"/>
      <c r="AN903" s="34"/>
      <c r="BD903" s="34"/>
      <c r="BE903" s="56"/>
      <c r="BF903" s="56"/>
      <c r="BG903" s="56"/>
      <c r="BH903" s="56"/>
      <c r="BI903" s="56"/>
      <c r="BJ903" s="56"/>
      <c r="BK903" s="56"/>
      <c r="BL903" s="34"/>
      <c r="BT903" s="34"/>
      <c r="CF903" s="34"/>
      <c r="CG903" s="34"/>
      <c r="CH903" s="34"/>
      <c r="CI903" s="34"/>
      <c r="CJ903" s="34"/>
      <c r="CR903" s="34"/>
      <c r="CZ903" s="34"/>
      <c r="DH903" s="34"/>
      <c r="DQ903" s="34"/>
      <c r="DY903" s="34"/>
      <c r="EG903" s="34"/>
      <c r="EO903" s="34"/>
      <c r="EW903" s="71"/>
      <c r="FB903" s="75"/>
      <c r="FC903" s="75"/>
      <c r="FL903" s="71"/>
    </row>
    <row r="904" spans="3:168" s="35" customFormat="1" x14ac:dyDescent="0.2">
      <c r="C904" s="36"/>
      <c r="G904" s="37"/>
      <c r="H904" s="37"/>
      <c r="P904" s="34"/>
      <c r="X904" s="34"/>
      <c r="AN904" s="34"/>
      <c r="BD904" s="34"/>
      <c r="BE904" s="56"/>
      <c r="BF904" s="56"/>
      <c r="BG904" s="56"/>
      <c r="BH904" s="56"/>
      <c r="BI904" s="56"/>
      <c r="BJ904" s="56"/>
      <c r="BK904" s="56"/>
      <c r="BL904" s="34"/>
      <c r="BT904" s="34"/>
      <c r="CF904" s="34"/>
      <c r="CG904" s="34"/>
      <c r="CH904" s="34"/>
      <c r="CI904" s="34"/>
      <c r="CJ904" s="34"/>
      <c r="CR904" s="34"/>
      <c r="CZ904" s="34"/>
      <c r="DH904" s="34"/>
      <c r="DQ904" s="34"/>
      <c r="DY904" s="34"/>
      <c r="EG904" s="34"/>
      <c r="EO904" s="34"/>
      <c r="EW904" s="71"/>
      <c r="FB904" s="75"/>
      <c r="FC904" s="75"/>
      <c r="FL904" s="71"/>
    </row>
    <row r="905" spans="3:168" s="35" customFormat="1" x14ac:dyDescent="0.2">
      <c r="C905" s="36"/>
      <c r="G905" s="37"/>
      <c r="H905" s="37"/>
      <c r="P905" s="34"/>
      <c r="X905" s="34"/>
      <c r="AN905" s="34"/>
      <c r="BD905" s="34"/>
      <c r="BE905" s="56"/>
      <c r="BF905" s="56"/>
      <c r="BG905" s="56"/>
      <c r="BH905" s="56"/>
      <c r="BI905" s="56"/>
      <c r="BJ905" s="56"/>
      <c r="BK905" s="56"/>
      <c r="BL905" s="34"/>
      <c r="BT905" s="34"/>
      <c r="CF905" s="34"/>
      <c r="CG905" s="34"/>
      <c r="CH905" s="34"/>
      <c r="CI905" s="34"/>
      <c r="CJ905" s="34"/>
      <c r="CR905" s="34"/>
      <c r="CZ905" s="34"/>
      <c r="DH905" s="34"/>
      <c r="DQ905" s="34"/>
      <c r="DY905" s="34"/>
      <c r="EG905" s="34"/>
      <c r="EO905" s="34"/>
      <c r="EW905" s="71"/>
      <c r="FB905" s="75"/>
      <c r="FC905" s="75"/>
      <c r="FL905" s="71"/>
    </row>
    <row r="906" spans="3:168" s="35" customFormat="1" x14ac:dyDescent="0.2">
      <c r="C906" s="36"/>
      <c r="G906" s="37"/>
      <c r="H906" s="37"/>
      <c r="P906" s="34"/>
      <c r="X906" s="34"/>
      <c r="AN906" s="34"/>
      <c r="BD906" s="34"/>
      <c r="BE906" s="56"/>
      <c r="BF906" s="56"/>
      <c r="BG906" s="56"/>
      <c r="BH906" s="56"/>
      <c r="BI906" s="56"/>
      <c r="BJ906" s="56"/>
      <c r="BK906" s="56"/>
      <c r="BL906" s="34"/>
      <c r="BT906" s="34"/>
      <c r="CF906" s="34"/>
      <c r="CG906" s="34"/>
      <c r="CH906" s="34"/>
      <c r="CI906" s="34"/>
      <c r="CJ906" s="34"/>
      <c r="CR906" s="34"/>
      <c r="CZ906" s="34"/>
      <c r="DH906" s="34"/>
      <c r="DQ906" s="34"/>
      <c r="DY906" s="34"/>
      <c r="EG906" s="34"/>
      <c r="EO906" s="34"/>
      <c r="EW906" s="71"/>
      <c r="FB906" s="75"/>
      <c r="FC906" s="75"/>
      <c r="FL906" s="71"/>
    </row>
    <row r="907" spans="3:168" s="35" customFormat="1" x14ac:dyDescent="0.2">
      <c r="C907" s="36"/>
      <c r="G907" s="37"/>
      <c r="H907" s="37"/>
      <c r="P907" s="34"/>
      <c r="X907" s="34"/>
      <c r="AN907" s="34"/>
      <c r="BD907" s="34"/>
      <c r="BE907" s="56"/>
      <c r="BF907" s="56"/>
      <c r="BG907" s="56"/>
      <c r="BH907" s="56"/>
      <c r="BI907" s="56"/>
      <c r="BJ907" s="56"/>
      <c r="BK907" s="56"/>
      <c r="BL907" s="34"/>
      <c r="BT907" s="34"/>
      <c r="CF907" s="34"/>
      <c r="CG907" s="34"/>
      <c r="CH907" s="34"/>
      <c r="CI907" s="34"/>
      <c r="CJ907" s="34"/>
      <c r="CR907" s="34"/>
      <c r="CZ907" s="34"/>
      <c r="DH907" s="34"/>
      <c r="DQ907" s="34"/>
      <c r="DY907" s="34"/>
      <c r="EG907" s="34"/>
      <c r="EO907" s="34"/>
      <c r="EW907" s="71"/>
      <c r="FB907" s="75"/>
      <c r="FC907" s="75"/>
      <c r="FL907" s="71"/>
    </row>
    <row r="908" spans="3:168" s="35" customFormat="1" x14ac:dyDescent="0.2">
      <c r="C908" s="36"/>
      <c r="G908" s="37"/>
      <c r="H908" s="37"/>
      <c r="P908" s="34"/>
      <c r="X908" s="34"/>
      <c r="AN908" s="34"/>
      <c r="BD908" s="34"/>
      <c r="BE908" s="56"/>
      <c r="BF908" s="56"/>
      <c r="BG908" s="56"/>
      <c r="BH908" s="56"/>
      <c r="BI908" s="56"/>
      <c r="BJ908" s="56"/>
      <c r="BK908" s="56"/>
      <c r="BL908" s="34"/>
      <c r="BT908" s="34"/>
      <c r="CF908" s="34"/>
      <c r="CG908" s="34"/>
      <c r="CH908" s="34"/>
      <c r="CI908" s="34"/>
      <c r="CJ908" s="34"/>
      <c r="CR908" s="34"/>
      <c r="CZ908" s="34"/>
      <c r="DH908" s="34"/>
      <c r="DQ908" s="34"/>
      <c r="DY908" s="34"/>
      <c r="EG908" s="34"/>
      <c r="EO908" s="34"/>
      <c r="EW908" s="71"/>
      <c r="FB908" s="75"/>
      <c r="FC908" s="75"/>
      <c r="FL908" s="71"/>
    </row>
    <row r="909" spans="3:168" s="35" customFormat="1" x14ac:dyDescent="0.2">
      <c r="C909" s="36"/>
      <c r="G909" s="37"/>
      <c r="H909" s="37"/>
      <c r="P909" s="34"/>
      <c r="X909" s="34"/>
      <c r="AN909" s="34"/>
      <c r="BD909" s="34"/>
      <c r="BE909" s="56"/>
      <c r="BF909" s="56"/>
      <c r="BG909" s="56"/>
      <c r="BH909" s="56"/>
      <c r="BI909" s="56"/>
      <c r="BJ909" s="56"/>
      <c r="BK909" s="56"/>
      <c r="BL909" s="34"/>
      <c r="BT909" s="34"/>
      <c r="CF909" s="34"/>
      <c r="CG909" s="34"/>
      <c r="CH909" s="34"/>
      <c r="CI909" s="34"/>
      <c r="CJ909" s="34"/>
      <c r="CR909" s="34"/>
      <c r="CZ909" s="34"/>
      <c r="DH909" s="34"/>
      <c r="DQ909" s="34"/>
      <c r="DY909" s="34"/>
      <c r="EG909" s="34"/>
      <c r="EO909" s="34"/>
      <c r="EW909" s="71"/>
      <c r="FB909" s="75"/>
      <c r="FC909" s="75"/>
      <c r="FL909" s="71"/>
    </row>
    <row r="910" spans="3:168" s="35" customFormat="1" x14ac:dyDescent="0.2">
      <c r="C910" s="36"/>
      <c r="G910" s="37"/>
      <c r="H910" s="37"/>
      <c r="P910" s="34"/>
      <c r="X910" s="34"/>
      <c r="AN910" s="34"/>
      <c r="BD910" s="34"/>
      <c r="BE910" s="56"/>
      <c r="BF910" s="56"/>
      <c r="BG910" s="56"/>
      <c r="BH910" s="56"/>
      <c r="BI910" s="56"/>
      <c r="BJ910" s="56"/>
      <c r="BK910" s="56"/>
      <c r="BL910" s="34"/>
      <c r="BT910" s="34"/>
      <c r="CF910" s="34"/>
      <c r="CG910" s="34"/>
      <c r="CH910" s="34"/>
      <c r="CI910" s="34"/>
      <c r="CJ910" s="34"/>
      <c r="CR910" s="34"/>
      <c r="CZ910" s="34"/>
      <c r="DH910" s="34"/>
      <c r="DQ910" s="34"/>
      <c r="DY910" s="34"/>
      <c r="EG910" s="34"/>
      <c r="EO910" s="34"/>
      <c r="EW910" s="71"/>
      <c r="FB910" s="75"/>
      <c r="FC910" s="75"/>
      <c r="FL910" s="71"/>
    </row>
    <row r="911" spans="3:168" s="35" customFormat="1" x14ac:dyDescent="0.2">
      <c r="C911" s="36"/>
      <c r="G911" s="37"/>
      <c r="H911" s="37"/>
      <c r="P911" s="34"/>
      <c r="X911" s="34"/>
      <c r="AN911" s="34"/>
      <c r="BD911" s="34"/>
      <c r="BE911" s="56"/>
      <c r="BF911" s="56"/>
      <c r="BG911" s="56"/>
      <c r="BH911" s="56"/>
      <c r="BI911" s="56"/>
      <c r="BJ911" s="56"/>
      <c r="BK911" s="56"/>
      <c r="BL911" s="34"/>
      <c r="BT911" s="34"/>
      <c r="CF911" s="34"/>
      <c r="CG911" s="34"/>
      <c r="CH911" s="34"/>
      <c r="CI911" s="34"/>
      <c r="CJ911" s="34"/>
      <c r="CR911" s="34"/>
      <c r="CZ911" s="34"/>
      <c r="DH911" s="34"/>
      <c r="DQ911" s="34"/>
      <c r="DY911" s="34"/>
      <c r="EG911" s="34"/>
      <c r="EO911" s="34"/>
      <c r="EW911" s="71"/>
      <c r="FB911" s="75"/>
      <c r="FC911" s="75"/>
      <c r="FL911" s="71"/>
    </row>
    <row r="912" spans="3:168" s="35" customFormat="1" x14ac:dyDescent="0.2">
      <c r="C912" s="36"/>
      <c r="G912" s="37"/>
      <c r="H912" s="37"/>
      <c r="P912" s="34"/>
      <c r="X912" s="34"/>
      <c r="AN912" s="34"/>
      <c r="BD912" s="34"/>
      <c r="BE912" s="56"/>
      <c r="BF912" s="56"/>
      <c r="BG912" s="56"/>
      <c r="BH912" s="56"/>
      <c r="BI912" s="56"/>
      <c r="BJ912" s="56"/>
      <c r="BK912" s="56"/>
      <c r="BL912" s="34"/>
      <c r="BT912" s="34"/>
      <c r="CF912" s="34"/>
      <c r="CG912" s="34"/>
      <c r="CH912" s="34"/>
      <c r="CI912" s="34"/>
      <c r="CJ912" s="34"/>
      <c r="CR912" s="34"/>
      <c r="CZ912" s="34"/>
      <c r="DH912" s="34"/>
      <c r="DQ912" s="34"/>
      <c r="DY912" s="34"/>
      <c r="EG912" s="34"/>
      <c r="EO912" s="34"/>
      <c r="EW912" s="71"/>
      <c r="FB912" s="75"/>
      <c r="FC912" s="75"/>
      <c r="FL912" s="71"/>
    </row>
    <row r="913" spans="3:168" s="35" customFormat="1" x14ac:dyDescent="0.2">
      <c r="C913" s="36"/>
      <c r="G913" s="37"/>
      <c r="H913" s="37"/>
      <c r="P913" s="34"/>
      <c r="X913" s="34"/>
      <c r="AN913" s="34"/>
      <c r="BD913" s="34"/>
      <c r="BE913" s="56"/>
      <c r="BF913" s="56"/>
      <c r="BG913" s="56"/>
      <c r="BH913" s="56"/>
      <c r="BI913" s="56"/>
      <c r="BJ913" s="56"/>
      <c r="BK913" s="56"/>
      <c r="BL913" s="34"/>
      <c r="BT913" s="34"/>
      <c r="CF913" s="34"/>
      <c r="CG913" s="34"/>
      <c r="CH913" s="34"/>
      <c r="CI913" s="34"/>
      <c r="CJ913" s="34"/>
      <c r="CR913" s="34"/>
      <c r="CZ913" s="34"/>
      <c r="DH913" s="34"/>
      <c r="DQ913" s="34"/>
      <c r="DY913" s="34"/>
      <c r="EG913" s="34"/>
      <c r="EO913" s="34"/>
      <c r="EW913" s="71"/>
      <c r="FB913" s="75"/>
      <c r="FC913" s="75"/>
      <c r="FL913" s="71"/>
    </row>
    <row r="914" spans="3:168" s="35" customFormat="1" x14ac:dyDescent="0.2">
      <c r="C914" s="36"/>
      <c r="G914" s="37"/>
      <c r="H914" s="37"/>
      <c r="P914" s="34"/>
      <c r="X914" s="34"/>
      <c r="AN914" s="34"/>
      <c r="BD914" s="34"/>
      <c r="BE914" s="56"/>
      <c r="BF914" s="56"/>
      <c r="BG914" s="56"/>
      <c r="BH914" s="56"/>
      <c r="BI914" s="56"/>
      <c r="BJ914" s="56"/>
      <c r="BK914" s="56"/>
      <c r="BL914" s="34"/>
      <c r="BT914" s="34"/>
      <c r="CF914" s="34"/>
      <c r="CG914" s="34"/>
      <c r="CH914" s="34"/>
      <c r="CI914" s="34"/>
      <c r="CJ914" s="34"/>
      <c r="CR914" s="34"/>
      <c r="CZ914" s="34"/>
      <c r="DH914" s="34"/>
      <c r="DQ914" s="34"/>
      <c r="DY914" s="34"/>
      <c r="EG914" s="34"/>
      <c r="EO914" s="34"/>
      <c r="EW914" s="71"/>
      <c r="FB914" s="75"/>
      <c r="FC914" s="75"/>
      <c r="FL914" s="71"/>
    </row>
    <row r="915" spans="3:168" s="35" customFormat="1" x14ac:dyDescent="0.2">
      <c r="C915" s="36"/>
      <c r="G915" s="37"/>
      <c r="H915" s="37"/>
      <c r="P915" s="34"/>
      <c r="X915" s="34"/>
      <c r="AN915" s="34"/>
      <c r="BD915" s="34"/>
      <c r="BE915" s="56"/>
      <c r="BF915" s="56"/>
      <c r="BG915" s="56"/>
      <c r="BH915" s="56"/>
      <c r="BI915" s="56"/>
      <c r="BJ915" s="56"/>
      <c r="BK915" s="56"/>
      <c r="BL915" s="34"/>
      <c r="BT915" s="34"/>
      <c r="CF915" s="34"/>
      <c r="CG915" s="34"/>
      <c r="CH915" s="34"/>
      <c r="CI915" s="34"/>
      <c r="CJ915" s="34"/>
      <c r="CR915" s="34"/>
      <c r="CZ915" s="34"/>
      <c r="DH915" s="34"/>
      <c r="DQ915" s="34"/>
      <c r="DY915" s="34"/>
      <c r="EG915" s="34"/>
      <c r="EO915" s="34"/>
      <c r="EW915" s="71"/>
      <c r="FB915" s="75"/>
      <c r="FC915" s="75"/>
      <c r="FL915" s="71"/>
    </row>
    <row r="916" spans="3:168" s="35" customFormat="1" x14ac:dyDescent="0.2">
      <c r="C916" s="36"/>
      <c r="G916" s="37"/>
      <c r="H916" s="37"/>
      <c r="P916" s="34"/>
      <c r="X916" s="34"/>
      <c r="AN916" s="34"/>
      <c r="BD916" s="34"/>
      <c r="BE916" s="56"/>
      <c r="BF916" s="56"/>
      <c r="BG916" s="56"/>
      <c r="BH916" s="56"/>
      <c r="BI916" s="56"/>
      <c r="BJ916" s="56"/>
      <c r="BK916" s="56"/>
      <c r="BL916" s="34"/>
      <c r="BT916" s="34"/>
      <c r="CF916" s="34"/>
      <c r="CG916" s="34"/>
      <c r="CH916" s="34"/>
      <c r="CI916" s="34"/>
      <c r="CJ916" s="34"/>
      <c r="CR916" s="34"/>
      <c r="CZ916" s="34"/>
      <c r="DH916" s="34"/>
      <c r="DQ916" s="34"/>
      <c r="DY916" s="34"/>
      <c r="EG916" s="34"/>
      <c r="EO916" s="34"/>
      <c r="EW916" s="71"/>
      <c r="FB916" s="75"/>
      <c r="FC916" s="75"/>
      <c r="FL916" s="71"/>
    </row>
    <row r="917" spans="3:168" s="35" customFormat="1" x14ac:dyDescent="0.2">
      <c r="C917" s="36"/>
      <c r="G917" s="37"/>
      <c r="H917" s="37"/>
      <c r="P917" s="34"/>
      <c r="X917" s="34"/>
      <c r="AN917" s="34"/>
      <c r="BD917" s="34"/>
      <c r="BE917" s="56"/>
      <c r="BF917" s="56"/>
      <c r="BG917" s="56"/>
      <c r="BH917" s="56"/>
      <c r="BI917" s="56"/>
      <c r="BJ917" s="56"/>
      <c r="BK917" s="56"/>
      <c r="BL917" s="34"/>
      <c r="BT917" s="34"/>
      <c r="CF917" s="34"/>
      <c r="CG917" s="34"/>
      <c r="CH917" s="34"/>
      <c r="CI917" s="34"/>
      <c r="CJ917" s="34"/>
      <c r="CR917" s="34"/>
      <c r="CZ917" s="34"/>
      <c r="DH917" s="34"/>
      <c r="DQ917" s="34"/>
      <c r="DY917" s="34"/>
      <c r="EG917" s="34"/>
      <c r="EO917" s="34"/>
      <c r="EW917" s="71"/>
      <c r="FB917" s="75"/>
      <c r="FC917" s="75"/>
      <c r="FL917" s="71"/>
    </row>
    <row r="918" spans="3:168" s="35" customFormat="1" x14ac:dyDescent="0.2">
      <c r="C918" s="36"/>
      <c r="G918" s="37"/>
      <c r="H918" s="37"/>
      <c r="P918" s="34"/>
      <c r="X918" s="34"/>
      <c r="AN918" s="34"/>
      <c r="BD918" s="34"/>
      <c r="BE918" s="56"/>
      <c r="BF918" s="56"/>
      <c r="BG918" s="56"/>
      <c r="BH918" s="56"/>
      <c r="BI918" s="56"/>
      <c r="BJ918" s="56"/>
      <c r="BK918" s="56"/>
      <c r="BL918" s="34"/>
      <c r="BT918" s="34"/>
      <c r="CF918" s="34"/>
      <c r="CG918" s="34"/>
      <c r="CH918" s="34"/>
      <c r="CI918" s="34"/>
      <c r="CJ918" s="34"/>
      <c r="CR918" s="34"/>
      <c r="CZ918" s="34"/>
      <c r="DH918" s="34"/>
      <c r="DQ918" s="34"/>
      <c r="DY918" s="34"/>
      <c r="EG918" s="34"/>
      <c r="EO918" s="34"/>
      <c r="EW918" s="71"/>
      <c r="FB918" s="75"/>
      <c r="FC918" s="75"/>
      <c r="FL918" s="71"/>
    </row>
    <row r="919" spans="3:168" s="35" customFormat="1" x14ac:dyDescent="0.2">
      <c r="C919" s="36"/>
      <c r="G919" s="37"/>
      <c r="H919" s="37"/>
      <c r="P919" s="34"/>
      <c r="X919" s="34"/>
      <c r="AN919" s="34"/>
      <c r="BD919" s="34"/>
      <c r="BE919" s="56"/>
      <c r="BF919" s="56"/>
      <c r="BG919" s="56"/>
      <c r="BH919" s="56"/>
      <c r="BI919" s="56"/>
      <c r="BJ919" s="56"/>
      <c r="BK919" s="56"/>
      <c r="BL919" s="34"/>
      <c r="BT919" s="34"/>
      <c r="CF919" s="34"/>
      <c r="CG919" s="34"/>
      <c r="CH919" s="34"/>
      <c r="CI919" s="34"/>
      <c r="CJ919" s="34"/>
      <c r="CR919" s="34"/>
      <c r="CZ919" s="34"/>
      <c r="DH919" s="34"/>
      <c r="DQ919" s="34"/>
      <c r="DY919" s="34"/>
      <c r="EG919" s="34"/>
      <c r="EO919" s="34"/>
      <c r="EW919" s="71"/>
      <c r="FB919" s="75"/>
      <c r="FC919" s="75"/>
      <c r="FL919" s="71"/>
    </row>
    <row r="920" spans="3:168" s="35" customFormat="1" x14ac:dyDescent="0.2">
      <c r="C920" s="36"/>
      <c r="G920" s="37"/>
      <c r="H920" s="37"/>
      <c r="P920" s="34"/>
      <c r="X920" s="34"/>
      <c r="AN920" s="34"/>
      <c r="BD920" s="34"/>
      <c r="BE920" s="56"/>
      <c r="BF920" s="56"/>
      <c r="BG920" s="56"/>
      <c r="BH920" s="56"/>
      <c r="BI920" s="56"/>
      <c r="BJ920" s="56"/>
      <c r="BK920" s="56"/>
      <c r="BL920" s="34"/>
      <c r="BT920" s="34"/>
      <c r="CF920" s="34"/>
      <c r="CG920" s="34"/>
      <c r="CH920" s="34"/>
      <c r="CI920" s="34"/>
      <c r="CJ920" s="34"/>
      <c r="CR920" s="34"/>
      <c r="CZ920" s="34"/>
      <c r="DH920" s="34"/>
      <c r="DQ920" s="34"/>
      <c r="DY920" s="34"/>
      <c r="EG920" s="34"/>
      <c r="EO920" s="34"/>
      <c r="EW920" s="71"/>
      <c r="FB920" s="75"/>
      <c r="FC920" s="75"/>
      <c r="FL920" s="71"/>
    </row>
    <row r="921" spans="3:168" s="35" customFormat="1" x14ac:dyDescent="0.2">
      <c r="C921" s="36"/>
      <c r="G921" s="37"/>
      <c r="H921" s="37"/>
      <c r="P921" s="34"/>
      <c r="X921" s="34"/>
      <c r="AN921" s="34"/>
      <c r="BD921" s="34"/>
      <c r="BE921" s="56"/>
      <c r="BF921" s="56"/>
      <c r="BG921" s="56"/>
      <c r="BH921" s="56"/>
      <c r="BI921" s="56"/>
      <c r="BJ921" s="56"/>
      <c r="BK921" s="56"/>
      <c r="BL921" s="34"/>
      <c r="BT921" s="34"/>
      <c r="CF921" s="34"/>
      <c r="CG921" s="34"/>
      <c r="CH921" s="34"/>
      <c r="CI921" s="34"/>
      <c r="CJ921" s="34"/>
      <c r="CR921" s="34"/>
      <c r="CZ921" s="34"/>
      <c r="DH921" s="34"/>
      <c r="DQ921" s="34"/>
      <c r="DY921" s="34"/>
      <c r="EG921" s="34"/>
      <c r="EO921" s="34"/>
      <c r="EW921" s="71"/>
      <c r="FB921" s="75"/>
      <c r="FC921" s="75"/>
      <c r="FL921" s="71"/>
    </row>
    <row r="922" spans="3:168" s="35" customFormat="1" x14ac:dyDescent="0.2">
      <c r="C922" s="36"/>
      <c r="G922" s="37"/>
      <c r="H922" s="37"/>
      <c r="P922" s="34"/>
      <c r="X922" s="34"/>
      <c r="AN922" s="34"/>
      <c r="BD922" s="34"/>
      <c r="BE922" s="56"/>
      <c r="BF922" s="56"/>
      <c r="BG922" s="56"/>
      <c r="BH922" s="56"/>
      <c r="BI922" s="56"/>
      <c r="BJ922" s="56"/>
      <c r="BK922" s="56"/>
      <c r="BL922" s="34"/>
      <c r="BT922" s="34"/>
      <c r="CF922" s="34"/>
      <c r="CG922" s="34"/>
      <c r="CH922" s="34"/>
      <c r="CI922" s="34"/>
      <c r="CJ922" s="34"/>
      <c r="CR922" s="34"/>
      <c r="CZ922" s="34"/>
      <c r="DH922" s="34"/>
      <c r="DQ922" s="34"/>
      <c r="DY922" s="34"/>
      <c r="EG922" s="34"/>
      <c r="EO922" s="34"/>
      <c r="EW922" s="71"/>
      <c r="FB922" s="75"/>
      <c r="FC922" s="75"/>
      <c r="FL922" s="71"/>
    </row>
    <row r="923" spans="3:168" s="35" customFormat="1" x14ac:dyDescent="0.2">
      <c r="C923" s="36"/>
      <c r="G923" s="37"/>
      <c r="H923" s="37"/>
      <c r="P923" s="34"/>
      <c r="X923" s="34"/>
      <c r="AN923" s="34"/>
      <c r="BD923" s="34"/>
      <c r="BE923" s="56"/>
      <c r="BF923" s="56"/>
      <c r="BG923" s="56"/>
      <c r="BH923" s="56"/>
      <c r="BI923" s="56"/>
      <c r="BJ923" s="56"/>
      <c r="BK923" s="56"/>
      <c r="BL923" s="34"/>
      <c r="BT923" s="34"/>
      <c r="CF923" s="34"/>
      <c r="CG923" s="34"/>
      <c r="CH923" s="34"/>
      <c r="CI923" s="34"/>
      <c r="CJ923" s="34"/>
      <c r="CR923" s="34"/>
      <c r="CZ923" s="34"/>
      <c r="DH923" s="34"/>
      <c r="DQ923" s="34"/>
      <c r="DY923" s="34"/>
      <c r="EG923" s="34"/>
      <c r="EO923" s="34"/>
      <c r="EW923" s="71"/>
      <c r="FB923" s="75"/>
      <c r="FC923" s="75"/>
      <c r="FL923" s="71"/>
    </row>
    <row r="924" spans="3:168" s="35" customFormat="1" x14ac:dyDescent="0.2">
      <c r="C924" s="36"/>
      <c r="G924" s="37"/>
      <c r="H924" s="37"/>
      <c r="P924" s="34"/>
      <c r="X924" s="34"/>
      <c r="AN924" s="34"/>
      <c r="BD924" s="34"/>
      <c r="BE924" s="56"/>
      <c r="BF924" s="56"/>
      <c r="BG924" s="56"/>
      <c r="BH924" s="56"/>
      <c r="BI924" s="56"/>
      <c r="BJ924" s="56"/>
      <c r="BK924" s="56"/>
      <c r="BL924" s="34"/>
      <c r="BT924" s="34"/>
      <c r="CF924" s="34"/>
      <c r="CG924" s="34"/>
      <c r="CH924" s="34"/>
      <c r="CI924" s="34"/>
      <c r="CJ924" s="34"/>
      <c r="CR924" s="34"/>
      <c r="CZ924" s="34"/>
      <c r="DH924" s="34"/>
      <c r="DQ924" s="34"/>
      <c r="DY924" s="34"/>
      <c r="EG924" s="34"/>
      <c r="EO924" s="34"/>
      <c r="EW924" s="71"/>
      <c r="FB924" s="75"/>
      <c r="FC924" s="75"/>
      <c r="FL924" s="71"/>
    </row>
    <row r="925" spans="3:168" s="35" customFormat="1" x14ac:dyDescent="0.2">
      <c r="C925" s="36"/>
      <c r="G925" s="37"/>
      <c r="H925" s="37"/>
      <c r="P925" s="34"/>
      <c r="X925" s="34"/>
      <c r="AN925" s="34"/>
      <c r="BD925" s="34"/>
      <c r="BE925" s="56"/>
      <c r="BF925" s="56"/>
      <c r="BG925" s="56"/>
      <c r="BH925" s="56"/>
      <c r="BI925" s="56"/>
      <c r="BJ925" s="56"/>
      <c r="BK925" s="56"/>
      <c r="BL925" s="34"/>
      <c r="BT925" s="34"/>
      <c r="CF925" s="34"/>
      <c r="CG925" s="34"/>
      <c r="CH925" s="34"/>
      <c r="CI925" s="34"/>
      <c r="CJ925" s="34"/>
      <c r="CR925" s="34"/>
      <c r="CZ925" s="34"/>
      <c r="DH925" s="34"/>
      <c r="DQ925" s="34"/>
      <c r="DY925" s="34"/>
      <c r="EG925" s="34"/>
      <c r="EO925" s="34"/>
      <c r="EW925" s="71"/>
      <c r="FB925" s="75"/>
      <c r="FC925" s="75"/>
      <c r="FL925" s="71"/>
    </row>
    <row r="926" spans="3:168" s="35" customFormat="1" x14ac:dyDescent="0.2">
      <c r="C926" s="36"/>
      <c r="G926" s="37"/>
      <c r="H926" s="37"/>
      <c r="P926" s="34"/>
      <c r="X926" s="34"/>
      <c r="AN926" s="34"/>
      <c r="BD926" s="34"/>
      <c r="BE926" s="56"/>
      <c r="BF926" s="56"/>
      <c r="BG926" s="56"/>
      <c r="BH926" s="56"/>
      <c r="BI926" s="56"/>
      <c r="BJ926" s="56"/>
      <c r="BK926" s="56"/>
      <c r="BL926" s="34"/>
      <c r="BT926" s="34"/>
      <c r="CF926" s="34"/>
      <c r="CG926" s="34"/>
      <c r="CH926" s="34"/>
      <c r="CI926" s="34"/>
      <c r="CJ926" s="34"/>
      <c r="CR926" s="34"/>
      <c r="CZ926" s="34"/>
      <c r="DH926" s="34"/>
      <c r="DQ926" s="34"/>
      <c r="DY926" s="34"/>
      <c r="EG926" s="34"/>
      <c r="EO926" s="34"/>
      <c r="EW926" s="71"/>
      <c r="FB926" s="75"/>
      <c r="FC926" s="75"/>
      <c r="FL926" s="71"/>
    </row>
    <row r="927" spans="3:168" s="35" customFormat="1" x14ac:dyDescent="0.2">
      <c r="C927" s="36"/>
      <c r="G927" s="37"/>
      <c r="H927" s="37"/>
      <c r="P927" s="34"/>
      <c r="X927" s="34"/>
      <c r="AN927" s="34"/>
      <c r="BD927" s="34"/>
      <c r="BE927" s="56"/>
      <c r="BF927" s="56"/>
      <c r="BG927" s="56"/>
      <c r="BH927" s="56"/>
      <c r="BI927" s="56"/>
      <c r="BJ927" s="56"/>
      <c r="BK927" s="56"/>
      <c r="BL927" s="34"/>
      <c r="BT927" s="34"/>
      <c r="CF927" s="34"/>
      <c r="CG927" s="34"/>
      <c r="CH927" s="34"/>
      <c r="CI927" s="34"/>
      <c r="CJ927" s="34"/>
      <c r="CR927" s="34"/>
      <c r="CZ927" s="34"/>
      <c r="DH927" s="34"/>
      <c r="DQ927" s="34"/>
      <c r="DY927" s="34"/>
      <c r="EG927" s="34"/>
      <c r="EO927" s="34"/>
      <c r="EW927" s="71"/>
      <c r="FB927" s="75"/>
      <c r="FC927" s="75"/>
      <c r="FL927" s="71"/>
    </row>
    <row r="928" spans="3:168" s="35" customFormat="1" x14ac:dyDescent="0.2">
      <c r="C928" s="36"/>
      <c r="G928" s="37"/>
      <c r="H928" s="37"/>
      <c r="P928" s="34"/>
      <c r="X928" s="34"/>
      <c r="AN928" s="34"/>
      <c r="BD928" s="34"/>
      <c r="BE928" s="56"/>
      <c r="BF928" s="56"/>
      <c r="BG928" s="56"/>
      <c r="BH928" s="56"/>
      <c r="BI928" s="56"/>
      <c r="BJ928" s="56"/>
      <c r="BK928" s="56"/>
      <c r="BL928" s="34"/>
      <c r="BT928" s="34"/>
      <c r="CF928" s="34"/>
      <c r="CG928" s="34"/>
      <c r="CH928" s="34"/>
      <c r="CI928" s="34"/>
      <c r="CJ928" s="34"/>
      <c r="CR928" s="34"/>
      <c r="CZ928" s="34"/>
      <c r="DH928" s="34"/>
      <c r="DQ928" s="34"/>
      <c r="DY928" s="34"/>
      <c r="EG928" s="34"/>
      <c r="EO928" s="34"/>
      <c r="EW928" s="71"/>
      <c r="FB928" s="75"/>
      <c r="FC928" s="75"/>
      <c r="FL928" s="71"/>
    </row>
    <row r="929" spans="3:168" s="35" customFormat="1" x14ac:dyDescent="0.2">
      <c r="C929" s="36"/>
      <c r="G929" s="37"/>
      <c r="H929" s="37"/>
      <c r="P929" s="34"/>
      <c r="X929" s="34"/>
      <c r="AN929" s="34"/>
      <c r="BD929" s="34"/>
      <c r="BE929" s="56"/>
      <c r="BF929" s="56"/>
      <c r="BG929" s="56"/>
      <c r="BH929" s="56"/>
      <c r="BI929" s="56"/>
      <c r="BJ929" s="56"/>
      <c r="BK929" s="56"/>
      <c r="BL929" s="34"/>
      <c r="BT929" s="34"/>
      <c r="CF929" s="34"/>
      <c r="CG929" s="34"/>
      <c r="CH929" s="34"/>
      <c r="CI929" s="34"/>
      <c r="CJ929" s="34"/>
      <c r="CR929" s="34"/>
      <c r="CZ929" s="34"/>
      <c r="DH929" s="34"/>
      <c r="DQ929" s="34"/>
      <c r="DY929" s="34"/>
      <c r="EG929" s="34"/>
      <c r="EO929" s="34"/>
      <c r="EW929" s="71"/>
      <c r="FB929" s="75"/>
      <c r="FC929" s="75"/>
      <c r="FL929" s="71"/>
    </row>
    <row r="930" spans="3:168" s="35" customFormat="1" x14ac:dyDescent="0.2">
      <c r="C930" s="36"/>
      <c r="G930" s="37"/>
      <c r="H930" s="37"/>
      <c r="P930" s="34"/>
      <c r="X930" s="34"/>
      <c r="AN930" s="34"/>
      <c r="BD930" s="34"/>
      <c r="BE930" s="56"/>
      <c r="BF930" s="56"/>
      <c r="BG930" s="56"/>
      <c r="BH930" s="56"/>
      <c r="BI930" s="56"/>
      <c r="BJ930" s="56"/>
      <c r="BK930" s="56"/>
      <c r="BL930" s="34"/>
      <c r="BT930" s="34"/>
      <c r="CF930" s="34"/>
      <c r="CG930" s="34"/>
      <c r="CH930" s="34"/>
      <c r="CI930" s="34"/>
      <c r="CJ930" s="34"/>
      <c r="CR930" s="34"/>
      <c r="CZ930" s="34"/>
      <c r="DH930" s="34"/>
      <c r="DQ930" s="34"/>
      <c r="DY930" s="34"/>
      <c r="EG930" s="34"/>
      <c r="EO930" s="34"/>
      <c r="EW930" s="71"/>
      <c r="FB930" s="75"/>
      <c r="FC930" s="75"/>
      <c r="FL930" s="71"/>
    </row>
    <row r="931" spans="3:168" s="35" customFormat="1" x14ac:dyDescent="0.2">
      <c r="C931" s="36"/>
      <c r="G931" s="37"/>
      <c r="H931" s="37"/>
      <c r="P931" s="34"/>
      <c r="X931" s="34"/>
      <c r="AN931" s="34"/>
      <c r="BD931" s="34"/>
      <c r="BE931" s="56"/>
      <c r="BF931" s="56"/>
      <c r="BG931" s="56"/>
      <c r="BH931" s="56"/>
      <c r="BI931" s="56"/>
      <c r="BJ931" s="56"/>
      <c r="BK931" s="56"/>
      <c r="BL931" s="34"/>
      <c r="BT931" s="34"/>
      <c r="CF931" s="34"/>
      <c r="CG931" s="34"/>
      <c r="CH931" s="34"/>
      <c r="CI931" s="34"/>
      <c r="CJ931" s="34"/>
      <c r="CR931" s="34"/>
      <c r="CZ931" s="34"/>
      <c r="DH931" s="34"/>
      <c r="DQ931" s="34"/>
      <c r="DY931" s="34"/>
      <c r="EG931" s="34"/>
      <c r="EO931" s="34"/>
      <c r="EW931" s="71"/>
      <c r="FB931" s="75"/>
      <c r="FC931" s="75"/>
      <c r="FL931" s="71"/>
    </row>
    <row r="932" spans="3:168" s="35" customFormat="1" x14ac:dyDescent="0.2">
      <c r="C932" s="36"/>
      <c r="G932" s="37"/>
      <c r="H932" s="37"/>
      <c r="P932" s="34"/>
      <c r="X932" s="34"/>
      <c r="AN932" s="34"/>
      <c r="BD932" s="34"/>
      <c r="BE932" s="56"/>
      <c r="BF932" s="56"/>
      <c r="BG932" s="56"/>
      <c r="BH932" s="56"/>
      <c r="BI932" s="56"/>
      <c r="BJ932" s="56"/>
      <c r="BK932" s="56"/>
      <c r="BL932" s="34"/>
      <c r="BT932" s="34"/>
      <c r="CF932" s="34"/>
      <c r="CG932" s="34"/>
      <c r="CH932" s="34"/>
      <c r="CI932" s="34"/>
      <c r="CJ932" s="34"/>
      <c r="CR932" s="34"/>
      <c r="CZ932" s="34"/>
      <c r="DH932" s="34"/>
      <c r="DQ932" s="34"/>
      <c r="DY932" s="34"/>
      <c r="EG932" s="34"/>
      <c r="EO932" s="34"/>
      <c r="EW932" s="71"/>
      <c r="FB932" s="75"/>
      <c r="FC932" s="75"/>
      <c r="FL932" s="71"/>
    </row>
    <row r="933" spans="3:168" s="35" customFormat="1" x14ac:dyDescent="0.2">
      <c r="C933" s="36"/>
      <c r="G933" s="37"/>
      <c r="H933" s="37"/>
      <c r="P933" s="34"/>
      <c r="X933" s="34"/>
      <c r="AN933" s="34"/>
      <c r="BD933" s="34"/>
      <c r="BE933" s="56"/>
      <c r="BF933" s="56"/>
      <c r="BG933" s="56"/>
      <c r="BH933" s="56"/>
      <c r="BI933" s="56"/>
      <c r="BJ933" s="56"/>
      <c r="BK933" s="56"/>
      <c r="BL933" s="34"/>
      <c r="BT933" s="34"/>
      <c r="CF933" s="34"/>
      <c r="CG933" s="34"/>
      <c r="CH933" s="34"/>
      <c r="CI933" s="34"/>
      <c r="CJ933" s="34"/>
      <c r="CR933" s="34"/>
      <c r="CZ933" s="34"/>
      <c r="DH933" s="34"/>
      <c r="DQ933" s="34"/>
      <c r="DY933" s="34"/>
      <c r="EG933" s="34"/>
      <c r="EO933" s="34"/>
      <c r="EW933" s="71"/>
      <c r="FB933" s="75"/>
      <c r="FC933" s="75"/>
      <c r="FL933" s="71"/>
    </row>
    <row r="934" spans="3:168" s="35" customFormat="1" x14ac:dyDescent="0.2">
      <c r="C934" s="36"/>
      <c r="G934" s="37"/>
      <c r="H934" s="37"/>
      <c r="P934" s="34"/>
      <c r="X934" s="34"/>
      <c r="AN934" s="34"/>
      <c r="BD934" s="34"/>
      <c r="BE934" s="56"/>
      <c r="BF934" s="56"/>
      <c r="BG934" s="56"/>
      <c r="BH934" s="56"/>
      <c r="BI934" s="56"/>
      <c r="BJ934" s="56"/>
      <c r="BK934" s="56"/>
      <c r="BL934" s="34"/>
      <c r="BT934" s="34"/>
      <c r="CF934" s="34"/>
      <c r="CG934" s="34"/>
      <c r="CH934" s="34"/>
      <c r="CI934" s="34"/>
      <c r="CJ934" s="34"/>
      <c r="CR934" s="34"/>
      <c r="CZ934" s="34"/>
      <c r="DH934" s="34"/>
      <c r="DQ934" s="34"/>
      <c r="DY934" s="34"/>
      <c r="EG934" s="34"/>
      <c r="EO934" s="34"/>
      <c r="EW934" s="71"/>
      <c r="FB934" s="75"/>
      <c r="FC934" s="75"/>
      <c r="FL934" s="71"/>
    </row>
    <row r="935" spans="3:168" s="35" customFormat="1" x14ac:dyDescent="0.2">
      <c r="C935" s="36"/>
      <c r="G935" s="37"/>
      <c r="H935" s="37"/>
      <c r="P935" s="34"/>
      <c r="X935" s="34"/>
      <c r="AN935" s="34"/>
      <c r="BD935" s="34"/>
      <c r="BE935" s="56"/>
      <c r="BF935" s="56"/>
      <c r="BG935" s="56"/>
      <c r="BH935" s="56"/>
      <c r="BI935" s="56"/>
      <c r="BJ935" s="56"/>
      <c r="BK935" s="56"/>
      <c r="BL935" s="34"/>
      <c r="BT935" s="34"/>
      <c r="CF935" s="34"/>
      <c r="CG935" s="34"/>
      <c r="CH935" s="34"/>
      <c r="CI935" s="34"/>
      <c r="CJ935" s="34"/>
      <c r="CR935" s="34"/>
      <c r="CZ935" s="34"/>
      <c r="DH935" s="34"/>
      <c r="DQ935" s="34"/>
      <c r="DY935" s="34"/>
      <c r="EG935" s="34"/>
      <c r="EO935" s="34"/>
      <c r="EW935" s="71"/>
      <c r="FB935" s="75"/>
      <c r="FC935" s="75"/>
      <c r="FL935" s="71"/>
    </row>
    <row r="936" spans="3:168" s="35" customFormat="1" x14ac:dyDescent="0.2">
      <c r="C936" s="36"/>
      <c r="G936" s="37"/>
      <c r="H936" s="37"/>
      <c r="P936" s="34"/>
      <c r="X936" s="34"/>
      <c r="AN936" s="34"/>
      <c r="BD936" s="34"/>
      <c r="BE936" s="56"/>
      <c r="BF936" s="56"/>
      <c r="BG936" s="56"/>
      <c r="BH936" s="56"/>
      <c r="BI936" s="56"/>
      <c r="BJ936" s="56"/>
      <c r="BK936" s="56"/>
      <c r="BL936" s="34"/>
      <c r="BT936" s="34"/>
      <c r="CF936" s="34"/>
      <c r="CG936" s="34"/>
      <c r="CH936" s="34"/>
      <c r="CI936" s="34"/>
      <c r="CJ936" s="34"/>
      <c r="CR936" s="34"/>
      <c r="CZ936" s="34"/>
      <c r="DH936" s="34"/>
      <c r="DQ936" s="34"/>
      <c r="DY936" s="34"/>
      <c r="EG936" s="34"/>
      <c r="EO936" s="34"/>
      <c r="EW936" s="71"/>
      <c r="FB936" s="75"/>
      <c r="FC936" s="75"/>
      <c r="FL936" s="71"/>
    </row>
    <row r="937" spans="3:168" s="35" customFormat="1" x14ac:dyDescent="0.2">
      <c r="C937" s="36"/>
      <c r="G937" s="37"/>
      <c r="H937" s="37"/>
      <c r="P937" s="34"/>
      <c r="X937" s="34"/>
      <c r="AN937" s="34"/>
      <c r="BD937" s="34"/>
      <c r="BE937" s="56"/>
      <c r="BF937" s="56"/>
      <c r="BG937" s="56"/>
      <c r="BH937" s="56"/>
      <c r="BI937" s="56"/>
      <c r="BJ937" s="56"/>
      <c r="BK937" s="56"/>
      <c r="BL937" s="34"/>
      <c r="BT937" s="34"/>
      <c r="CF937" s="34"/>
      <c r="CG937" s="34"/>
      <c r="CH937" s="34"/>
      <c r="CI937" s="34"/>
      <c r="CJ937" s="34"/>
      <c r="CR937" s="34"/>
      <c r="CZ937" s="34"/>
      <c r="DH937" s="34"/>
      <c r="DQ937" s="34"/>
      <c r="DY937" s="34"/>
      <c r="EG937" s="34"/>
      <c r="EO937" s="34"/>
      <c r="EW937" s="71"/>
      <c r="FB937" s="75"/>
      <c r="FC937" s="75"/>
      <c r="FL937" s="71"/>
    </row>
    <row r="938" spans="3:168" s="35" customFormat="1" x14ac:dyDescent="0.2">
      <c r="C938" s="36"/>
      <c r="G938" s="37"/>
      <c r="H938" s="37"/>
      <c r="P938" s="34"/>
      <c r="X938" s="34"/>
      <c r="AN938" s="34"/>
      <c r="BD938" s="34"/>
      <c r="BE938" s="56"/>
      <c r="BF938" s="56"/>
      <c r="BG938" s="56"/>
      <c r="BH938" s="56"/>
      <c r="BI938" s="56"/>
      <c r="BJ938" s="56"/>
      <c r="BK938" s="56"/>
      <c r="BL938" s="34"/>
      <c r="BT938" s="34"/>
      <c r="CF938" s="34"/>
      <c r="CG938" s="34"/>
      <c r="CH938" s="34"/>
      <c r="CI938" s="34"/>
      <c r="CJ938" s="34"/>
      <c r="CR938" s="34"/>
      <c r="CZ938" s="34"/>
      <c r="DH938" s="34"/>
      <c r="DQ938" s="34"/>
      <c r="DY938" s="34"/>
      <c r="EG938" s="34"/>
      <c r="EO938" s="34"/>
      <c r="EW938" s="71"/>
      <c r="FB938" s="75"/>
      <c r="FC938" s="75"/>
      <c r="FL938" s="71"/>
    </row>
    <row r="939" spans="3:168" s="35" customFormat="1" x14ac:dyDescent="0.2">
      <c r="C939" s="36"/>
      <c r="G939" s="37"/>
      <c r="H939" s="37"/>
      <c r="P939" s="34"/>
      <c r="X939" s="34"/>
      <c r="AN939" s="34"/>
      <c r="BD939" s="34"/>
      <c r="BE939" s="56"/>
      <c r="BF939" s="56"/>
      <c r="BG939" s="56"/>
      <c r="BH939" s="56"/>
      <c r="BI939" s="56"/>
      <c r="BJ939" s="56"/>
      <c r="BK939" s="56"/>
      <c r="BL939" s="34"/>
      <c r="BT939" s="34"/>
      <c r="CF939" s="34"/>
      <c r="CG939" s="34"/>
      <c r="CH939" s="34"/>
      <c r="CI939" s="34"/>
      <c r="CJ939" s="34"/>
      <c r="CR939" s="34"/>
      <c r="CZ939" s="34"/>
      <c r="DH939" s="34"/>
      <c r="DQ939" s="34"/>
      <c r="DY939" s="34"/>
      <c r="EG939" s="34"/>
      <c r="EO939" s="34"/>
      <c r="EW939" s="71"/>
      <c r="FB939" s="75"/>
      <c r="FC939" s="75"/>
      <c r="FL939" s="71"/>
    </row>
    <row r="940" spans="3:168" s="35" customFormat="1" x14ac:dyDescent="0.2">
      <c r="C940" s="36"/>
      <c r="G940" s="37"/>
      <c r="H940" s="37"/>
      <c r="P940" s="34"/>
      <c r="X940" s="34"/>
      <c r="AN940" s="34"/>
      <c r="BD940" s="34"/>
      <c r="BE940" s="56"/>
      <c r="BF940" s="56"/>
      <c r="BG940" s="56"/>
      <c r="BH940" s="56"/>
      <c r="BI940" s="56"/>
      <c r="BJ940" s="56"/>
      <c r="BK940" s="56"/>
      <c r="BL940" s="34"/>
      <c r="BT940" s="34"/>
      <c r="CF940" s="34"/>
      <c r="CG940" s="34"/>
      <c r="CH940" s="34"/>
      <c r="CI940" s="34"/>
      <c r="CJ940" s="34"/>
      <c r="CR940" s="34"/>
      <c r="CZ940" s="34"/>
      <c r="DH940" s="34"/>
      <c r="DQ940" s="34"/>
      <c r="DY940" s="34"/>
      <c r="EG940" s="34"/>
      <c r="EO940" s="34"/>
      <c r="EW940" s="71"/>
      <c r="FB940" s="75"/>
      <c r="FC940" s="75"/>
      <c r="FL940" s="71"/>
    </row>
    <row r="941" spans="3:168" s="35" customFormat="1" x14ac:dyDescent="0.2">
      <c r="C941" s="36"/>
      <c r="G941" s="37"/>
      <c r="H941" s="37"/>
      <c r="P941" s="34"/>
      <c r="X941" s="34"/>
      <c r="AN941" s="34"/>
      <c r="BD941" s="34"/>
      <c r="BE941" s="56"/>
      <c r="BF941" s="56"/>
      <c r="BG941" s="56"/>
      <c r="BH941" s="56"/>
      <c r="BI941" s="56"/>
      <c r="BJ941" s="56"/>
      <c r="BK941" s="56"/>
      <c r="BL941" s="34"/>
      <c r="BT941" s="34"/>
      <c r="CF941" s="34"/>
      <c r="CG941" s="34"/>
      <c r="CH941" s="34"/>
      <c r="CI941" s="34"/>
      <c r="CJ941" s="34"/>
      <c r="CR941" s="34"/>
      <c r="CZ941" s="34"/>
      <c r="DH941" s="34"/>
      <c r="DQ941" s="34"/>
      <c r="DY941" s="34"/>
      <c r="EG941" s="34"/>
      <c r="EO941" s="34"/>
      <c r="EW941" s="71"/>
      <c r="FB941" s="75"/>
      <c r="FC941" s="75"/>
      <c r="FL941" s="71"/>
    </row>
    <row r="942" spans="3:168" s="35" customFormat="1" x14ac:dyDescent="0.2">
      <c r="C942" s="36"/>
      <c r="G942" s="37"/>
      <c r="H942" s="37"/>
      <c r="P942" s="34"/>
      <c r="X942" s="34"/>
      <c r="AN942" s="34"/>
      <c r="BD942" s="34"/>
      <c r="BE942" s="56"/>
      <c r="BF942" s="56"/>
      <c r="BG942" s="56"/>
      <c r="BH942" s="56"/>
      <c r="BI942" s="56"/>
      <c r="BJ942" s="56"/>
      <c r="BK942" s="56"/>
      <c r="BL942" s="34"/>
      <c r="BT942" s="34"/>
      <c r="CF942" s="34"/>
      <c r="CG942" s="34"/>
      <c r="CH942" s="34"/>
      <c r="CI942" s="34"/>
      <c r="CJ942" s="34"/>
      <c r="CR942" s="34"/>
      <c r="CZ942" s="34"/>
      <c r="DH942" s="34"/>
      <c r="DQ942" s="34"/>
      <c r="DY942" s="34"/>
      <c r="EG942" s="34"/>
      <c r="EO942" s="34"/>
      <c r="EW942" s="71"/>
      <c r="FB942" s="75"/>
      <c r="FC942" s="75"/>
      <c r="FL942" s="71"/>
    </row>
    <row r="943" spans="3:168" s="35" customFormat="1" x14ac:dyDescent="0.2">
      <c r="C943" s="36"/>
      <c r="G943" s="37"/>
      <c r="H943" s="37"/>
      <c r="P943" s="34"/>
      <c r="X943" s="34"/>
      <c r="AN943" s="34"/>
      <c r="BD943" s="34"/>
      <c r="BE943" s="56"/>
      <c r="BF943" s="56"/>
      <c r="BG943" s="56"/>
      <c r="BH943" s="56"/>
      <c r="BI943" s="56"/>
      <c r="BJ943" s="56"/>
      <c r="BK943" s="56"/>
      <c r="BL943" s="34"/>
      <c r="BT943" s="34"/>
      <c r="CF943" s="34"/>
      <c r="CG943" s="34"/>
      <c r="CH943" s="34"/>
      <c r="CI943" s="34"/>
      <c r="CJ943" s="34"/>
      <c r="CR943" s="34"/>
      <c r="CZ943" s="34"/>
      <c r="DH943" s="34"/>
      <c r="DQ943" s="34"/>
      <c r="DY943" s="34"/>
      <c r="EG943" s="34"/>
      <c r="EO943" s="34"/>
      <c r="EW943" s="71"/>
      <c r="FB943" s="75"/>
      <c r="FC943" s="75"/>
      <c r="FL943" s="71"/>
    </row>
    <row r="944" spans="3:168" s="35" customFormat="1" x14ac:dyDescent="0.2">
      <c r="C944" s="36"/>
      <c r="G944" s="37"/>
      <c r="H944" s="37"/>
      <c r="P944" s="34"/>
      <c r="X944" s="34"/>
      <c r="AN944" s="34"/>
      <c r="BD944" s="34"/>
      <c r="BE944" s="56"/>
      <c r="BF944" s="56"/>
      <c r="BG944" s="56"/>
      <c r="BH944" s="56"/>
      <c r="BI944" s="56"/>
      <c r="BJ944" s="56"/>
      <c r="BK944" s="56"/>
      <c r="BL944" s="34"/>
      <c r="BT944" s="34"/>
      <c r="CF944" s="34"/>
      <c r="CG944" s="34"/>
      <c r="CH944" s="34"/>
      <c r="CI944" s="34"/>
      <c r="CJ944" s="34"/>
      <c r="CR944" s="34"/>
      <c r="CZ944" s="34"/>
      <c r="DH944" s="34"/>
      <c r="DQ944" s="34"/>
      <c r="DY944" s="34"/>
      <c r="EG944" s="34"/>
      <c r="EO944" s="34"/>
      <c r="EW944" s="71"/>
      <c r="FB944" s="75"/>
      <c r="FC944" s="75"/>
      <c r="FL944" s="71"/>
    </row>
    <row r="945" spans="3:168" s="35" customFormat="1" x14ac:dyDescent="0.2">
      <c r="C945" s="36"/>
      <c r="G945" s="37"/>
      <c r="H945" s="37"/>
      <c r="P945" s="34"/>
      <c r="X945" s="34"/>
      <c r="AN945" s="34"/>
      <c r="BD945" s="34"/>
      <c r="BE945" s="56"/>
      <c r="BF945" s="56"/>
      <c r="BG945" s="56"/>
      <c r="BH945" s="56"/>
      <c r="BI945" s="56"/>
      <c r="BJ945" s="56"/>
      <c r="BK945" s="56"/>
      <c r="BL945" s="34"/>
      <c r="BT945" s="34"/>
      <c r="CF945" s="34"/>
      <c r="CG945" s="34"/>
      <c r="CH945" s="34"/>
      <c r="CI945" s="34"/>
      <c r="CJ945" s="34"/>
      <c r="CR945" s="34"/>
      <c r="CZ945" s="34"/>
      <c r="DH945" s="34"/>
      <c r="DQ945" s="34"/>
      <c r="DY945" s="34"/>
      <c r="EG945" s="34"/>
      <c r="EO945" s="34"/>
      <c r="EW945" s="71"/>
      <c r="FB945" s="75"/>
      <c r="FC945" s="75"/>
      <c r="FL945" s="71"/>
    </row>
    <row r="946" spans="3:168" s="35" customFormat="1" x14ac:dyDescent="0.2">
      <c r="C946" s="36"/>
      <c r="G946" s="37"/>
      <c r="H946" s="37"/>
      <c r="P946" s="34"/>
      <c r="X946" s="34"/>
      <c r="AN946" s="34"/>
      <c r="BD946" s="34"/>
      <c r="BE946" s="56"/>
      <c r="BF946" s="56"/>
      <c r="BG946" s="56"/>
      <c r="BH946" s="56"/>
      <c r="BI946" s="56"/>
      <c r="BJ946" s="56"/>
      <c r="BK946" s="56"/>
      <c r="BL946" s="34"/>
      <c r="BT946" s="34"/>
      <c r="CF946" s="34"/>
      <c r="CG946" s="34"/>
      <c r="CH946" s="34"/>
      <c r="CI946" s="34"/>
      <c r="CJ946" s="34"/>
      <c r="CR946" s="34"/>
      <c r="CZ946" s="34"/>
      <c r="DH946" s="34"/>
      <c r="DQ946" s="34"/>
      <c r="DY946" s="34"/>
      <c r="EG946" s="34"/>
      <c r="EO946" s="34"/>
      <c r="EW946" s="71"/>
      <c r="FB946" s="75"/>
      <c r="FC946" s="75"/>
      <c r="FL946" s="71"/>
    </row>
    <row r="947" spans="3:168" s="35" customFormat="1" x14ac:dyDescent="0.2">
      <c r="C947" s="36"/>
      <c r="G947" s="37"/>
      <c r="H947" s="37"/>
      <c r="P947" s="34"/>
      <c r="X947" s="34"/>
      <c r="AN947" s="34"/>
      <c r="BD947" s="34"/>
      <c r="BE947" s="56"/>
      <c r="BF947" s="56"/>
      <c r="BG947" s="56"/>
      <c r="BH947" s="56"/>
      <c r="BI947" s="56"/>
      <c r="BJ947" s="56"/>
      <c r="BK947" s="56"/>
      <c r="BL947" s="34"/>
      <c r="BT947" s="34"/>
      <c r="CF947" s="34"/>
      <c r="CG947" s="34"/>
      <c r="CH947" s="34"/>
      <c r="CI947" s="34"/>
      <c r="CJ947" s="34"/>
      <c r="CR947" s="34"/>
      <c r="CZ947" s="34"/>
      <c r="DH947" s="34"/>
      <c r="DQ947" s="34"/>
      <c r="DY947" s="34"/>
      <c r="EG947" s="34"/>
      <c r="EO947" s="34"/>
      <c r="EW947" s="71"/>
      <c r="FB947" s="75"/>
      <c r="FC947" s="75"/>
      <c r="FL947" s="71"/>
    </row>
    <row r="948" spans="3:168" s="35" customFormat="1" x14ac:dyDescent="0.2">
      <c r="C948" s="36"/>
      <c r="G948" s="37"/>
      <c r="H948" s="37"/>
      <c r="P948" s="34"/>
      <c r="X948" s="34"/>
      <c r="AN948" s="34"/>
      <c r="BD948" s="34"/>
      <c r="BE948" s="56"/>
      <c r="BF948" s="56"/>
      <c r="BG948" s="56"/>
      <c r="BH948" s="56"/>
      <c r="BI948" s="56"/>
      <c r="BJ948" s="56"/>
      <c r="BK948" s="56"/>
      <c r="BL948" s="34"/>
      <c r="BT948" s="34"/>
      <c r="CF948" s="34"/>
      <c r="CG948" s="34"/>
      <c r="CH948" s="34"/>
      <c r="CI948" s="34"/>
      <c r="CJ948" s="34"/>
      <c r="CR948" s="34"/>
      <c r="CZ948" s="34"/>
      <c r="DH948" s="34"/>
      <c r="DQ948" s="34"/>
      <c r="DY948" s="34"/>
      <c r="EG948" s="34"/>
      <c r="EO948" s="34"/>
      <c r="EW948" s="71"/>
      <c r="FB948" s="75"/>
      <c r="FC948" s="75"/>
      <c r="FL948" s="71"/>
    </row>
    <row r="949" spans="3:168" s="35" customFormat="1" x14ac:dyDescent="0.2">
      <c r="C949" s="36"/>
      <c r="G949" s="37"/>
      <c r="H949" s="37"/>
      <c r="P949" s="34"/>
      <c r="X949" s="34"/>
      <c r="AN949" s="34"/>
      <c r="BD949" s="34"/>
      <c r="BE949" s="56"/>
      <c r="BF949" s="56"/>
      <c r="BG949" s="56"/>
      <c r="BH949" s="56"/>
      <c r="BI949" s="56"/>
      <c r="BJ949" s="56"/>
      <c r="BK949" s="56"/>
      <c r="BL949" s="34"/>
      <c r="BT949" s="34"/>
      <c r="CF949" s="34"/>
      <c r="CG949" s="34"/>
      <c r="CH949" s="34"/>
      <c r="CI949" s="34"/>
      <c r="CJ949" s="34"/>
      <c r="CR949" s="34"/>
      <c r="CZ949" s="34"/>
      <c r="DH949" s="34"/>
      <c r="DQ949" s="34"/>
      <c r="DY949" s="34"/>
      <c r="EG949" s="34"/>
      <c r="EO949" s="34"/>
      <c r="EW949" s="71"/>
      <c r="FB949" s="75"/>
      <c r="FC949" s="75"/>
      <c r="FL949" s="71"/>
    </row>
    <row r="950" spans="3:168" s="35" customFormat="1" x14ac:dyDescent="0.2">
      <c r="C950" s="36"/>
      <c r="G950" s="37"/>
      <c r="H950" s="37"/>
      <c r="P950" s="34"/>
      <c r="X950" s="34"/>
      <c r="AN950" s="34"/>
      <c r="BD950" s="34"/>
      <c r="BE950" s="56"/>
      <c r="BF950" s="56"/>
      <c r="BG950" s="56"/>
      <c r="BH950" s="56"/>
      <c r="BI950" s="56"/>
      <c r="BJ950" s="56"/>
      <c r="BK950" s="56"/>
      <c r="BL950" s="34"/>
      <c r="BT950" s="34"/>
      <c r="CF950" s="34"/>
      <c r="CG950" s="34"/>
      <c r="CH950" s="34"/>
      <c r="CI950" s="34"/>
      <c r="CJ950" s="34"/>
      <c r="CR950" s="34"/>
      <c r="CZ950" s="34"/>
      <c r="DH950" s="34"/>
      <c r="DQ950" s="34"/>
      <c r="DY950" s="34"/>
      <c r="EG950" s="34"/>
      <c r="EO950" s="34"/>
      <c r="EW950" s="71"/>
      <c r="FB950" s="75"/>
      <c r="FC950" s="75"/>
      <c r="FL950" s="71"/>
    </row>
    <row r="951" spans="3:168" s="35" customFormat="1" x14ac:dyDescent="0.2">
      <c r="C951" s="36"/>
      <c r="G951" s="37"/>
      <c r="H951" s="37"/>
      <c r="P951" s="34"/>
      <c r="X951" s="34"/>
      <c r="AN951" s="34"/>
      <c r="BD951" s="34"/>
      <c r="BE951" s="56"/>
      <c r="BF951" s="56"/>
      <c r="BG951" s="56"/>
      <c r="BH951" s="56"/>
      <c r="BI951" s="56"/>
      <c r="BJ951" s="56"/>
      <c r="BK951" s="56"/>
      <c r="BL951" s="34"/>
      <c r="BT951" s="34"/>
      <c r="CF951" s="34"/>
      <c r="CG951" s="34"/>
      <c r="CH951" s="34"/>
      <c r="CI951" s="34"/>
      <c r="CJ951" s="34"/>
      <c r="CR951" s="34"/>
      <c r="CZ951" s="34"/>
      <c r="DH951" s="34"/>
      <c r="DQ951" s="34"/>
      <c r="DY951" s="34"/>
      <c r="EG951" s="34"/>
      <c r="EO951" s="34"/>
      <c r="EW951" s="71"/>
      <c r="FB951" s="75"/>
      <c r="FC951" s="75"/>
      <c r="FL951" s="71"/>
    </row>
    <row r="952" spans="3:168" s="35" customFormat="1" x14ac:dyDescent="0.2">
      <c r="C952" s="36"/>
      <c r="G952" s="37"/>
      <c r="H952" s="37"/>
      <c r="P952" s="34"/>
      <c r="X952" s="34"/>
      <c r="AN952" s="34"/>
      <c r="BD952" s="34"/>
      <c r="BE952" s="56"/>
      <c r="BF952" s="56"/>
      <c r="BG952" s="56"/>
      <c r="BH952" s="56"/>
      <c r="BI952" s="56"/>
      <c r="BJ952" s="56"/>
      <c r="BK952" s="56"/>
      <c r="BL952" s="34"/>
      <c r="BT952" s="34"/>
      <c r="CF952" s="34"/>
      <c r="CG952" s="34"/>
      <c r="CH952" s="34"/>
      <c r="CI952" s="34"/>
      <c r="CJ952" s="34"/>
      <c r="CR952" s="34"/>
      <c r="CZ952" s="34"/>
      <c r="DH952" s="34"/>
      <c r="DQ952" s="34"/>
      <c r="DY952" s="34"/>
      <c r="EG952" s="34"/>
      <c r="EO952" s="34"/>
      <c r="EW952" s="71"/>
      <c r="FB952" s="75"/>
      <c r="FC952" s="75"/>
      <c r="FL952" s="71"/>
    </row>
    <row r="953" spans="3:168" s="35" customFormat="1" x14ac:dyDescent="0.2">
      <c r="C953" s="36"/>
      <c r="G953" s="37"/>
      <c r="H953" s="37"/>
      <c r="P953" s="34"/>
      <c r="X953" s="34"/>
      <c r="AN953" s="34"/>
      <c r="BD953" s="34"/>
      <c r="BE953" s="56"/>
      <c r="BF953" s="56"/>
      <c r="BG953" s="56"/>
      <c r="BH953" s="56"/>
      <c r="BI953" s="56"/>
      <c r="BJ953" s="56"/>
      <c r="BK953" s="56"/>
      <c r="BL953" s="34"/>
      <c r="BT953" s="34"/>
      <c r="CF953" s="34"/>
      <c r="CG953" s="34"/>
      <c r="CH953" s="34"/>
      <c r="CI953" s="34"/>
      <c r="CJ953" s="34"/>
      <c r="CR953" s="34"/>
      <c r="CZ953" s="34"/>
      <c r="DH953" s="34"/>
      <c r="DQ953" s="34"/>
      <c r="DY953" s="34"/>
      <c r="EG953" s="34"/>
      <c r="EO953" s="34"/>
      <c r="EW953" s="71"/>
      <c r="FB953" s="75"/>
      <c r="FC953" s="75"/>
      <c r="FL953" s="71"/>
    </row>
    <row r="954" spans="3:168" s="35" customFormat="1" x14ac:dyDescent="0.2">
      <c r="C954" s="36"/>
      <c r="G954" s="37"/>
      <c r="H954" s="37"/>
      <c r="P954" s="34"/>
      <c r="X954" s="34"/>
      <c r="AN954" s="34"/>
      <c r="BD954" s="34"/>
      <c r="BE954" s="56"/>
      <c r="BF954" s="56"/>
      <c r="BG954" s="56"/>
      <c r="BH954" s="56"/>
      <c r="BI954" s="56"/>
      <c r="BJ954" s="56"/>
      <c r="BK954" s="56"/>
      <c r="BL954" s="34"/>
      <c r="BT954" s="34"/>
      <c r="CF954" s="34"/>
      <c r="CG954" s="34"/>
      <c r="CH954" s="34"/>
      <c r="CI954" s="34"/>
      <c r="CJ954" s="34"/>
      <c r="CR954" s="34"/>
      <c r="CZ954" s="34"/>
      <c r="DH954" s="34"/>
      <c r="DQ954" s="34"/>
      <c r="DY954" s="34"/>
      <c r="EG954" s="34"/>
      <c r="EO954" s="34"/>
      <c r="EW954" s="71"/>
      <c r="FB954" s="75"/>
      <c r="FC954" s="75"/>
      <c r="FL954" s="71"/>
    </row>
    <row r="955" spans="3:168" s="35" customFormat="1" x14ac:dyDescent="0.2">
      <c r="C955" s="36"/>
      <c r="G955" s="37"/>
      <c r="H955" s="37"/>
      <c r="P955" s="34"/>
      <c r="X955" s="34"/>
      <c r="AN955" s="34"/>
      <c r="BD955" s="34"/>
      <c r="BE955" s="56"/>
      <c r="BF955" s="56"/>
      <c r="BG955" s="56"/>
      <c r="BH955" s="56"/>
      <c r="BI955" s="56"/>
      <c r="BJ955" s="56"/>
      <c r="BK955" s="56"/>
      <c r="BL955" s="34"/>
      <c r="BT955" s="34"/>
      <c r="CF955" s="34"/>
      <c r="CG955" s="34"/>
      <c r="CH955" s="34"/>
      <c r="CI955" s="34"/>
      <c r="CJ955" s="34"/>
      <c r="CR955" s="34"/>
      <c r="CZ955" s="34"/>
      <c r="DH955" s="34"/>
      <c r="DQ955" s="34"/>
      <c r="DY955" s="34"/>
      <c r="EG955" s="34"/>
      <c r="EO955" s="34"/>
      <c r="EW955" s="71"/>
      <c r="FB955" s="75"/>
      <c r="FC955" s="75"/>
      <c r="FL955" s="71"/>
    </row>
    <row r="956" spans="3:168" s="35" customFormat="1" x14ac:dyDescent="0.2">
      <c r="C956" s="36"/>
      <c r="G956" s="37"/>
      <c r="H956" s="37"/>
      <c r="P956" s="34"/>
      <c r="X956" s="34"/>
      <c r="AN956" s="34"/>
      <c r="BD956" s="34"/>
      <c r="BE956" s="56"/>
      <c r="BF956" s="56"/>
      <c r="BG956" s="56"/>
      <c r="BH956" s="56"/>
      <c r="BI956" s="56"/>
      <c r="BJ956" s="56"/>
      <c r="BK956" s="56"/>
      <c r="BL956" s="34"/>
      <c r="BT956" s="34"/>
      <c r="CF956" s="34"/>
      <c r="CG956" s="34"/>
      <c r="CH956" s="34"/>
      <c r="CI956" s="34"/>
      <c r="CJ956" s="34"/>
      <c r="CR956" s="34"/>
      <c r="CZ956" s="34"/>
      <c r="DH956" s="34"/>
      <c r="DQ956" s="34"/>
      <c r="DY956" s="34"/>
      <c r="EG956" s="34"/>
      <c r="EO956" s="34"/>
      <c r="EW956" s="71"/>
      <c r="FB956" s="75"/>
      <c r="FC956" s="75"/>
      <c r="FL956" s="71"/>
    </row>
    <row r="957" spans="3:168" s="35" customFormat="1" x14ac:dyDescent="0.2">
      <c r="C957" s="36"/>
      <c r="G957" s="37"/>
      <c r="H957" s="37"/>
      <c r="P957" s="34"/>
      <c r="X957" s="34"/>
      <c r="AN957" s="34"/>
      <c r="BD957" s="34"/>
      <c r="BE957" s="56"/>
      <c r="BF957" s="56"/>
      <c r="BG957" s="56"/>
      <c r="BH957" s="56"/>
      <c r="BI957" s="56"/>
      <c r="BJ957" s="56"/>
      <c r="BK957" s="56"/>
      <c r="BL957" s="34"/>
      <c r="BT957" s="34"/>
      <c r="CF957" s="34"/>
      <c r="CG957" s="34"/>
      <c r="CH957" s="34"/>
      <c r="CI957" s="34"/>
      <c r="CJ957" s="34"/>
      <c r="CR957" s="34"/>
      <c r="CZ957" s="34"/>
      <c r="DH957" s="34"/>
      <c r="DQ957" s="34"/>
      <c r="DY957" s="34"/>
      <c r="EG957" s="34"/>
      <c r="EO957" s="34"/>
      <c r="EW957" s="71"/>
      <c r="FB957" s="75"/>
      <c r="FC957" s="75"/>
      <c r="FL957" s="71"/>
    </row>
    <row r="958" spans="3:168" s="35" customFormat="1" x14ac:dyDescent="0.2">
      <c r="C958" s="36"/>
      <c r="G958" s="37"/>
      <c r="H958" s="37"/>
      <c r="P958" s="34"/>
      <c r="X958" s="34"/>
      <c r="AN958" s="34"/>
      <c r="BD958" s="34"/>
      <c r="BE958" s="56"/>
      <c r="BF958" s="56"/>
      <c r="BG958" s="56"/>
      <c r="BH958" s="56"/>
      <c r="BI958" s="56"/>
      <c r="BJ958" s="56"/>
      <c r="BK958" s="56"/>
      <c r="BL958" s="34"/>
      <c r="BT958" s="34"/>
      <c r="CF958" s="34"/>
      <c r="CG958" s="34"/>
      <c r="CH958" s="34"/>
      <c r="CI958" s="34"/>
      <c r="CJ958" s="34"/>
      <c r="CR958" s="34"/>
      <c r="CZ958" s="34"/>
      <c r="DH958" s="34"/>
      <c r="DQ958" s="34"/>
      <c r="DY958" s="34"/>
      <c r="EG958" s="34"/>
      <c r="EO958" s="34"/>
      <c r="EW958" s="71"/>
      <c r="FB958" s="75"/>
      <c r="FC958" s="75"/>
      <c r="FL958" s="71"/>
    </row>
    <row r="959" spans="3:168" s="35" customFormat="1" x14ac:dyDescent="0.2">
      <c r="C959" s="36"/>
      <c r="G959" s="37"/>
      <c r="H959" s="37"/>
      <c r="P959" s="34"/>
      <c r="X959" s="34"/>
      <c r="AN959" s="34"/>
      <c r="BD959" s="34"/>
      <c r="BE959" s="56"/>
      <c r="BF959" s="56"/>
      <c r="BG959" s="56"/>
      <c r="BH959" s="56"/>
      <c r="BI959" s="56"/>
      <c r="BJ959" s="56"/>
      <c r="BK959" s="56"/>
      <c r="BL959" s="34"/>
      <c r="BT959" s="34"/>
      <c r="CF959" s="34"/>
      <c r="CG959" s="34"/>
      <c r="CH959" s="34"/>
      <c r="CI959" s="34"/>
      <c r="CJ959" s="34"/>
      <c r="CR959" s="34"/>
      <c r="CZ959" s="34"/>
      <c r="DH959" s="34"/>
      <c r="DQ959" s="34"/>
      <c r="DY959" s="34"/>
      <c r="EG959" s="34"/>
      <c r="EO959" s="34"/>
      <c r="EW959" s="71"/>
      <c r="FB959" s="75"/>
      <c r="FC959" s="75"/>
      <c r="FL959" s="71"/>
    </row>
    <row r="960" spans="3:168" s="35" customFormat="1" x14ac:dyDescent="0.2">
      <c r="C960" s="36"/>
      <c r="G960" s="37"/>
      <c r="H960" s="37"/>
      <c r="P960" s="34"/>
      <c r="X960" s="34"/>
      <c r="AN960" s="34"/>
      <c r="BD960" s="34"/>
      <c r="BE960" s="56"/>
      <c r="BF960" s="56"/>
      <c r="BG960" s="56"/>
      <c r="BH960" s="56"/>
      <c r="BI960" s="56"/>
      <c r="BJ960" s="56"/>
      <c r="BK960" s="56"/>
      <c r="BL960" s="34"/>
      <c r="BT960" s="34"/>
      <c r="CF960" s="34"/>
      <c r="CG960" s="34"/>
      <c r="CH960" s="34"/>
      <c r="CI960" s="34"/>
      <c r="CJ960" s="34"/>
      <c r="CR960" s="34"/>
      <c r="CZ960" s="34"/>
      <c r="DH960" s="34"/>
      <c r="DQ960" s="34"/>
      <c r="DY960" s="34"/>
      <c r="EG960" s="34"/>
      <c r="EO960" s="34"/>
      <c r="EW960" s="71"/>
      <c r="FB960" s="75"/>
      <c r="FC960" s="75"/>
      <c r="FL960" s="71"/>
    </row>
    <row r="961" spans="3:168" s="35" customFormat="1" x14ac:dyDescent="0.2">
      <c r="C961" s="36"/>
      <c r="G961" s="37"/>
      <c r="H961" s="37"/>
      <c r="P961" s="34"/>
      <c r="X961" s="34"/>
      <c r="AN961" s="34"/>
      <c r="BD961" s="34"/>
      <c r="BE961" s="56"/>
      <c r="BF961" s="56"/>
      <c r="BG961" s="56"/>
      <c r="BH961" s="56"/>
      <c r="BI961" s="56"/>
      <c r="BJ961" s="56"/>
      <c r="BK961" s="56"/>
      <c r="BL961" s="34"/>
      <c r="BT961" s="34"/>
      <c r="CF961" s="34"/>
      <c r="CG961" s="34"/>
      <c r="CH961" s="34"/>
      <c r="CI961" s="34"/>
      <c r="CJ961" s="34"/>
      <c r="CR961" s="34"/>
      <c r="CZ961" s="34"/>
      <c r="DH961" s="34"/>
      <c r="DQ961" s="34"/>
      <c r="DY961" s="34"/>
      <c r="EG961" s="34"/>
      <c r="EO961" s="34"/>
      <c r="EW961" s="71"/>
      <c r="FB961" s="75"/>
      <c r="FC961" s="75"/>
      <c r="FL961" s="71"/>
    </row>
    <row r="962" spans="3:168" s="35" customFormat="1" x14ac:dyDescent="0.2">
      <c r="C962" s="36"/>
      <c r="G962" s="37"/>
      <c r="H962" s="37"/>
      <c r="P962" s="34"/>
      <c r="X962" s="34"/>
      <c r="AN962" s="34"/>
      <c r="BD962" s="34"/>
      <c r="BE962" s="56"/>
      <c r="BF962" s="56"/>
      <c r="BG962" s="56"/>
      <c r="BH962" s="56"/>
      <c r="BI962" s="56"/>
      <c r="BJ962" s="56"/>
      <c r="BK962" s="56"/>
      <c r="BL962" s="34"/>
      <c r="BT962" s="34"/>
      <c r="CF962" s="34"/>
      <c r="CG962" s="34"/>
      <c r="CH962" s="34"/>
      <c r="CI962" s="34"/>
      <c r="CJ962" s="34"/>
      <c r="CR962" s="34"/>
      <c r="CZ962" s="34"/>
      <c r="DH962" s="34"/>
      <c r="DQ962" s="34"/>
      <c r="DY962" s="34"/>
      <c r="EG962" s="34"/>
      <c r="EO962" s="34"/>
      <c r="EW962" s="71"/>
      <c r="FB962" s="75"/>
      <c r="FC962" s="75"/>
      <c r="FL962" s="71"/>
    </row>
    <row r="963" spans="3:168" s="35" customFormat="1" x14ac:dyDescent="0.2">
      <c r="C963" s="36"/>
      <c r="G963" s="37"/>
      <c r="H963" s="37"/>
      <c r="P963" s="34"/>
      <c r="X963" s="34"/>
      <c r="AN963" s="34"/>
      <c r="BD963" s="34"/>
      <c r="BE963" s="56"/>
      <c r="BF963" s="56"/>
      <c r="BG963" s="56"/>
      <c r="BH963" s="56"/>
      <c r="BI963" s="56"/>
      <c r="BJ963" s="56"/>
      <c r="BK963" s="56"/>
      <c r="BL963" s="34"/>
      <c r="BT963" s="34"/>
      <c r="CF963" s="34"/>
      <c r="CG963" s="34"/>
      <c r="CH963" s="34"/>
      <c r="CI963" s="34"/>
      <c r="CJ963" s="34"/>
      <c r="CR963" s="34"/>
      <c r="CZ963" s="34"/>
      <c r="DH963" s="34"/>
      <c r="DQ963" s="34"/>
      <c r="DY963" s="34"/>
      <c r="EG963" s="34"/>
      <c r="EO963" s="34"/>
      <c r="EW963" s="71"/>
      <c r="FB963" s="75"/>
      <c r="FC963" s="75"/>
      <c r="FL963" s="71"/>
    </row>
    <row r="964" spans="3:168" s="35" customFormat="1" x14ac:dyDescent="0.2">
      <c r="C964" s="36"/>
      <c r="G964" s="37"/>
      <c r="H964" s="37"/>
      <c r="P964" s="34"/>
      <c r="X964" s="34"/>
      <c r="AN964" s="34"/>
      <c r="BD964" s="34"/>
      <c r="BE964" s="56"/>
      <c r="BF964" s="56"/>
      <c r="BG964" s="56"/>
      <c r="BH964" s="56"/>
      <c r="BI964" s="56"/>
      <c r="BJ964" s="56"/>
      <c r="BK964" s="56"/>
      <c r="BL964" s="34"/>
      <c r="BT964" s="34"/>
      <c r="CF964" s="34"/>
      <c r="CG964" s="34"/>
      <c r="CH964" s="34"/>
      <c r="CI964" s="34"/>
      <c r="CJ964" s="34"/>
      <c r="CR964" s="34"/>
      <c r="CZ964" s="34"/>
      <c r="DH964" s="34"/>
      <c r="DQ964" s="34"/>
      <c r="DY964" s="34"/>
      <c r="EG964" s="34"/>
      <c r="EO964" s="34"/>
      <c r="EW964" s="71"/>
      <c r="FB964" s="75"/>
      <c r="FC964" s="75"/>
      <c r="FL964" s="71"/>
    </row>
    <row r="965" spans="3:168" s="35" customFormat="1" x14ac:dyDescent="0.2">
      <c r="C965" s="36"/>
      <c r="G965" s="37"/>
      <c r="H965" s="37"/>
      <c r="P965" s="34"/>
      <c r="X965" s="34"/>
      <c r="AN965" s="34"/>
      <c r="BD965" s="34"/>
      <c r="BE965" s="56"/>
      <c r="BF965" s="56"/>
      <c r="BG965" s="56"/>
      <c r="BH965" s="56"/>
      <c r="BI965" s="56"/>
      <c r="BJ965" s="56"/>
      <c r="BK965" s="56"/>
      <c r="BL965" s="34"/>
      <c r="BT965" s="34"/>
      <c r="CF965" s="34"/>
      <c r="CG965" s="34"/>
      <c r="CH965" s="34"/>
      <c r="CI965" s="34"/>
      <c r="CJ965" s="34"/>
      <c r="CR965" s="34"/>
      <c r="CZ965" s="34"/>
      <c r="DH965" s="34"/>
      <c r="DQ965" s="34"/>
      <c r="DY965" s="34"/>
      <c r="EG965" s="34"/>
      <c r="EO965" s="34"/>
      <c r="EW965" s="71"/>
      <c r="FB965" s="75"/>
      <c r="FC965" s="75"/>
      <c r="FL965" s="71"/>
    </row>
    <row r="966" spans="3:168" s="35" customFormat="1" x14ac:dyDescent="0.2">
      <c r="C966" s="36"/>
      <c r="G966" s="37"/>
      <c r="H966" s="37"/>
      <c r="P966" s="34"/>
      <c r="X966" s="34"/>
      <c r="AN966" s="34"/>
      <c r="BD966" s="34"/>
      <c r="BE966" s="56"/>
      <c r="BF966" s="56"/>
      <c r="BG966" s="56"/>
      <c r="BH966" s="56"/>
      <c r="BI966" s="56"/>
      <c r="BJ966" s="56"/>
      <c r="BK966" s="56"/>
      <c r="BL966" s="34"/>
      <c r="BT966" s="34"/>
      <c r="CF966" s="34"/>
      <c r="CG966" s="34"/>
      <c r="CH966" s="34"/>
      <c r="CI966" s="34"/>
      <c r="CJ966" s="34"/>
      <c r="CR966" s="34"/>
      <c r="CZ966" s="34"/>
      <c r="DH966" s="34"/>
      <c r="DQ966" s="34"/>
      <c r="DY966" s="34"/>
      <c r="EG966" s="34"/>
      <c r="EO966" s="34"/>
      <c r="EW966" s="71"/>
      <c r="FB966" s="75"/>
      <c r="FC966" s="75"/>
      <c r="FL966" s="71"/>
    </row>
    <row r="967" spans="3:168" s="35" customFormat="1" x14ac:dyDescent="0.2">
      <c r="C967" s="36"/>
      <c r="G967" s="37"/>
      <c r="H967" s="37"/>
      <c r="P967" s="34"/>
      <c r="X967" s="34"/>
      <c r="AN967" s="34"/>
      <c r="BD967" s="34"/>
      <c r="BE967" s="56"/>
      <c r="BF967" s="56"/>
      <c r="BG967" s="56"/>
      <c r="BH967" s="56"/>
      <c r="BI967" s="56"/>
      <c r="BJ967" s="56"/>
      <c r="BK967" s="56"/>
      <c r="BL967" s="34"/>
      <c r="BT967" s="34"/>
      <c r="CF967" s="34"/>
      <c r="CG967" s="34"/>
      <c r="CH967" s="34"/>
      <c r="CI967" s="34"/>
      <c r="CJ967" s="34"/>
      <c r="CR967" s="34"/>
      <c r="CZ967" s="34"/>
      <c r="DH967" s="34"/>
      <c r="DQ967" s="34"/>
      <c r="DY967" s="34"/>
      <c r="EG967" s="34"/>
      <c r="EO967" s="34"/>
      <c r="EW967" s="71"/>
      <c r="FB967" s="75"/>
      <c r="FC967" s="75"/>
      <c r="FL967" s="71"/>
    </row>
    <row r="968" spans="3:168" s="35" customFormat="1" x14ac:dyDescent="0.2">
      <c r="C968" s="36"/>
      <c r="G968" s="37"/>
      <c r="H968" s="37"/>
      <c r="P968" s="34"/>
      <c r="X968" s="34"/>
      <c r="AN968" s="34"/>
      <c r="BD968" s="34"/>
      <c r="BE968" s="56"/>
      <c r="BF968" s="56"/>
      <c r="BG968" s="56"/>
      <c r="BH968" s="56"/>
      <c r="BI968" s="56"/>
      <c r="BJ968" s="56"/>
      <c r="BK968" s="56"/>
      <c r="BL968" s="34"/>
      <c r="BT968" s="34"/>
      <c r="CF968" s="34"/>
      <c r="CG968" s="34"/>
      <c r="CH968" s="34"/>
      <c r="CI968" s="34"/>
      <c r="CJ968" s="34"/>
      <c r="CR968" s="34"/>
      <c r="CZ968" s="34"/>
      <c r="DH968" s="34"/>
      <c r="DQ968" s="34"/>
      <c r="DY968" s="34"/>
      <c r="EG968" s="34"/>
      <c r="EO968" s="34"/>
      <c r="EW968" s="71"/>
      <c r="FB968" s="75"/>
      <c r="FC968" s="75"/>
      <c r="FL968" s="71"/>
    </row>
    <row r="969" spans="3:168" s="35" customFormat="1" x14ac:dyDescent="0.2">
      <c r="C969" s="36"/>
      <c r="G969" s="37"/>
      <c r="H969" s="37"/>
      <c r="P969" s="34"/>
      <c r="X969" s="34"/>
      <c r="AN969" s="34"/>
      <c r="BD969" s="34"/>
      <c r="BE969" s="56"/>
      <c r="BF969" s="56"/>
      <c r="BG969" s="56"/>
      <c r="BH969" s="56"/>
      <c r="BI969" s="56"/>
      <c r="BJ969" s="56"/>
      <c r="BK969" s="56"/>
      <c r="BL969" s="34"/>
      <c r="BT969" s="34"/>
      <c r="CF969" s="34"/>
      <c r="CG969" s="34"/>
      <c r="CH969" s="34"/>
      <c r="CI969" s="34"/>
      <c r="CJ969" s="34"/>
      <c r="CR969" s="34"/>
      <c r="CZ969" s="34"/>
      <c r="DH969" s="34"/>
      <c r="DQ969" s="34"/>
      <c r="DY969" s="34"/>
      <c r="EG969" s="34"/>
      <c r="EO969" s="34"/>
      <c r="EW969" s="71"/>
      <c r="FB969" s="75"/>
      <c r="FC969" s="75"/>
      <c r="FL969" s="71"/>
    </row>
    <row r="970" spans="3:168" s="35" customFormat="1" x14ac:dyDescent="0.2">
      <c r="C970" s="36"/>
      <c r="G970" s="37"/>
      <c r="H970" s="37"/>
      <c r="P970" s="34"/>
      <c r="X970" s="34"/>
      <c r="AN970" s="34"/>
      <c r="BD970" s="34"/>
      <c r="BE970" s="56"/>
      <c r="BF970" s="56"/>
      <c r="BG970" s="56"/>
      <c r="BH970" s="56"/>
      <c r="BI970" s="56"/>
      <c r="BJ970" s="56"/>
      <c r="BK970" s="56"/>
      <c r="BL970" s="34"/>
      <c r="BT970" s="34"/>
      <c r="CF970" s="34"/>
      <c r="CG970" s="34"/>
      <c r="CH970" s="34"/>
      <c r="CI970" s="34"/>
      <c r="CJ970" s="34"/>
      <c r="CR970" s="34"/>
      <c r="CZ970" s="34"/>
      <c r="DH970" s="34"/>
      <c r="DQ970" s="34"/>
      <c r="DY970" s="34"/>
      <c r="EG970" s="34"/>
      <c r="EO970" s="34"/>
      <c r="EW970" s="71"/>
      <c r="FB970" s="75"/>
      <c r="FC970" s="75"/>
      <c r="FL970" s="71"/>
    </row>
    <row r="971" spans="3:168" s="35" customFormat="1" x14ac:dyDescent="0.2">
      <c r="C971" s="36"/>
      <c r="G971" s="37"/>
      <c r="H971" s="37"/>
      <c r="P971" s="34"/>
      <c r="X971" s="34"/>
      <c r="AN971" s="34"/>
      <c r="BD971" s="34"/>
      <c r="BE971" s="56"/>
      <c r="BF971" s="56"/>
      <c r="BG971" s="56"/>
      <c r="BH971" s="56"/>
      <c r="BI971" s="56"/>
      <c r="BJ971" s="56"/>
      <c r="BK971" s="56"/>
      <c r="BL971" s="34"/>
      <c r="BT971" s="34"/>
      <c r="CF971" s="34"/>
      <c r="CG971" s="34"/>
      <c r="CH971" s="34"/>
      <c r="CI971" s="34"/>
      <c r="CJ971" s="34"/>
      <c r="CR971" s="34"/>
      <c r="CZ971" s="34"/>
      <c r="DH971" s="34"/>
      <c r="DQ971" s="34"/>
      <c r="DY971" s="34"/>
      <c r="EG971" s="34"/>
      <c r="EO971" s="34"/>
      <c r="EW971" s="71"/>
      <c r="FB971" s="75"/>
      <c r="FC971" s="75"/>
      <c r="FL971" s="71"/>
    </row>
    <row r="972" spans="3:168" s="35" customFormat="1" x14ac:dyDescent="0.2">
      <c r="C972" s="36"/>
      <c r="G972" s="37"/>
      <c r="H972" s="37"/>
      <c r="P972" s="34"/>
      <c r="X972" s="34"/>
      <c r="AN972" s="34"/>
      <c r="BD972" s="34"/>
      <c r="BE972" s="56"/>
      <c r="BF972" s="56"/>
      <c r="BG972" s="56"/>
      <c r="BH972" s="56"/>
      <c r="BI972" s="56"/>
      <c r="BJ972" s="56"/>
      <c r="BK972" s="56"/>
      <c r="BL972" s="34"/>
      <c r="BT972" s="34"/>
      <c r="CF972" s="34"/>
      <c r="CG972" s="34"/>
      <c r="CH972" s="34"/>
      <c r="CI972" s="34"/>
      <c r="CJ972" s="34"/>
      <c r="CR972" s="34"/>
      <c r="CZ972" s="34"/>
      <c r="DH972" s="34"/>
      <c r="DQ972" s="34"/>
      <c r="DY972" s="34"/>
      <c r="EG972" s="34"/>
      <c r="EO972" s="34"/>
      <c r="EW972" s="71"/>
      <c r="FB972" s="75"/>
      <c r="FC972" s="75"/>
      <c r="FL972" s="71"/>
    </row>
    <row r="973" spans="3:168" s="35" customFormat="1" x14ac:dyDescent="0.2">
      <c r="C973" s="36"/>
      <c r="G973" s="37"/>
      <c r="H973" s="37"/>
      <c r="P973" s="34"/>
      <c r="X973" s="34"/>
      <c r="AN973" s="34"/>
      <c r="BD973" s="34"/>
      <c r="BE973" s="56"/>
      <c r="BF973" s="56"/>
      <c r="BG973" s="56"/>
      <c r="BH973" s="56"/>
      <c r="BI973" s="56"/>
      <c r="BJ973" s="56"/>
      <c r="BK973" s="56"/>
      <c r="BL973" s="34"/>
      <c r="BT973" s="34"/>
      <c r="CF973" s="34"/>
      <c r="CG973" s="34"/>
      <c r="CH973" s="34"/>
      <c r="CI973" s="34"/>
      <c r="CJ973" s="34"/>
      <c r="CR973" s="34"/>
      <c r="CZ973" s="34"/>
      <c r="DH973" s="34"/>
      <c r="DQ973" s="34"/>
      <c r="DY973" s="34"/>
      <c r="EG973" s="34"/>
      <c r="EO973" s="34"/>
      <c r="EW973" s="71"/>
      <c r="FB973" s="75"/>
      <c r="FC973" s="75"/>
      <c r="FL973" s="71"/>
    </row>
    <row r="974" spans="3:168" s="35" customFormat="1" x14ac:dyDescent="0.2">
      <c r="C974" s="36"/>
      <c r="G974" s="37"/>
      <c r="H974" s="37"/>
      <c r="P974" s="34"/>
      <c r="X974" s="34"/>
      <c r="AN974" s="34"/>
      <c r="BD974" s="34"/>
      <c r="BE974" s="56"/>
      <c r="BF974" s="56"/>
      <c r="BG974" s="56"/>
      <c r="BH974" s="56"/>
      <c r="BI974" s="56"/>
      <c r="BJ974" s="56"/>
      <c r="BK974" s="56"/>
      <c r="BL974" s="34"/>
      <c r="BT974" s="34"/>
      <c r="CF974" s="34"/>
      <c r="CG974" s="34"/>
      <c r="CH974" s="34"/>
      <c r="CI974" s="34"/>
      <c r="CJ974" s="34"/>
      <c r="CR974" s="34"/>
      <c r="CZ974" s="34"/>
      <c r="DH974" s="34"/>
      <c r="DQ974" s="34"/>
      <c r="DY974" s="34"/>
      <c r="EG974" s="34"/>
      <c r="EO974" s="34"/>
      <c r="EW974" s="71"/>
      <c r="FB974" s="75"/>
      <c r="FC974" s="75"/>
      <c r="FL974" s="71"/>
    </row>
    <row r="975" spans="3:168" s="35" customFormat="1" x14ac:dyDescent="0.2">
      <c r="C975" s="36"/>
      <c r="G975" s="37"/>
      <c r="H975" s="37"/>
      <c r="P975" s="34"/>
      <c r="X975" s="34"/>
      <c r="AN975" s="34"/>
      <c r="BD975" s="34"/>
      <c r="BE975" s="56"/>
      <c r="BF975" s="56"/>
      <c r="BG975" s="56"/>
      <c r="BH975" s="56"/>
      <c r="BI975" s="56"/>
      <c r="BJ975" s="56"/>
      <c r="BK975" s="56"/>
      <c r="BL975" s="34"/>
      <c r="BT975" s="34"/>
      <c r="CF975" s="34"/>
      <c r="CG975" s="34"/>
      <c r="CH975" s="34"/>
      <c r="CI975" s="34"/>
      <c r="CJ975" s="34"/>
      <c r="CR975" s="34"/>
      <c r="CZ975" s="34"/>
      <c r="DH975" s="34"/>
      <c r="DQ975" s="34"/>
      <c r="DY975" s="34"/>
      <c r="EG975" s="34"/>
      <c r="EO975" s="34"/>
      <c r="EW975" s="71"/>
      <c r="FB975" s="75"/>
      <c r="FC975" s="75"/>
      <c r="FL975" s="71"/>
    </row>
    <row r="976" spans="3:168" s="35" customFormat="1" x14ac:dyDescent="0.2">
      <c r="C976" s="36"/>
      <c r="G976" s="37"/>
      <c r="H976" s="37"/>
      <c r="P976" s="34"/>
      <c r="X976" s="34"/>
      <c r="AN976" s="34"/>
      <c r="BD976" s="34"/>
      <c r="BE976" s="56"/>
      <c r="BF976" s="56"/>
      <c r="BG976" s="56"/>
      <c r="BH976" s="56"/>
      <c r="BI976" s="56"/>
      <c r="BJ976" s="56"/>
      <c r="BK976" s="56"/>
      <c r="BL976" s="34"/>
      <c r="BT976" s="34"/>
      <c r="CF976" s="34"/>
      <c r="CG976" s="34"/>
      <c r="CH976" s="34"/>
      <c r="CI976" s="34"/>
      <c r="CJ976" s="34"/>
      <c r="CR976" s="34"/>
      <c r="CZ976" s="34"/>
      <c r="DH976" s="34"/>
      <c r="DQ976" s="34"/>
      <c r="DY976" s="34"/>
      <c r="EG976" s="34"/>
      <c r="EO976" s="34"/>
      <c r="EW976" s="71"/>
      <c r="FB976" s="75"/>
      <c r="FC976" s="75"/>
      <c r="FL976" s="71"/>
    </row>
    <row r="977" spans="3:168" s="35" customFormat="1" x14ac:dyDescent="0.2">
      <c r="C977" s="36"/>
      <c r="G977" s="37"/>
      <c r="H977" s="37"/>
      <c r="P977" s="34"/>
      <c r="X977" s="34"/>
      <c r="AN977" s="34"/>
      <c r="BD977" s="34"/>
      <c r="BE977" s="56"/>
      <c r="BF977" s="56"/>
      <c r="BG977" s="56"/>
      <c r="BH977" s="56"/>
      <c r="BI977" s="56"/>
      <c r="BJ977" s="56"/>
      <c r="BK977" s="56"/>
      <c r="BL977" s="34"/>
      <c r="BT977" s="34"/>
      <c r="CF977" s="34"/>
      <c r="CG977" s="34"/>
      <c r="CH977" s="34"/>
      <c r="CI977" s="34"/>
      <c r="CJ977" s="34"/>
      <c r="CR977" s="34"/>
      <c r="CZ977" s="34"/>
      <c r="DH977" s="34"/>
      <c r="DQ977" s="34"/>
      <c r="DY977" s="34"/>
      <c r="EG977" s="34"/>
      <c r="EO977" s="34"/>
      <c r="EW977" s="71"/>
      <c r="FB977" s="75"/>
      <c r="FC977" s="75"/>
      <c r="FL977" s="71"/>
    </row>
    <row r="978" spans="3:168" s="35" customFormat="1" x14ac:dyDescent="0.2">
      <c r="C978" s="36"/>
      <c r="G978" s="37"/>
      <c r="H978" s="37"/>
      <c r="P978" s="34"/>
      <c r="X978" s="34"/>
      <c r="AN978" s="34"/>
      <c r="BD978" s="34"/>
      <c r="BE978" s="56"/>
      <c r="BF978" s="56"/>
      <c r="BG978" s="56"/>
      <c r="BH978" s="56"/>
      <c r="BI978" s="56"/>
      <c r="BJ978" s="56"/>
      <c r="BK978" s="56"/>
      <c r="BL978" s="34"/>
      <c r="BT978" s="34"/>
      <c r="CF978" s="34"/>
      <c r="CG978" s="34"/>
      <c r="CH978" s="34"/>
      <c r="CI978" s="34"/>
      <c r="CJ978" s="34"/>
      <c r="CR978" s="34"/>
      <c r="CZ978" s="34"/>
      <c r="DH978" s="34"/>
      <c r="DQ978" s="34"/>
      <c r="DY978" s="34"/>
      <c r="EG978" s="34"/>
      <c r="EO978" s="34"/>
      <c r="EW978" s="71"/>
      <c r="FB978" s="75"/>
      <c r="FC978" s="75"/>
      <c r="FL978" s="71"/>
    </row>
    <row r="979" spans="3:168" s="35" customFormat="1" x14ac:dyDescent="0.2">
      <c r="C979" s="36"/>
      <c r="G979" s="37"/>
      <c r="H979" s="37"/>
      <c r="P979" s="34"/>
      <c r="X979" s="34"/>
      <c r="AN979" s="34"/>
      <c r="BD979" s="34"/>
      <c r="BE979" s="56"/>
      <c r="BF979" s="56"/>
      <c r="BG979" s="56"/>
      <c r="BH979" s="56"/>
      <c r="BI979" s="56"/>
      <c r="BJ979" s="56"/>
      <c r="BK979" s="56"/>
      <c r="BL979" s="34"/>
      <c r="BT979" s="34"/>
      <c r="CF979" s="34"/>
      <c r="CG979" s="34"/>
      <c r="CH979" s="34"/>
      <c r="CI979" s="34"/>
      <c r="CJ979" s="34"/>
      <c r="CR979" s="34"/>
      <c r="CZ979" s="34"/>
      <c r="DH979" s="34"/>
      <c r="DQ979" s="34"/>
      <c r="DY979" s="34"/>
      <c r="EG979" s="34"/>
      <c r="EO979" s="34"/>
      <c r="EW979" s="71"/>
      <c r="FB979" s="75"/>
      <c r="FC979" s="75"/>
      <c r="FL979" s="71"/>
    </row>
    <row r="980" spans="3:168" s="35" customFormat="1" x14ac:dyDescent="0.2">
      <c r="C980" s="36"/>
      <c r="G980" s="37"/>
      <c r="H980" s="37"/>
      <c r="P980" s="34"/>
      <c r="X980" s="34"/>
      <c r="AN980" s="34"/>
      <c r="BD980" s="34"/>
      <c r="BE980" s="56"/>
      <c r="BF980" s="56"/>
      <c r="BG980" s="56"/>
      <c r="BH980" s="56"/>
      <c r="BI980" s="56"/>
      <c r="BJ980" s="56"/>
      <c r="BK980" s="56"/>
      <c r="BL980" s="34"/>
      <c r="BT980" s="34"/>
      <c r="CF980" s="34"/>
      <c r="CG980" s="34"/>
      <c r="CH980" s="34"/>
      <c r="CI980" s="34"/>
      <c r="CJ980" s="34"/>
      <c r="CR980" s="34"/>
      <c r="CZ980" s="34"/>
      <c r="DH980" s="34"/>
      <c r="DQ980" s="34"/>
      <c r="DY980" s="34"/>
      <c r="EG980" s="34"/>
      <c r="EO980" s="34"/>
      <c r="EW980" s="71"/>
      <c r="FB980" s="75"/>
      <c r="FC980" s="75"/>
      <c r="FL980" s="71"/>
    </row>
    <row r="981" spans="3:168" s="35" customFormat="1" x14ac:dyDescent="0.2">
      <c r="C981" s="36"/>
      <c r="G981" s="37"/>
      <c r="H981" s="37"/>
      <c r="P981" s="34"/>
      <c r="X981" s="34"/>
      <c r="AN981" s="34"/>
      <c r="BD981" s="34"/>
      <c r="BE981" s="56"/>
      <c r="BF981" s="56"/>
      <c r="BG981" s="56"/>
      <c r="BH981" s="56"/>
      <c r="BI981" s="56"/>
      <c r="BJ981" s="56"/>
      <c r="BK981" s="56"/>
      <c r="BL981" s="34"/>
      <c r="BT981" s="34"/>
      <c r="CF981" s="34"/>
      <c r="CG981" s="34"/>
      <c r="CH981" s="34"/>
      <c r="CI981" s="34"/>
      <c r="CJ981" s="34"/>
      <c r="CR981" s="34"/>
      <c r="CZ981" s="34"/>
      <c r="DH981" s="34"/>
      <c r="DQ981" s="34"/>
      <c r="DY981" s="34"/>
      <c r="EG981" s="34"/>
      <c r="EO981" s="34"/>
      <c r="EW981" s="71"/>
      <c r="FB981" s="75"/>
      <c r="FC981" s="75"/>
      <c r="FL981" s="71"/>
    </row>
    <row r="982" spans="3:168" s="35" customFormat="1" x14ac:dyDescent="0.2">
      <c r="C982" s="36"/>
      <c r="G982" s="37"/>
      <c r="H982" s="37"/>
      <c r="P982" s="34"/>
      <c r="X982" s="34"/>
      <c r="AN982" s="34"/>
      <c r="BD982" s="34"/>
      <c r="BE982" s="56"/>
      <c r="BF982" s="56"/>
      <c r="BG982" s="56"/>
      <c r="BH982" s="56"/>
      <c r="BI982" s="56"/>
      <c r="BJ982" s="56"/>
      <c r="BK982" s="56"/>
      <c r="BL982" s="34"/>
      <c r="BT982" s="34"/>
      <c r="CF982" s="34"/>
      <c r="CG982" s="34"/>
      <c r="CH982" s="34"/>
      <c r="CI982" s="34"/>
      <c r="CJ982" s="34"/>
      <c r="CR982" s="34"/>
      <c r="CZ982" s="34"/>
      <c r="DH982" s="34"/>
      <c r="DQ982" s="34"/>
      <c r="DY982" s="34"/>
      <c r="EG982" s="34"/>
      <c r="EO982" s="34"/>
      <c r="EW982" s="71"/>
      <c r="FB982" s="75"/>
      <c r="FC982" s="75"/>
      <c r="FL982" s="71"/>
    </row>
    <row r="983" spans="3:168" s="35" customFormat="1" x14ac:dyDescent="0.2">
      <c r="C983" s="36"/>
      <c r="G983" s="37"/>
      <c r="H983" s="37"/>
      <c r="P983" s="34"/>
      <c r="X983" s="34"/>
      <c r="AN983" s="34"/>
      <c r="BD983" s="34"/>
      <c r="BE983" s="56"/>
      <c r="BF983" s="56"/>
      <c r="BG983" s="56"/>
      <c r="BH983" s="56"/>
      <c r="BI983" s="56"/>
      <c r="BJ983" s="56"/>
      <c r="BK983" s="56"/>
      <c r="BL983" s="34"/>
      <c r="BT983" s="34"/>
      <c r="CF983" s="34"/>
      <c r="CG983" s="34"/>
      <c r="CH983" s="34"/>
      <c r="CI983" s="34"/>
      <c r="CJ983" s="34"/>
      <c r="CR983" s="34"/>
      <c r="CZ983" s="34"/>
      <c r="DH983" s="34"/>
      <c r="DQ983" s="34"/>
      <c r="DY983" s="34"/>
      <c r="EG983" s="34"/>
      <c r="EO983" s="34"/>
      <c r="EW983" s="71"/>
      <c r="FB983" s="75"/>
      <c r="FC983" s="75"/>
      <c r="FL983" s="71"/>
    </row>
    <row r="984" spans="3:168" s="35" customFormat="1" x14ac:dyDescent="0.2">
      <c r="C984" s="36"/>
      <c r="G984" s="37"/>
      <c r="H984" s="37"/>
      <c r="P984" s="34"/>
      <c r="X984" s="34"/>
      <c r="AN984" s="34"/>
      <c r="BD984" s="34"/>
      <c r="BE984" s="56"/>
      <c r="BF984" s="56"/>
      <c r="BG984" s="56"/>
      <c r="BH984" s="56"/>
      <c r="BI984" s="56"/>
      <c r="BJ984" s="56"/>
      <c r="BK984" s="56"/>
      <c r="BL984" s="34"/>
      <c r="BT984" s="34"/>
      <c r="CF984" s="34"/>
      <c r="CG984" s="34"/>
      <c r="CH984" s="34"/>
      <c r="CI984" s="34"/>
      <c r="CJ984" s="34"/>
      <c r="CR984" s="34"/>
      <c r="CZ984" s="34"/>
      <c r="DH984" s="34"/>
      <c r="DQ984" s="34"/>
      <c r="DY984" s="34"/>
      <c r="EG984" s="34"/>
      <c r="EO984" s="34"/>
      <c r="EW984" s="71"/>
      <c r="FB984" s="75"/>
      <c r="FC984" s="75"/>
      <c r="FL984" s="71"/>
    </row>
    <row r="985" spans="3:168" s="35" customFormat="1" x14ac:dyDescent="0.2">
      <c r="C985" s="36"/>
      <c r="G985" s="37"/>
      <c r="H985" s="37"/>
      <c r="P985" s="34"/>
      <c r="X985" s="34"/>
      <c r="AN985" s="34"/>
      <c r="BD985" s="34"/>
      <c r="BE985" s="56"/>
      <c r="BF985" s="56"/>
      <c r="BG985" s="56"/>
      <c r="BH985" s="56"/>
      <c r="BI985" s="56"/>
      <c r="BJ985" s="56"/>
      <c r="BK985" s="56"/>
      <c r="BL985" s="34"/>
      <c r="BT985" s="34"/>
      <c r="CF985" s="34"/>
      <c r="CG985" s="34"/>
      <c r="CH985" s="34"/>
      <c r="CI985" s="34"/>
      <c r="CJ985" s="34"/>
      <c r="CR985" s="34"/>
      <c r="CZ985" s="34"/>
      <c r="DH985" s="34"/>
      <c r="DQ985" s="34"/>
      <c r="DY985" s="34"/>
      <c r="EG985" s="34"/>
      <c r="EO985" s="34"/>
      <c r="EW985" s="71"/>
      <c r="FB985" s="75"/>
      <c r="FC985" s="75"/>
      <c r="FL985" s="71"/>
    </row>
    <row r="986" spans="3:168" s="35" customFormat="1" x14ac:dyDescent="0.2">
      <c r="C986" s="36"/>
      <c r="G986" s="37"/>
      <c r="H986" s="37"/>
      <c r="P986" s="34"/>
      <c r="X986" s="34"/>
      <c r="AN986" s="34"/>
      <c r="BD986" s="34"/>
      <c r="BE986" s="56"/>
      <c r="BF986" s="56"/>
      <c r="BG986" s="56"/>
      <c r="BH986" s="56"/>
      <c r="BI986" s="56"/>
      <c r="BJ986" s="56"/>
      <c r="BK986" s="56"/>
      <c r="BL986" s="34"/>
      <c r="BT986" s="34"/>
      <c r="CF986" s="34"/>
      <c r="CG986" s="34"/>
      <c r="CH986" s="34"/>
      <c r="CI986" s="34"/>
      <c r="CJ986" s="34"/>
      <c r="CR986" s="34"/>
      <c r="CZ986" s="34"/>
      <c r="DH986" s="34"/>
      <c r="DQ986" s="34"/>
      <c r="DY986" s="34"/>
      <c r="EG986" s="34"/>
      <c r="EO986" s="34"/>
      <c r="EW986" s="71"/>
      <c r="FB986" s="75"/>
      <c r="FC986" s="75"/>
      <c r="FL986" s="71"/>
    </row>
    <row r="987" spans="3:168" s="35" customFormat="1" x14ac:dyDescent="0.2">
      <c r="C987" s="36"/>
      <c r="G987" s="37"/>
      <c r="H987" s="37"/>
      <c r="P987" s="34"/>
      <c r="X987" s="34"/>
      <c r="AN987" s="34"/>
      <c r="BD987" s="34"/>
      <c r="BE987" s="56"/>
      <c r="BF987" s="56"/>
      <c r="BG987" s="56"/>
      <c r="BH987" s="56"/>
      <c r="BI987" s="56"/>
      <c r="BJ987" s="56"/>
      <c r="BK987" s="56"/>
      <c r="BL987" s="34"/>
      <c r="BT987" s="34"/>
      <c r="CF987" s="34"/>
      <c r="CG987" s="34"/>
      <c r="CH987" s="34"/>
      <c r="CI987" s="34"/>
      <c r="CJ987" s="34"/>
      <c r="CR987" s="34"/>
      <c r="CZ987" s="34"/>
      <c r="DH987" s="34"/>
      <c r="DQ987" s="34"/>
      <c r="DY987" s="34"/>
      <c r="EG987" s="34"/>
      <c r="EO987" s="34"/>
      <c r="EW987" s="71"/>
      <c r="FB987" s="75"/>
      <c r="FC987" s="75"/>
      <c r="FL987" s="71"/>
    </row>
    <row r="988" spans="3:168" s="35" customFormat="1" x14ac:dyDescent="0.2">
      <c r="C988" s="36"/>
      <c r="G988" s="37"/>
      <c r="H988" s="37"/>
      <c r="P988" s="34"/>
      <c r="X988" s="34"/>
      <c r="AN988" s="34"/>
      <c r="BD988" s="34"/>
      <c r="BE988" s="56"/>
      <c r="BF988" s="56"/>
      <c r="BG988" s="56"/>
      <c r="BH988" s="56"/>
      <c r="BI988" s="56"/>
      <c r="BJ988" s="56"/>
      <c r="BK988" s="56"/>
      <c r="BL988" s="34"/>
      <c r="BT988" s="34"/>
      <c r="CF988" s="34"/>
      <c r="CG988" s="34"/>
      <c r="CH988" s="34"/>
      <c r="CI988" s="34"/>
      <c r="CJ988" s="34"/>
      <c r="CR988" s="34"/>
      <c r="CZ988" s="34"/>
      <c r="DH988" s="34"/>
      <c r="DQ988" s="34"/>
      <c r="DY988" s="34"/>
      <c r="EG988" s="34"/>
      <c r="EO988" s="34"/>
      <c r="EW988" s="71"/>
      <c r="FB988" s="75"/>
      <c r="FC988" s="75"/>
      <c r="FL988" s="71"/>
    </row>
    <row r="989" spans="3:168" s="35" customFormat="1" x14ac:dyDescent="0.2">
      <c r="C989" s="36"/>
      <c r="G989" s="37"/>
      <c r="H989" s="37"/>
      <c r="P989" s="34"/>
      <c r="X989" s="34"/>
      <c r="AN989" s="34"/>
      <c r="BD989" s="34"/>
      <c r="BE989" s="56"/>
      <c r="BF989" s="56"/>
      <c r="BG989" s="56"/>
      <c r="BH989" s="56"/>
      <c r="BI989" s="56"/>
      <c r="BJ989" s="56"/>
      <c r="BK989" s="56"/>
      <c r="BL989" s="34"/>
      <c r="BT989" s="34"/>
      <c r="CF989" s="34"/>
      <c r="CG989" s="34"/>
      <c r="CH989" s="34"/>
      <c r="CI989" s="34"/>
      <c r="CJ989" s="34"/>
      <c r="CR989" s="34"/>
      <c r="CZ989" s="34"/>
      <c r="DH989" s="34"/>
      <c r="DQ989" s="34"/>
      <c r="DY989" s="34"/>
      <c r="EG989" s="34"/>
      <c r="EO989" s="34"/>
      <c r="EW989" s="71"/>
      <c r="FB989" s="75"/>
      <c r="FC989" s="75"/>
      <c r="FL989" s="71"/>
    </row>
    <row r="990" spans="3:168" s="35" customFormat="1" x14ac:dyDescent="0.2">
      <c r="C990" s="36"/>
      <c r="G990" s="37"/>
      <c r="H990" s="37"/>
      <c r="P990" s="34"/>
      <c r="X990" s="34"/>
      <c r="AN990" s="34"/>
      <c r="BD990" s="34"/>
      <c r="BE990" s="56"/>
      <c r="BF990" s="56"/>
      <c r="BG990" s="56"/>
      <c r="BH990" s="56"/>
      <c r="BI990" s="56"/>
      <c r="BJ990" s="56"/>
      <c r="BK990" s="56"/>
      <c r="BL990" s="34"/>
      <c r="BT990" s="34"/>
      <c r="CF990" s="34"/>
      <c r="CG990" s="34"/>
      <c r="CH990" s="34"/>
      <c r="CI990" s="34"/>
      <c r="CJ990" s="34"/>
      <c r="CR990" s="34"/>
      <c r="CZ990" s="34"/>
      <c r="DH990" s="34"/>
      <c r="DQ990" s="34"/>
      <c r="DY990" s="34"/>
      <c r="EG990" s="34"/>
      <c r="EO990" s="34"/>
      <c r="EW990" s="71"/>
      <c r="FB990" s="75"/>
      <c r="FC990" s="75"/>
      <c r="FL990" s="71"/>
    </row>
    <row r="991" spans="3:168" s="35" customFormat="1" x14ac:dyDescent="0.2">
      <c r="C991" s="36"/>
      <c r="G991" s="37"/>
      <c r="H991" s="37"/>
      <c r="P991" s="34"/>
      <c r="X991" s="34"/>
      <c r="AN991" s="34"/>
      <c r="BD991" s="34"/>
      <c r="BE991" s="56"/>
      <c r="BF991" s="56"/>
      <c r="BG991" s="56"/>
      <c r="BH991" s="56"/>
      <c r="BI991" s="56"/>
      <c r="BJ991" s="56"/>
      <c r="BK991" s="56"/>
      <c r="BL991" s="34"/>
      <c r="BT991" s="34"/>
      <c r="CF991" s="34"/>
      <c r="CG991" s="34"/>
      <c r="CH991" s="34"/>
      <c r="CI991" s="34"/>
      <c r="CJ991" s="34"/>
      <c r="CR991" s="34"/>
      <c r="CZ991" s="34"/>
      <c r="DH991" s="34"/>
      <c r="DQ991" s="34"/>
      <c r="DY991" s="34"/>
      <c r="EG991" s="34"/>
      <c r="EO991" s="34"/>
      <c r="EW991" s="71"/>
      <c r="FB991" s="75"/>
      <c r="FC991" s="75"/>
      <c r="FL991" s="71"/>
    </row>
    <row r="992" spans="3:168" s="35" customFormat="1" x14ac:dyDescent="0.2">
      <c r="C992" s="36"/>
      <c r="G992" s="37"/>
      <c r="H992" s="37"/>
      <c r="P992" s="34"/>
      <c r="X992" s="34"/>
      <c r="AN992" s="34"/>
      <c r="BD992" s="34"/>
      <c r="BE992" s="56"/>
      <c r="BF992" s="56"/>
      <c r="BG992" s="56"/>
      <c r="BH992" s="56"/>
      <c r="BI992" s="56"/>
      <c r="BJ992" s="56"/>
      <c r="BK992" s="56"/>
      <c r="BL992" s="34"/>
      <c r="BT992" s="34"/>
      <c r="CF992" s="34"/>
      <c r="CG992" s="34"/>
      <c r="CH992" s="34"/>
      <c r="CI992" s="34"/>
      <c r="CJ992" s="34"/>
      <c r="CR992" s="34"/>
      <c r="CZ992" s="34"/>
      <c r="DH992" s="34"/>
      <c r="DQ992" s="34"/>
      <c r="DY992" s="34"/>
      <c r="EG992" s="34"/>
      <c r="EO992" s="34"/>
      <c r="EW992" s="71"/>
      <c r="FB992" s="75"/>
      <c r="FC992" s="75"/>
      <c r="FL992" s="71"/>
    </row>
    <row r="993" spans="3:168" s="35" customFormat="1" x14ac:dyDescent="0.2">
      <c r="C993" s="36"/>
      <c r="G993" s="37"/>
      <c r="H993" s="37"/>
      <c r="P993" s="34"/>
      <c r="X993" s="34"/>
      <c r="AN993" s="34"/>
      <c r="BD993" s="34"/>
      <c r="BE993" s="56"/>
      <c r="BF993" s="56"/>
      <c r="BG993" s="56"/>
      <c r="BH993" s="56"/>
      <c r="BI993" s="56"/>
      <c r="BJ993" s="56"/>
      <c r="BK993" s="56"/>
      <c r="BL993" s="34"/>
      <c r="BT993" s="34"/>
      <c r="CF993" s="34"/>
      <c r="CG993" s="34"/>
      <c r="CH993" s="34"/>
      <c r="CI993" s="34"/>
      <c r="CJ993" s="34"/>
      <c r="CR993" s="34"/>
      <c r="CZ993" s="34"/>
      <c r="DH993" s="34"/>
      <c r="DQ993" s="34"/>
      <c r="DY993" s="34"/>
      <c r="EG993" s="34"/>
      <c r="EO993" s="34"/>
      <c r="EW993" s="71"/>
      <c r="FB993" s="75"/>
      <c r="FC993" s="75"/>
      <c r="FL993" s="71"/>
    </row>
    <row r="994" spans="3:168" s="35" customFormat="1" x14ac:dyDescent="0.2">
      <c r="C994" s="36"/>
      <c r="G994" s="37"/>
      <c r="H994" s="37"/>
      <c r="P994" s="34"/>
      <c r="X994" s="34"/>
      <c r="AN994" s="34"/>
      <c r="BD994" s="34"/>
      <c r="BE994" s="56"/>
      <c r="BF994" s="56"/>
      <c r="BG994" s="56"/>
      <c r="BH994" s="56"/>
      <c r="BI994" s="56"/>
      <c r="BJ994" s="56"/>
      <c r="BK994" s="56"/>
      <c r="BL994" s="34"/>
      <c r="BT994" s="34"/>
      <c r="CF994" s="34"/>
      <c r="CG994" s="34"/>
      <c r="CH994" s="34"/>
      <c r="CI994" s="34"/>
      <c r="CJ994" s="34"/>
      <c r="CR994" s="34"/>
      <c r="CZ994" s="34"/>
      <c r="DH994" s="34"/>
      <c r="DQ994" s="34"/>
      <c r="DY994" s="34"/>
      <c r="EG994" s="34"/>
      <c r="EO994" s="34"/>
      <c r="EW994" s="71"/>
      <c r="FB994" s="75"/>
      <c r="FC994" s="75"/>
      <c r="FL994" s="71"/>
    </row>
    <row r="995" spans="3:168" s="35" customFormat="1" x14ac:dyDescent="0.2">
      <c r="C995" s="36"/>
      <c r="G995" s="37"/>
      <c r="H995" s="37"/>
      <c r="P995" s="34"/>
      <c r="X995" s="34"/>
      <c r="AN995" s="34"/>
      <c r="BD995" s="34"/>
      <c r="BE995" s="56"/>
      <c r="BF995" s="56"/>
      <c r="BG995" s="56"/>
      <c r="BH995" s="56"/>
      <c r="BI995" s="56"/>
      <c r="BJ995" s="56"/>
      <c r="BK995" s="56"/>
      <c r="BL995" s="34"/>
      <c r="BT995" s="34"/>
      <c r="CF995" s="34"/>
      <c r="CG995" s="34"/>
      <c r="CH995" s="34"/>
      <c r="CI995" s="34"/>
      <c r="CJ995" s="34"/>
      <c r="CR995" s="34"/>
      <c r="CZ995" s="34"/>
      <c r="DH995" s="34"/>
      <c r="DQ995" s="34"/>
      <c r="DY995" s="34"/>
      <c r="EG995" s="34"/>
      <c r="EO995" s="34"/>
      <c r="EW995" s="71"/>
      <c r="FB995" s="75"/>
      <c r="FC995" s="75"/>
      <c r="FL995" s="71"/>
    </row>
    <row r="996" spans="3:168" s="35" customFormat="1" x14ac:dyDescent="0.2">
      <c r="C996" s="36"/>
      <c r="G996" s="37"/>
      <c r="H996" s="37"/>
      <c r="P996" s="34"/>
      <c r="X996" s="34"/>
      <c r="AN996" s="34"/>
      <c r="BD996" s="34"/>
      <c r="BE996" s="56"/>
      <c r="BF996" s="56"/>
      <c r="BG996" s="56"/>
      <c r="BH996" s="56"/>
      <c r="BI996" s="56"/>
      <c r="BJ996" s="56"/>
      <c r="BK996" s="56"/>
      <c r="BL996" s="34"/>
      <c r="BT996" s="34"/>
      <c r="CF996" s="34"/>
      <c r="CG996" s="34"/>
      <c r="CH996" s="34"/>
      <c r="CI996" s="34"/>
      <c r="CJ996" s="34"/>
      <c r="CR996" s="34"/>
      <c r="CZ996" s="34"/>
      <c r="DH996" s="34"/>
      <c r="DQ996" s="34"/>
      <c r="DY996" s="34"/>
      <c r="EG996" s="34"/>
      <c r="EO996" s="34"/>
      <c r="EW996" s="71"/>
      <c r="FB996" s="75"/>
      <c r="FC996" s="75"/>
      <c r="FL996" s="71"/>
    </row>
    <row r="997" spans="3:168" s="35" customFormat="1" x14ac:dyDescent="0.2">
      <c r="C997" s="36"/>
      <c r="G997" s="37"/>
      <c r="H997" s="37"/>
      <c r="P997" s="34"/>
      <c r="X997" s="34"/>
      <c r="AN997" s="34"/>
      <c r="BD997" s="34"/>
      <c r="BE997" s="56"/>
      <c r="BF997" s="56"/>
      <c r="BG997" s="56"/>
      <c r="BH997" s="56"/>
      <c r="BI997" s="56"/>
      <c r="BJ997" s="56"/>
      <c r="BK997" s="56"/>
      <c r="BL997" s="34"/>
      <c r="BT997" s="34"/>
      <c r="CF997" s="34"/>
      <c r="CG997" s="34"/>
      <c r="CH997" s="34"/>
      <c r="CI997" s="34"/>
      <c r="CJ997" s="34"/>
      <c r="CR997" s="34"/>
      <c r="CZ997" s="34"/>
      <c r="DH997" s="34"/>
      <c r="DQ997" s="34"/>
      <c r="DY997" s="34"/>
      <c r="EG997" s="34"/>
      <c r="EO997" s="34"/>
      <c r="EW997" s="71"/>
      <c r="FB997" s="75"/>
      <c r="FC997" s="75"/>
      <c r="FL997" s="71"/>
    </row>
    <row r="998" spans="3:168" s="35" customFormat="1" x14ac:dyDescent="0.2">
      <c r="C998" s="36"/>
      <c r="G998" s="37"/>
      <c r="H998" s="37"/>
      <c r="P998" s="34"/>
      <c r="X998" s="34"/>
      <c r="AN998" s="34"/>
      <c r="BD998" s="34"/>
      <c r="BE998" s="56"/>
      <c r="BF998" s="56"/>
      <c r="BG998" s="56"/>
      <c r="BH998" s="56"/>
      <c r="BI998" s="56"/>
      <c r="BJ998" s="56"/>
      <c r="BK998" s="56"/>
      <c r="BL998" s="34"/>
      <c r="BT998" s="34"/>
      <c r="CF998" s="34"/>
      <c r="CG998" s="34"/>
      <c r="CH998" s="34"/>
      <c r="CI998" s="34"/>
      <c r="CJ998" s="34"/>
      <c r="CR998" s="34"/>
      <c r="CZ998" s="34"/>
      <c r="DH998" s="34"/>
      <c r="DQ998" s="34"/>
      <c r="DY998" s="34"/>
      <c r="EG998" s="34"/>
      <c r="EO998" s="34"/>
      <c r="EW998" s="71"/>
      <c r="FB998" s="75"/>
      <c r="FC998" s="75"/>
      <c r="FL998" s="71"/>
    </row>
    <row r="999" spans="3:168" s="35" customFormat="1" x14ac:dyDescent="0.2">
      <c r="C999" s="36"/>
      <c r="G999" s="37"/>
      <c r="H999" s="37"/>
      <c r="P999" s="34"/>
      <c r="X999" s="34"/>
      <c r="AN999" s="34"/>
      <c r="BD999" s="34"/>
      <c r="BE999" s="56"/>
      <c r="BF999" s="56"/>
      <c r="BG999" s="56"/>
      <c r="BH999" s="56"/>
      <c r="BI999" s="56"/>
      <c r="BJ999" s="56"/>
      <c r="BK999" s="56"/>
      <c r="BL999" s="34"/>
      <c r="BT999" s="34"/>
      <c r="CF999" s="34"/>
      <c r="CG999" s="34"/>
      <c r="CH999" s="34"/>
      <c r="CI999" s="34"/>
      <c r="CJ999" s="34"/>
      <c r="CR999" s="34"/>
      <c r="CZ999" s="34"/>
      <c r="DH999" s="34"/>
      <c r="DQ999" s="34"/>
      <c r="DY999" s="34"/>
      <c r="EG999" s="34"/>
      <c r="EO999" s="34"/>
      <c r="EW999" s="71"/>
      <c r="FB999" s="75"/>
      <c r="FC999" s="75"/>
      <c r="FL999" s="71"/>
    </row>
    <row r="1000" spans="3:168" s="35" customFormat="1" x14ac:dyDescent="0.2">
      <c r="C1000" s="36"/>
      <c r="G1000" s="37"/>
      <c r="H1000" s="37"/>
      <c r="P1000" s="34"/>
      <c r="X1000" s="34"/>
      <c r="AN1000" s="34"/>
      <c r="BD1000" s="34"/>
      <c r="BE1000" s="56"/>
      <c r="BF1000" s="56"/>
      <c r="BG1000" s="56"/>
      <c r="BH1000" s="56"/>
      <c r="BI1000" s="56"/>
      <c r="BJ1000" s="56"/>
      <c r="BK1000" s="56"/>
      <c r="BL1000" s="34"/>
      <c r="BT1000" s="34"/>
      <c r="CF1000" s="34"/>
      <c r="CG1000" s="34"/>
      <c r="CH1000" s="34"/>
      <c r="CI1000" s="34"/>
      <c r="CJ1000" s="34"/>
      <c r="CR1000" s="34"/>
      <c r="CZ1000" s="34"/>
      <c r="DH1000" s="34"/>
      <c r="DQ1000" s="34"/>
      <c r="DY1000" s="34"/>
      <c r="EG1000" s="34"/>
      <c r="EO1000" s="34"/>
      <c r="EW1000" s="71"/>
      <c r="FB1000" s="75"/>
      <c r="FC1000" s="75"/>
      <c r="FL1000" s="71"/>
    </row>
    <row r="1001" spans="3:168" s="35" customFormat="1" x14ac:dyDescent="0.2">
      <c r="C1001" s="36"/>
      <c r="G1001" s="37"/>
      <c r="H1001" s="37"/>
      <c r="P1001" s="34"/>
      <c r="X1001" s="34"/>
      <c r="AN1001" s="34"/>
      <c r="BD1001" s="34"/>
      <c r="BE1001" s="56"/>
      <c r="BF1001" s="56"/>
      <c r="BG1001" s="56"/>
      <c r="BH1001" s="56"/>
      <c r="BI1001" s="56"/>
      <c r="BJ1001" s="56"/>
      <c r="BK1001" s="56"/>
      <c r="BL1001" s="34"/>
      <c r="BT1001" s="34"/>
      <c r="CF1001" s="34"/>
      <c r="CG1001" s="34"/>
      <c r="CH1001" s="34"/>
      <c r="CI1001" s="34"/>
      <c r="CJ1001" s="34"/>
      <c r="CR1001" s="34"/>
      <c r="CZ1001" s="34"/>
      <c r="DH1001" s="34"/>
      <c r="DQ1001" s="34"/>
      <c r="DY1001" s="34"/>
      <c r="EG1001" s="34"/>
      <c r="EO1001" s="34"/>
      <c r="EW1001" s="71"/>
      <c r="FB1001" s="75"/>
      <c r="FC1001" s="75"/>
      <c r="FL1001" s="71"/>
    </row>
    <row r="1002" spans="3:168" s="35" customFormat="1" x14ac:dyDescent="0.2">
      <c r="C1002" s="36"/>
      <c r="G1002" s="37"/>
      <c r="H1002" s="37"/>
      <c r="P1002" s="34"/>
      <c r="X1002" s="34"/>
      <c r="AN1002" s="34"/>
      <c r="BD1002" s="34"/>
      <c r="BE1002" s="56"/>
      <c r="BF1002" s="56"/>
      <c r="BG1002" s="56"/>
      <c r="BH1002" s="56"/>
      <c r="BI1002" s="56"/>
      <c r="BJ1002" s="56"/>
      <c r="BK1002" s="56"/>
      <c r="BL1002" s="34"/>
      <c r="BT1002" s="34"/>
      <c r="CF1002" s="34"/>
      <c r="CG1002" s="34"/>
      <c r="CH1002" s="34"/>
      <c r="CI1002" s="34"/>
      <c r="CJ1002" s="34"/>
      <c r="CR1002" s="34"/>
      <c r="CZ1002" s="34"/>
      <c r="DH1002" s="34"/>
      <c r="DQ1002" s="34"/>
      <c r="DY1002" s="34"/>
      <c r="EG1002" s="34"/>
      <c r="EO1002" s="34"/>
      <c r="EW1002" s="71"/>
      <c r="FB1002" s="75"/>
      <c r="FC1002" s="75"/>
      <c r="FL1002" s="71"/>
    </row>
    <row r="1003" spans="3:168" s="35" customFormat="1" x14ac:dyDescent="0.2">
      <c r="C1003" s="36"/>
      <c r="G1003" s="37"/>
      <c r="H1003" s="37"/>
      <c r="P1003" s="34"/>
      <c r="X1003" s="34"/>
      <c r="AN1003" s="34"/>
      <c r="BD1003" s="34"/>
      <c r="BE1003" s="56"/>
      <c r="BF1003" s="56"/>
      <c r="BG1003" s="56"/>
      <c r="BH1003" s="56"/>
      <c r="BI1003" s="56"/>
      <c r="BJ1003" s="56"/>
      <c r="BK1003" s="56"/>
      <c r="BL1003" s="34"/>
      <c r="BT1003" s="34"/>
      <c r="CF1003" s="34"/>
      <c r="CG1003" s="34"/>
      <c r="CH1003" s="34"/>
      <c r="CI1003" s="34"/>
      <c r="CJ1003" s="34"/>
      <c r="CR1003" s="34"/>
      <c r="CZ1003" s="34"/>
      <c r="DH1003" s="34"/>
      <c r="DQ1003" s="34"/>
      <c r="DY1003" s="34"/>
      <c r="EG1003" s="34"/>
      <c r="EO1003" s="34"/>
      <c r="EW1003" s="71"/>
      <c r="FB1003" s="75"/>
      <c r="FC1003" s="75"/>
      <c r="FL1003" s="71"/>
    </row>
    <row r="1004" spans="3:168" s="35" customFormat="1" x14ac:dyDescent="0.2">
      <c r="C1004" s="36"/>
      <c r="G1004" s="37"/>
      <c r="H1004" s="37"/>
      <c r="P1004" s="34"/>
      <c r="X1004" s="34"/>
      <c r="AN1004" s="34"/>
      <c r="BD1004" s="34"/>
      <c r="BE1004" s="56"/>
      <c r="BF1004" s="56"/>
      <c r="BG1004" s="56"/>
      <c r="BH1004" s="56"/>
      <c r="BI1004" s="56"/>
      <c r="BJ1004" s="56"/>
      <c r="BK1004" s="56"/>
      <c r="BL1004" s="34"/>
      <c r="BT1004" s="34"/>
      <c r="CF1004" s="34"/>
      <c r="CG1004" s="34"/>
      <c r="CH1004" s="34"/>
      <c r="CI1004" s="34"/>
      <c r="CJ1004" s="34"/>
      <c r="CR1004" s="34"/>
      <c r="CZ1004" s="34"/>
      <c r="DH1004" s="34"/>
      <c r="DQ1004" s="34"/>
      <c r="DY1004" s="34"/>
      <c r="EG1004" s="34"/>
      <c r="EO1004" s="34"/>
      <c r="EW1004" s="71"/>
      <c r="FB1004" s="75"/>
      <c r="FC1004" s="75"/>
      <c r="FL1004" s="71"/>
    </row>
    <row r="1005" spans="3:168" s="35" customFormat="1" x14ac:dyDescent="0.2">
      <c r="C1005" s="36"/>
      <c r="G1005" s="37"/>
      <c r="H1005" s="37"/>
      <c r="P1005" s="34"/>
      <c r="X1005" s="34"/>
      <c r="AN1005" s="34"/>
      <c r="BD1005" s="34"/>
      <c r="BE1005" s="56"/>
      <c r="BF1005" s="56"/>
      <c r="BG1005" s="56"/>
      <c r="BH1005" s="56"/>
      <c r="BI1005" s="56"/>
      <c r="BJ1005" s="56"/>
      <c r="BK1005" s="56"/>
      <c r="BL1005" s="34"/>
      <c r="BT1005" s="34"/>
      <c r="CF1005" s="34"/>
      <c r="CG1005" s="34"/>
      <c r="CH1005" s="34"/>
      <c r="CI1005" s="34"/>
      <c r="CJ1005" s="34"/>
      <c r="CR1005" s="34"/>
      <c r="CZ1005" s="34"/>
      <c r="DH1005" s="34"/>
      <c r="DQ1005" s="34"/>
      <c r="DY1005" s="34"/>
      <c r="EG1005" s="34"/>
      <c r="EO1005" s="34"/>
      <c r="EW1005" s="71"/>
      <c r="FB1005" s="75"/>
      <c r="FC1005" s="75"/>
      <c r="FL1005" s="71"/>
    </row>
    <row r="1006" spans="3:168" s="35" customFormat="1" x14ac:dyDescent="0.2">
      <c r="C1006" s="36"/>
      <c r="G1006" s="37"/>
      <c r="H1006" s="37"/>
      <c r="P1006" s="34"/>
      <c r="X1006" s="34"/>
      <c r="AN1006" s="34"/>
      <c r="BD1006" s="34"/>
      <c r="BE1006" s="56"/>
      <c r="BF1006" s="56"/>
      <c r="BG1006" s="56"/>
      <c r="BH1006" s="56"/>
      <c r="BI1006" s="56"/>
      <c r="BJ1006" s="56"/>
      <c r="BK1006" s="56"/>
      <c r="BL1006" s="34"/>
      <c r="BT1006" s="34"/>
      <c r="CF1006" s="34"/>
      <c r="CG1006" s="34"/>
      <c r="CH1006" s="34"/>
      <c r="CI1006" s="34"/>
      <c r="CJ1006" s="34"/>
      <c r="CR1006" s="34"/>
      <c r="CZ1006" s="34"/>
      <c r="DH1006" s="34"/>
      <c r="DQ1006" s="34"/>
      <c r="DY1006" s="34"/>
      <c r="EG1006" s="34"/>
      <c r="EO1006" s="34"/>
      <c r="EW1006" s="71"/>
      <c r="FB1006" s="75"/>
      <c r="FC1006" s="75"/>
      <c r="FL1006" s="71"/>
    </row>
    <row r="1007" spans="3:168" s="35" customFormat="1" x14ac:dyDescent="0.2">
      <c r="C1007" s="36"/>
      <c r="G1007" s="37"/>
      <c r="H1007" s="37"/>
      <c r="P1007" s="34"/>
      <c r="X1007" s="34"/>
      <c r="AN1007" s="34"/>
      <c r="BD1007" s="34"/>
      <c r="BE1007" s="56"/>
      <c r="BF1007" s="56"/>
      <c r="BG1007" s="56"/>
      <c r="BH1007" s="56"/>
      <c r="BI1007" s="56"/>
      <c r="BJ1007" s="56"/>
      <c r="BK1007" s="56"/>
      <c r="BL1007" s="34"/>
      <c r="BT1007" s="34"/>
      <c r="CF1007" s="34"/>
      <c r="CG1007" s="34"/>
      <c r="CH1007" s="34"/>
      <c r="CI1007" s="34"/>
      <c r="CJ1007" s="34"/>
      <c r="CR1007" s="34"/>
      <c r="CZ1007" s="34"/>
      <c r="DH1007" s="34"/>
      <c r="DQ1007" s="34"/>
      <c r="DY1007" s="34"/>
      <c r="EG1007" s="34"/>
      <c r="EO1007" s="34"/>
      <c r="EW1007" s="71"/>
      <c r="FB1007" s="75"/>
      <c r="FC1007" s="75"/>
      <c r="FL1007" s="71"/>
    </row>
    <row r="1008" spans="3:168" s="35" customFormat="1" x14ac:dyDescent="0.2">
      <c r="C1008" s="36"/>
      <c r="G1008" s="37"/>
      <c r="H1008" s="37"/>
      <c r="P1008" s="34"/>
      <c r="X1008" s="34"/>
      <c r="AN1008" s="34"/>
      <c r="BD1008" s="34"/>
      <c r="BE1008" s="56"/>
      <c r="BF1008" s="56"/>
      <c r="BG1008" s="56"/>
      <c r="BH1008" s="56"/>
      <c r="BI1008" s="56"/>
      <c r="BJ1008" s="56"/>
      <c r="BK1008" s="56"/>
      <c r="BL1008" s="34"/>
      <c r="BT1008" s="34"/>
      <c r="CF1008" s="34"/>
      <c r="CG1008" s="34"/>
      <c r="CH1008" s="34"/>
      <c r="CI1008" s="34"/>
      <c r="CJ1008" s="34"/>
      <c r="CR1008" s="34"/>
      <c r="CZ1008" s="34"/>
      <c r="DH1008" s="34"/>
      <c r="DQ1008" s="34"/>
      <c r="DY1008" s="34"/>
      <c r="EG1008" s="34"/>
      <c r="EO1008" s="34"/>
      <c r="EW1008" s="71"/>
      <c r="FB1008" s="75"/>
      <c r="FC1008" s="75"/>
      <c r="FL1008" s="71"/>
    </row>
    <row r="1009" spans="3:168" s="35" customFormat="1" x14ac:dyDescent="0.2">
      <c r="C1009" s="36"/>
      <c r="G1009" s="37"/>
      <c r="H1009" s="37"/>
      <c r="P1009" s="34"/>
      <c r="X1009" s="34"/>
      <c r="AN1009" s="34"/>
      <c r="BD1009" s="34"/>
      <c r="BE1009" s="56"/>
      <c r="BF1009" s="56"/>
      <c r="BG1009" s="56"/>
      <c r="BH1009" s="56"/>
      <c r="BI1009" s="56"/>
      <c r="BJ1009" s="56"/>
      <c r="BK1009" s="56"/>
      <c r="BL1009" s="34"/>
      <c r="BT1009" s="34"/>
      <c r="CF1009" s="34"/>
      <c r="CG1009" s="34"/>
      <c r="CH1009" s="34"/>
      <c r="CI1009" s="34"/>
      <c r="CJ1009" s="34"/>
      <c r="CR1009" s="34"/>
      <c r="CZ1009" s="34"/>
      <c r="DH1009" s="34"/>
      <c r="DQ1009" s="34"/>
      <c r="DY1009" s="34"/>
      <c r="EG1009" s="34"/>
      <c r="EO1009" s="34"/>
      <c r="EW1009" s="71"/>
      <c r="FB1009" s="75"/>
      <c r="FC1009" s="75"/>
      <c r="FL1009" s="71"/>
    </row>
    <row r="1010" spans="3:168" s="35" customFormat="1" x14ac:dyDescent="0.2">
      <c r="C1010" s="36"/>
      <c r="G1010" s="37"/>
      <c r="H1010" s="37"/>
      <c r="P1010" s="34"/>
      <c r="X1010" s="34"/>
      <c r="AN1010" s="34"/>
      <c r="BD1010" s="34"/>
      <c r="BE1010" s="56"/>
      <c r="BF1010" s="56"/>
      <c r="BG1010" s="56"/>
      <c r="BH1010" s="56"/>
      <c r="BI1010" s="56"/>
      <c r="BJ1010" s="56"/>
      <c r="BK1010" s="56"/>
      <c r="BL1010" s="34"/>
      <c r="BT1010" s="34"/>
      <c r="CF1010" s="34"/>
      <c r="CG1010" s="34"/>
      <c r="CH1010" s="34"/>
      <c r="CI1010" s="34"/>
      <c r="CJ1010" s="34"/>
      <c r="CR1010" s="34"/>
      <c r="CZ1010" s="34"/>
      <c r="DH1010" s="34"/>
      <c r="DQ1010" s="34"/>
      <c r="DY1010" s="34"/>
      <c r="EG1010" s="34"/>
      <c r="EO1010" s="34"/>
      <c r="EW1010" s="71"/>
      <c r="FB1010" s="75"/>
      <c r="FC1010" s="75"/>
      <c r="FL1010" s="71"/>
    </row>
    <row r="1011" spans="3:168" s="35" customFormat="1" x14ac:dyDescent="0.2">
      <c r="C1011" s="36"/>
      <c r="G1011" s="37"/>
      <c r="H1011" s="37"/>
      <c r="P1011" s="34"/>
      <c r="X1011" s="34"/>
      <c r="AN1011" s="34"/>
      <c r="BD1011" s="34"/>
      <c r="BE1011" s="56"/>
      <c r="BF1011" s="56"/>
      <c r="BG1011" s="56"/>
      <c r="BH1011" s="56"/>
      <c r="BI1011" s="56"/>
      <c r="BJ1011" s="56"/>
      <c r="BK1011" s="56"/>
      <c r="BL1011" s="34"/>
      <c r="BT1011" s="34"/>
      <c r="CF1011" s="34"/>
      <c r="CG1011" s="34"/>
      <c r="CH1011" s="34"/>
      <c r="CI1011" s="34"/>
      <c r="CJ1011" s="34"/>
      <c r="CR1011" s="34"/>
      <c r="CZ1011" s="34"/>
      <c r="DH1011" s="34"/>
      <c r="DQ1011" s="34"/>
      <c r="DY1011" s="34"/>
      <c r="EG1011" s="34"/>
      <c r="EO1011" s="34"/>
      <c r="EW1011" s="71"/>
      <c r="FB1011" s="75"/>
      <c r="FC1011" s="75"/>
      <c r="FL1011" s="71"/>
    </row>
    <row r="1012" spans="3:168" s="35" customFormat="1" x14ac:dyDescent="0.2">
      <c r="C1012" s="36"/>
      <c r="G1012" s="37"/>
      <c r="H1012" s="37"/>
      <c r="P1012" s="34"/>
      <c r="X1012" s="34"/>
      <c r="AN1012" s="34"/>
      <c r="BD1012" s="34"/>
      <c r="BE1012" s="56"/>
      <c r="BF1012" s="56"/>
      <c r="BG1012" s="56"/>
      <c r="BH1012" s="56"/>
      <c r="BI1012" s="56"/>
      <c r="BJ1012" s="56"/>
      <c r="BK1012" s="56"/>
      <c r="BL1012" s="34"/>
      <c r="BT1012" s="34"/>
      <c r="CF1012" s="34"/>
      <c r="CG1012" s="34"/>
      <c r="CH1012" s="34"/>
      <c r="CI1012" s="34"/>
      <c r="CJ1012" s="34"/>
      <c r="CR1012" s="34"/>
      <c r="CZ1012" s="34"/>
      <c r="DH1012" s="34"/>
      <c r="DQ1012" s="34"/>
      <c r="DY1012" s="34"/>
      <c r="EG1012" s="34"/>
      <c r="EO1012" s="34"/>
      <c r="EW1012" s="71"/>
      <c r="FB1012" s="75"/>
      <c r="FC1012" s="75"/>
      <c r="FL1012" s="71"/>
    </row>
    <row r="1013" spans="3:168" s="35" customFormat="1" x14ac:dyDescent="0.2">
      <c r="C1013" s="36"/>
      <c r="G1013" s="37"/>
      <c r="H1013" s="37"/>
      <c r="P1013" s="34"/>
      <c r="X1013" s="34"/>
      <c r="AN1013" s="34"/>
      <c r="BD1013" s="34"/>
      <c r="BE1013" s="56"/>
      <c r="BF1013" s="56"/>
      <c r="BG1013" s="56"/>
      <c r="BH1013" s="56"/>
      <c r="BI1013" s="56"/>
      <c r="BJ1013" s="56"/>
      <c r="BK1013" s="56"/>
      <c r="BL1013" s="34"/>
      <c r="BT1013" s="34"/>
      <c r="CF1013" s="34"/>
      <c r="CG1013" s="34"/>
      <c r="CH1013" s="34"/>
      <c r="CI1013" s="34"/>
      <c r="CJ1013" s="34"/>
      <c r="CR1013" s="34"/>
      <c r="CZ1013" s="34"/>
      <c r="DH1013" s="34"/>
      <c r="DQ1013" s="34"/>
      <c r="DY1013" s="34"/>
      <c r="EG1013" s="34"/>
      <c r="EO1013" s="34"/>
      <c r="EW1013" s="71"/>
      <c r="FB1013" s="75"/>
      <c r="FC1013" s="75"/>
      <c r="FL1013" s="71"/>
    </row>
    <row r="1014" spans="3:168" s="35" customFormat="1" x14ac:dyDescent="0.2">
      <c r="C1014" s="36"/>
      <c r="G1014" s="37"/>
      <c r="H1014" s="37"/>
      <c r="P1014" s="34"/>
      <c r="X1014" s="34"/>
      <c r="AN1014" s="34"/>
      <c r="BD1014" s="34"/>
      <c r="BE1014" s="56"/>
      <c r="BF1014" s="56"/>
      <c r="BG1014" s="56"/>
      <c r="BH1014" s="56"/>
      <c r="BI1014" s="56"/>
      <c r="BJ1014" s="56"/>
      <c r="BK1014" s="56"/>
      <c r="BL1014" s="34"/>
      <c r="BT1014" s="34"/>
      <c r="CF1014" s="34"/>
      <c r="CG1014" s="34"/>
      <c r="CH1014" s="34"/>
      <c r="CI1014" s="34"/>
      <c r="CJ1014" s="34"/>
      <c r="CR1014" s="34"/>
      <c r="CZ1014" s="34"/>
      <c r="DH1014" s="34"/>
      <c r="DQ1014" s="34"/>
      <c r="DY1014" s="34"/>
      <c r="EG1014" s="34"/>
      <c r="EO1014" s="34"/>
      <c r="EW1014" s="71"/>
      <c r="FB1014" s="75"/>
      <c r="FC1014" s="75"/>
      <c r="FL1014" s="71"/>
    </row>
    <row r="1015" spans="3:168" s="35" customFormat="1" x14ac:dyDescent="0.2">
      <c r="C1015" s="36"/>
      <c r="G1015" s="37"/>
      <c r="H1015" s="37"/>
      <c r="P1015" s="34"/>
      <c r="X1015" s="34"/>
      <c r="AN1015" s="34"/>
      <c r="BD1015" s="34"/>
      <c r="BE1015" s="56"/>
      <c r="BF1015" s="56"/>
      <c r="BG1015" s="56"/>
      <c r="BH1015" s="56"/>
      <c r="BI1015" s="56"/>
      <c r="BJ1015" s="56"/>
      <c r="BK1015" s="56"/>
      <c r="BL1015" s="34"/>
      <c r="BT1015" s="34"/>
      <c r="CF1015" s="34"/>
      <c r="CG1015" s="34"/>
      <c r="CH1015" s="34"/>
      <c r="CI1015" s="34"/>
      <c r="CJ1015" s="34"/>
      <c r="CR1015" s="34"/>
      <c r="CZ1015" s="34"/>
      <c r="DH1015" s="34"/>
      <c r="DQ1015" s="34"/>
      <c r="DY1015" s="34"/>
      <c r="EG1015" s="34"/>
      <c r="EO1015" s="34"/>
      <c r="EW1015" s="71"/>
      <c r="FB1015" s="75"/>
      <c r="FC1015" s="75"/>
      <c r="FL1015" s="71"/>
    </row>
    <row r="1016" spans="3:168" s="35" customFormat="1" x14ac:dyDescent="0.2">
      <c r="C1016" s="36"/>
      <c r="G1016" s="37"/>
      <c r="H1016" s="37"/>
      <c r="P1016" s="34"/>
      <c r="X1016" s="34"/>
      <c r="AN1016" s="34"/>
      <c r="BD1016" s="34"/>
      <c r="BE1016" s="56"/>
      <c r="BF1016" s="56"/>
      <c r="BG1016" s="56"/>
      <c r="BH1016" s="56"/>
      <c r="BI1016" s="56"/>
      <c r="BJ1016" s="56"/>
      <c r="BK1016" s="56"/>
      <c r="BL1016" s="34"/>
      <c r="BT1016" s="34"/>
      <c r="CF1016" s="34"/>
      <c r="CG1016" s="34"/>
      <c r="CH1016" s="34"/>
      <c r="CI1016" s="34"/>
      <c r="CJ1016" s="34"/>
      <c r="CR1016" s="34"/>
      <c r="CZ1016" s="34"/>
      <c r="DH1016" s="34"/>
      <c r="DQ1016" s="34"/>
      <c r="DY1016" s="34"/>
      <c r="EG1016" s="34"/>
      <c r="EO1016" s="34"/>
      <c r="EW1016" s="71"/>
      <c r="FB1016" s="75"/>
      <c r="FC1016" s="75"/>
      <c r="FL1016" s="71"/>
    </row>
    <row r="1017" spans="3:168" s="35" customFormat="1" x14ac:dyDescent="0.2">
      <c r="C1017" s="36"/>
      <c r="G1017" s="37"/>
      <c r="H1017" s="37"/>
      <c r="P1017" s="34"/>
      <c r="X1017" s="34"/>
      <c r="AN1017" s="34"/>
      <c r="BD1017" s="34"/>
      <c r="BE1017" s="56"/>
      <c r="BF1017" s="56"/>
      <c r="BG1017" s="56"/>
      <c r="BH1017" s="56"/>
      <c r="BI1017" s="56"/>
      <c r="BJ1017" s="56"/>
      <c r="BK1017" s="56"/>
      <c r="BL1017" s="34"/>
      <c r="BT1017" s="34"/>
      <c r="CF1017" s="34"/>
      <c r="CG1017" s="34"/>
      <c r="CH1017" s="34"/>
      <c r="CI1017" s="34"/>
      <c r="CJ1017" s="34"/>
      <c r="CR1017" s="34"/>
      <c r="CZ1017" s="34"/>
      <c r="DH1017" s="34"/>
      <c r="DQ1017" s="34"/>
      <c r="DY1017" s="34"/>
      <c r="EG1017" s="34"/>
      <c r="EO1017" s="34"/>
      <c r="EW1017" s="71"/>
      <c r="FB1017" s="75"/>
      <c r="FC1017" s="75"/>
      <c r="FL1017" s="71"/>
    </row>
    <row r="1018" spans="3:168" s="35" customFormat="1" x14ac:dyDescent="0.2">
      <c r="C1018" s="36"/>
      <c r="G1018" s="37"/>
      <c r="H1018" s="37"/>
      <c r="P1018" s="34"/>
      <c r="X1018" s="34"/>
      <c r="AN1018" s="34"/>
      <c r="BD1018" s="34"/>
      <c r="BE1018" s="56"/>
      <c r="BF1018" s="56"/>
      <c r="BG1018" s="56"/>
      <c r="BH1018" s="56"/>
      <c r="BI1018" s="56"/>
      <c r="BJ1018" s="56"/>
      <c r="BK1018" s="56"/>
      <c r="BL1018" s="34"/>
      <c r="BT1018" s="34"/>
      <c r="CF1018" s="34"/>
      <c r="CG1018" s="34"/>
      <c r="CH1018" s="34"/>
      <c r="CI1018" s="34"/>
      <c r="CJ1018" s="34"/>
      <c r="CR1018" s="34"/>
      <c r="CZ1018" s="34"/>
      <c r="DH1018" s="34"/>
      <c r="DQ1018" s="34"/>
      <c r="DY1018" s="34"/>
      <c r="EG1018" s="34"/>
      <c r="EO1018" s="34"/>
      <c r="EW1018" s="71"/>
      <c r="FB1018" s="75"/>
      <c r="FC1018" s="75"/>
      <c r="FL1018" s="71"/>
    </row>
    <row r="1019" spans="3:168" s="35" customFormat="1" x14ac:dyDescent="0.2">
      <c r="C1019" s="36"/>
      <c r="G1019" s="37"/>
      <c r="H1019" s="37"/>
      <c r="P1019" s="34"/>
      <c r="X1019" s="34"/>
      <c r="AN1019" s="34"/>
      <c r="BD1019" s="34"/>
      <c r="BE1019" s="56"/>
      <c r="BF1019" s="56"/>
      <c r="BG1019" s="56"/>
      <c r="BH1019" s="56"/>
      <c r="BI1019" s="56"/>
      <c r="BJ1019" s="56"/>
      <c r="BK1019" s="56"/>
      <c r="BL1019" s="34"/>
      <c r="BT1019" s="34"/>
      <c r="CF1019" s="34"/>
      <c r="CG1019" s="34"/>
      <c r="CH1019" s="34"/>
      <c r="CI1019" s="34"/>
      <c r="CJ1019" s="34"/>
      <c r="CR1019" s="34"/>
      <c r="CZ1019" s="34"/>
      <c r="DH1019" s="34"/>
      <c r="DQ1019" s="34"/>
      <c r="DY1019" s="34"/>
      <c r="EG1019" s="34"/>
      <c r="EO1019" s="34"/>
      <c r="EW1019" s="71"/>
      <c r="FB1019" s="75"/>
      <c r="FC1019" s="75"/>
      <c r="FL1019" s="71"/>
    </row>
    <row r="1020" spans="3:168" s="35" customFormat="1" x14ac:dyDescent="0.2">
      <c r="C1020" s="36"/>
      <c r="G1020" s="37"/>
      <c r="H1020" s="37"/>
      <c r="P1020" s="34"/>
      <c r="X1020" s="34"/>
      <c r="AN1020" s="34"/>
      <c r="BD1020" s="34"/>
      <c r="BE1020" s="56"/>
      <c r="BF1020" s="56"/>
      <c r="BG1020" s="56"/>
      <c r="BH1020" s="56"/>
      <c r="BI1020" s="56"/>
      <c r="BJ1020" s="56"/>
      <c r="BK1020" s="56"/>
      <c r="BL1020" s="34"/>
      <c r="BT1020" s="34"/>
      <c r="CF1020" s="34"/>
      <c r="CG1020" s="34"/>
      <c r="CH1020" s="34"/>
      <c r="CI1020" s="34"/>
      <c r="CJ1020" s="34"/>
      <c r="CR1020" s="34"/>
      <c r="CZ1020" s="34"/>
      <c r="DH1020" s="34"/>
      <c r="DQ1020" s="34"/>
      <c r="DY1020" s="34"/>
      <c r="EG1020" s="34"/>
      <c r="EO1020" s="34"/>
      <c r="EW1020" s="71"/>
      <c r="FB1020" s="75"/>
      <c r="FC1020" s="75"/>
      <c r="FL1020" s="71"/>
    </row>
    <row r="1021" spans="3:168" s="35" customFormat="1" x14ac:dyDescent="0.2">
      <c r="C1021" s="36"/>
      <c r="G1021" s="37"/>
      <c r="H1021" s="37"/>
      <c r="P1021" s="34"/>
      <c r="X1021" s="34"/>
      <c r="AN1021" s="34"/>
      <c r="BD1021" s="34"/>
      <c r="BE1021" s="56"/>
      <c r="BF1021" s="56"/>
      <c r="BG1021" s="56"/>
      <c r="BH1021" s="56"/>
      <c r="BI1021" s="56"/>
      <c r="BJ1021" s="56"/>
      <c r="BK1021" s="56"/>
      <c r="BL1021" s="34"/>
      <c r="BT1021" s="34"/>
      <c r="CF1021" s="34"/>
      <c r="CG1021" s="34"/>
      <c r="CH1021" s="34"/>
      <c r="CI1021" s="34"/>
      <c r="CJ1021" s="34"/>
      <c r="CR1021" s="34"/>
      <c r="CZ1021" s="34"/>
      <c r="DH1021" s="34"/>
      <c r="DQ1021" s="34"/>
      <c r="DY1021" s="34"/>
      <c r="EG1021" s="34"/>
      <c r="EO1021" s="34"/>
      <c r="EW1021" s="71"/>
      <c r="FB1021" s="75"/>
      <c r="FC1021" s="75"/>
      <c r="FL1021" s="71"/>
    </row>
    <row r="1022" spans="3:168" s="35" customFormat="1" x14ac:dyDescent="0.2">
      <c r="C1022" s="36"/>
      <c r="G1022" s="37"/>
      <c r="H1022" s="37"/>
      <c r="P1022" s="34"/>
      <c r="X1022" s="34"/>
      <c r="AN1022" s="34"/>
      <c r="BD1022" s="34"/>
      <c r="BE1022" s="56"/>
      <c r="BF1022" s="56"/>
      <c r="BG1022" s="56"/>
      <c r="BH1022" s="56"/>
      <c r="BI1022" s="56"/>
      <c r="BJ1022" s="56"/>
      <c r="BK1022" s="56"/>
      <c r="BL1022" s="34"/>
      <c r="BT1022" s="34"/>
      <c r="CF1022" s="34"/>
      <c r="CG1022" s="34"/>
      <c r="CH1022" s="34"/>
      <c r="CI1022" s="34"/>
      <c r="CJ1022" s="34"/>
      <c r="CR1022" s="34"/>
      <c r="CZ1022" s="34"/>
      <c r="DH1022" s="34"/>
      <c r="DQ1022" s="34"/>
      <c r="DY1022" s="34"/>
      <c r="EG1022" s="34"/>
      <c r="EO1022" s="34"/>
      <c r="EW1022" s="71"/>
      <c r="FB1022" s="75"/>
      <c r="FC1022" s="75"/>
      <c r="FL1022" s="71"/>
    </row>
    <row r="1023" spans="3:168" s="35" customFormat="1" x14ac:dyDescent="0.2">
      <c r="C1023" s="36"/>
      <c r="G1023" s="37"/>
      <c r="H1023" s="37"/>
      <c r="P1023" s="34"/>
      <c r="X1023" s="34"/>
      <c r="AN1023" s="34"/>
      <c r="BD1023" s="34"/>
      <c r="BE1023" s="56"/>
      <c r="BF1023" s="56"/>
      <c r="BG1023" s="56"/>
      <c r="BH1023" s="56"/>
      <c r="BI1023" s="56"/>
      <c r="BJ1023" s="56"/>
      <c r="BK1023" s="56"/>
      <c r="BL1023" s="34"/>
      <c r="BT1023" s="34"/>
      <c r="CF1023" s="34"/>
      <c r="CG1023" s="34"/>
      <c r="CH1023" s="34"/>
      <c r="CI1023" s="34"/>
      <c r="CJ1023" s="34"/>
      <c r="CR1023" s="34"/>
      <c r="CZ1023" s="34"/>
      <c r="DH1023" s="34"/>
      <c r="DQ1023" s="34"/>
      <c r="DY1023" s="34"/>
      <c r="EG1023" s="34"/>
      <c r="EO1023" s="34"/>
      <c r="EW1023" s="71"/>
      <c r="FB1023" s="75"/>
      <c r="FC1023" s="75"/>
      <c r="FL1023" s="71"/>
    </row>
    <row r="1024" spans="3:168" s="35" customFormat="1" x14ac:dyDescent="0.2">
      <c r="C1024" s="36"/>
      <c r="G1024" s="37"/>
      <c r="H1024" s="37"/>
      <c r="P1024" s="34"/>
      <c r="X1024" s="34"/>
      <c r="AN1024" s="34"/>
      <c r="BD1024" s="34"/>
      <c r="BE1024" s="56"/>
      <c r="BF1024" s="56"/>
      <c r="BG1024" s="56"/>
      <c r="BH1024" s="56"/>
      <c r="BI1024" s="56"/>
      <c r="BJ1024" s="56"/>
      <c r="BK1024" s="56"/>
      <c r="BL1024" s="34"/>
      <c r="BT1024" s="34"/>
      <c r="CF1024" s="34"/>
      <c r="CG1024" s="34"/>
      <c r="CH1024" s="34"/>
      <c r="CI1024" s="34"/>
      <c r="CJ1024" s="34"/>
      <c r="CR1024" s="34"/>
      <c r="CZ1024" s="34"/>
      <c r="DH1024" s="34"/>
      <c r="DQ1024" s="34"/>
      <c r="DY1024" s="34"/>
      <c r="EG1024" s="34"/>
      <c r="EO1024" s="34"/>
      <c r="EW1024" s="71"/>
      <c r="FB1024" s="75"/>
      <c r="FC1024" s="75"/>
      <c r="FL1024" s="71"/>
    </row>
    <row r="1025" spans="3:168" s="35" customFormat="1" x14ac:dyDescent="0.2">
      <c r="C1025" s="36"/>
      <c r="G1025" s="37"/>
      <c r="H1025" s="37"/>
      <c r="P1025" s="34"/>
      <c r="X1025" s="34"/>
      <c r="AN1025" s="34"/>
      <c r="BD1025" s="34"/>
      <c r="BE1025" s="56"/>
      <c r="BF1025" s="56"/>
      <c r="BG1025" s="56"/>
      <c r="BH1025" s="56"/>
      <c r="BI1025" s="56"/>
      <c r="BJ1025" s="56"/>
      <c r="BK1025" s="56"/>
      <c r="BL1025" s="34"/>
      <c r="BT1025" s="34"/>
      <c r="CF1025" s="34"/>
      <c r="CG1025" s="34"/>
      <c r="CH1025" s="34"/>
      <c r="CI1025" s="34"/>
      <c r="CJ1025" s="34"/>
      <c r="CR1025" s="34"/>
      <c r="CZ1025" s="34"/>
      <c r="DH1025" s="34"/>
      <c r="DQ1025" s="34"/>
      <c r="DY1025" s="34"/>
      <c r="EG1025" s="34"/>
      <c r="EO1025" s="34"/>
      <c r="EW1025" s="71"/>
      <c r="FB1025" s="75"/>
      <c r="FC1025" s="75"/>
      <c r="FL1025" s="71"/>
    </row>
    <row r="1026" spans="3:168" s="35" customFormat="1" x14ac:dyDescent="0.2">
      <c r="C1026" s="36"/>
      <c r="G1026" s="37"/>
      <c r="H1026" s="37"/>
      <c r="P1026" s="34"/>
      <c r="X1026" s="34"/>
      <c r="AN1026" s="34"/>
      <c r="BD1026" s="34"/>
      <c r="BE1026" s="56"/>
      <c r="BF1026" s="56"/>
      <c r="BG1026" s="56"/>
      <c r="BH1026" s="56"/>
      <c r="BI1026" s="56"/>
      <c r="BJ1026" s="56"/>
      <c r="BK1026" s="56"/>
      <c r="BL1026" s="34"/>
      <c r="BT1026" s="34"/>
      <c r="CF1026" s="34"/>
      <c r="CG1026" s="34"/>
      <c r="CH1026" s="34"/>
      <c r="CI1026" s="34"/>
      <c r="CJ1026" s="34"/>
      <c r="CR1026" s="34"/>
      <c r="CZ1026" s="34"/>
      <c r="DH1026" s="34"/>
      <c r="DQ1026" s="34"/>
      <c r="DY1026" s="34"/>
      <c r="EG1026" s="34"/>
      <c r="EO1026" s="34"/>
      <c r="EW1026" s="71"/>
      <c r="FB1026" s="75"/>
      <c r="FC1026" s="75"/>
      <c r="FL1026" s="71"/>
    </row>
    <row r="1027" spans="3:168" s="35" customFormat="1" x14ac:dyDescent="0.2">
      <c r="C1027" s="36"/>
      <c r="G1027" s="37"/>
      <c r="H1027" s="37"/>
      <c r="P1027" s="34"/>
      <c r="X1027" s="34"/>
      <c r="AN1027" s="34"/>
      <c r="BD1027" s="34"/>
      <c r="BE1027" s="56"/>
      <c r="BF1027" s="56"/>
      <c r="BG1027" s="56"/>
      <c r="BH1027" s="56"/>
      <c r="BI1027" s="56"/>
      <c r="BJ1027" s="56"/>
      <c r="BK1027" s="56"/>
      <c r="BL1027" s="34"/>
      <c r="BT1027" s="34"/>
      <c r="CF1027" s="34"/>
      <c r="CG1027" s="34"/>
      <c r="CH1027" s="34"/>
      <c r="CI1027" s="34"/>
      <c r="CJ1027" s="34"/>
      <c r="CR1027" s="34"/>
      <c r="CZ1027" s="34"/>
      <c r="DH1027" s="34"/>
      <c r="DQ1027" s="34"/>
      <c r="DY1027" s="34"/>
      <c r="EG1027" s="34"/>
      <c r="EO1027" s="34"/>
      <c r="EW1027" s="71"/>
      <c r="FB1027" s="75"/>
      <c r="FC1027" s="75"/>
      <c r="FL1027" s="71"/>
    </row>
    <row r="1028" spans="3:168" s="35" customFormat="1" x14ac:dyDescent="0.2">
      <c r="C1028" s="36"/>
      <c r="G1028" s="37"/>
      <c r="H1028" s="37"/>
      <c r="P1028" s="34"/>
      <c r="X1028" s="34"/>
      <c r="AN1028" s="34"/>
      <c r="BD1028" s="34"/>
      <c r="BE1028" s="56"/>
      <c r="BF1028" s="56"/>
      <c r="BG1028" s="56"/>
      <c r="BH1028" s="56"/>
      <c r="BI1028" s="56"/>
      <c r="BJ1028" s="56"/>
      <c r="BK1028" s="56"/>
      <c r="BL1028" s="34"/>
      <c r="BT1028" s="34"/>
      <c r="CF1028" s="34"/>
      <c r="CG1028" s="34"/>
      <c r="CH1028" s="34"/>
      <c r="CI1028" s="34"/>
      <c r="CJ1028" s="34"/>
      <c r="CR1028" s="34"/>
      <c r="CZ1028" s="34"/>
      <c r="DH1028" s="34"/>
      <c r="DQ1028" s="34"/>
      <c r="DY1028" s="34"/>
      <c r="EG1028" s="34"/>
      <c r="EO1028" s="34"/>
      <c r="EW1028" s="71"/>
      <c r="FB1028" s="75"/>
      <c r="FC1028" s="75"/>
      <c r="FL1028" s="71"/>
    </row>
    <row r="1029" spans="3:168" s="35" customFormat="1" x14ac:dyDescent="0.2">
      <c r="C1029" s="36"/>
      <c r="G1029" s="37"/>
      <c r="H1029" s="37"/>
      <c r="P1029" s="34"/>
      <c r="X1029" s="34"/>
      <c r="AN1029" s="34"/>
      <c r="BD1029" s="34"/>
      <c r="BE1029" s="56"/>
      <c r="BF1029" s="56"/>
      <c r="BG1029" s="56"/>
      <c r="BH1029" s="56"/>
      <c r="BI1029" s="56"/>
      <c r="BJ1029" s="56"/>
      <c r="BK1029" s="56"/>
      <c r="BL1029" s="34"/>
      <c r="BT1029" s="34"/>
      <c r="CF1029" s="34"/>
      <c r="CG1029" s="34"/>
      <c r="CH1029" s="34"/>
      <c r="CI1029" s="34"/>
      <c r="CJ1029" s="34"/>
      <c r="CR1029" s="34"/>
      <c r="CZ1029" s="34"/>
      <c r="DH1029" s="34"/>
      <c r="DQ1029" s="34"/>
      <c r="DY1029" s="34"/>
      <c r="EG1029" s="34"/>
      <c r="EO1029" s="34"/>
      <c r="EW1029" s="71"/>
      <c r="FB1029" s="75"/>
      <c r="FC1029" s="75"/>
      <c r="FL1029" s="71"/>
    </row>
    <row r="1030" spans="3:168" s="35" customFormat="1" x14ac:dyDescent="0.2">
      <c r="C1030" s="36"/>
      <c r="G1030" s="37"/>
      <c r="H1030" s="37"/>
      <c r="P1030" s="34"/>
      <c r="X1030" s="34"/>
      <c r="AN1030" s="34"/>
      <c r="BD1030" s="34"/>
      <c r="BE1030" s="56"/>
      <c r="BF1030" s="56"/>
      <c r="BG1030" s="56"/>
      <c r="BH1030" s="56"/>
      <c r="BI1030" s="56"/>
      <c r="BJ1030" s="56"/>
      <c r="BK1030" s="56"/>
      <c r="BL1030" s="34"/>
      <c r="BT1030" s="34"/>
      <c r="CF1030" s="34"/>
      <c r="CG1030" s="34"/>
      <c r="CH1030" s="34"/>
      <c r="CI1030" s="34"/>
      <c r="CJ1030" s="34"/>
      <c r="CR1030" s="34"/>
      <c r="CZ1030" s="34"/>
      <c r="DH1030" s="34"/>
      <c r="DQ1030" s="34"/>
      <c r="DY1030" s="34"/>
      <c r="EG1030" s="34"/>
      <c r="EO1030" s="34"/>
      <c r="EW1030" s="71"/>
      <c r="FB1030" s="75"/>
      <c r="FC1030" s="75"/>
      <c r="FL1030" s="71"/>
    </row>
    <row r="1031" spans="3:168" s="35" customFormat="1" x14ac:dyDescent="0.2">
      <c r="C1031" s="36"/>
      <c r="G1031" s="37"/>
      <c r="H1031" s="37"/>
      <c r="P1031" s="34"/>
      <c r="X1031" s="34"/>
      <c r="AN1031" s="34"/>
      <c r="BD1031" s="34"/>
      <c r="BE1031" s="56"/>
      <c r="BF1031" s="56"/>
      <c r="BG1031" s="56"/>
      <c r="BH1031" s="56"/>
      <c r="BI1031" s="56"/>
      <c r="BJ1031" s="56"/>
      <c r="BK1031" s="56"/>
      <c r="BL1031" s="34"/>
      <c r="BT1031" s="34"/>
      <c r="CF1031" s="34"/>
      <c r="CG1031" s="34"/>
      <c r="CH1031" s="34"/>
      <c r="CI1031" s="34"/>
      <c r="CJ1031" s="34"/>
      <c r="CR1031" s="34"/>
      <c r="CZ1031" s="34"/>
      <c r="DH1031" s="34"/>
      <c r="DQ1031" s="34"/>
      <c r="DY1031" s="34"/>
      <c r="EG1031" s="34"/>
      <c r="EO1031" s="34"/>
      <c r="EW1031" s="71"/>
      <c r="FB1031" s="75"/>
      <c r="FC1031" s="75"/>
      <c r="FL1031" s="71"/>
    </row>
    <row r="1032" spans="3:168" s="35" customFormat="1" x14ac:dyDescent="0.2">
      <c r="C1032" s="36"/>
      <c r="G1032" s="37"/>
      <c r="H1032" s="37"/>
      <c r="P1032" s="34"/>
      <c r="X1032" s="34"/>
      <c r="AN1032" s="34"/>
      <c r="BD1032" s="34"/>
      <c r="BE1032" s="56"/>
      <c r="BF1032" s="56"/>
      <c r="BG1032" s="56"/>
      <c r="BH1032" s="56"/>
      <c r="BI1032" s="56"/>
      <c r="BJ1032" s="56"/>
      <c r="BK1032" s="56"/>
      <c r="BL1032" s="34"/>
      <c r="BT1032" s="34"/>
      <c r="CF1032" s="34"/>
      <c r="CG1032" s="34"/>
      <c r="CH1032" s="34"/>
      <c r="CI1032" s="34"/>
      <c r="CJ1032" s="34"/>
      <c r="CR1032" s="34"/>
      <c r="CZ1032" s="34"/>
      <c r="DH1032" s="34"/>
      <c r="DQ1032" s="34"/>
      <c r="DY1032" s="34"/>
      <c r="EG1032" s="34"/>
      <c r="EO1032" s="34"/>
      <c r="EW1032" s="71"/>
      <c r="FB1032" s="75"/>
      <c r="FC1032" s="75"/>
      <c r="FL1032" s="71"/>
    </row>
    <row r="1033" spans="3:168" s="35" customFormat="1" x14ac:dyDescent="0.2">
      <c r="C1033" s="36"/>
      <c r="G1033" s="37"/>
      <c r="H1033" s="37"/>
      <c r="P1033" s="34"/>
      <c r="X1033" s="34"/>
      <c r="AN1033" s="34"/>
      <c r="BD1033" s="34"/>
      <c r="BE1033" s="56"/>
      <c r="BF1033" s="56"/>
      <c r="BG1033" s="56"/>
      <c r="BH1033" s="56"/>
      <c r="BI1033" s="56"/>
      <c r="BJ1033" s="56"/>
      <c r="BK1033" s="56"/>
      <c r="BL1033" s="34"/>
      <c r="BT1033" s="34"/>
      <c r="CF1033" s="34"/>
      <c r="CG1033" s="34"/>
      <c r="CH1033" s="34"/>
      <c r="CI1033" s="34"/>
      <c r="CJ1033" s="34"/>
      <c r="CR1033" s="34"/>
      <c r="CZ1033" s="34"/>
      <c r="DH1033" s="34"/>
      <c r="DQ1033" s="34"/>
      <c r="DY1033" s="34"/>
      <c r="EG1033" s="34"/>
      <c r="EO1033" s="34"/>
      <c r="EW1033" s="71"/>
      <c r="FB1033" s="75"/>
      <c r="FC1033" s="75"/>
      <c r="FL1033" s="71"/>
    </row>
    <row r="1034" spans="3:168" s="35" customFormat="1" x14ac:dyDescent="0.2">
      <c r="C1034" s="36"/>
      <c r="G1034" s="37"/>
      <c r="H1034" s="37"/>
      <c r="P1034" s="34"/>
      <c r="X1034" s="34"/>
      <c r="AN1034" s="34"/>
      <c r="BD1034" s="34"/>
      <c r="BE1034" s="56"/>
      <c r="BF1034" s="56"/>
      <c r="BG1034" s="56"/>
      <c r="BH1034" s="56"/>
      <c r="BI1034" s="56"/>
      <c r="BJ1034" s="56"/>
      <c r="BK1034" s="56"/>
      <c r="BL1034" s="34"/>
      <c r="BT1034" s="34"/>
      <c r="CF1034" s="34"/>
      <c r="CG1034" s="34"/>
      <c r="CH1034" s="34"/>
      <c r="CI1034" s="34"/>
      <c r="CJ1034" s="34"/>
      <c r="CR1034" s="34"/>
      <c r="CZ1034" s="34"/>
      <c r="DH1034" s="34"/>
      <c r="DQ1034" s="34"/>
      <c r="DY1034" s="34"/>
      <c r="EG1034" s="34"/>
      <c r="EO1034" s="34"/>
      <c r="EW1034" s="71"/>
      <c r="FB1034" s="75"/>
      <c r="FC1034" s="75"/>
      <c r="FL1034" s="71"/>
    </row>
    <row r="1035" spans="3:168" s="35" customFormat="1" x14ac:dyDescent="0.2">
      <c r="C1035" s="36"/>
      <c r="G1035" s="37"/>
      <c r="H1035" s="37"/>
      <c r="P1035" s="34"/>
      <c r="X1035" s="34"/>
      <c r="AN1035" s="34"/>
      <c r="BD1035" s="34"/>
      <c r="BE1035" s="56"/>
      <c r="BF1035" s="56"/>
      <c r="BG1035" s="56"/>
      <c r="BH1035" s="56"/>
      <c r="BI1035" s="56"/>
      <c r="BJ1035" s="56"/>
      <c r="BK1035" s="56"/>
      <c r="BL1035" s="34"/>
      <c r="BT1035" s="34"/>
      <c r="CF1035" s="34"/>
      <c r="CG1035" s="34"/>
      <c r="CH1035" s="34"/>
      <c r="CI1035" s="34"/>
      <c r="CJ1035" s="34"/>
      <c r="CR1035" s="34"/>
      <c r="CZ1035" s="34"/>
      <c r="DH1035" s="34"/>
      <c r="DQ1035" s="34"/>
      <c r="DY1035" s="34"/>
      <c r="EG1035" s="34"/>
      <c r="EO1035" s="34"/>
      <c r="EW1035" s="71"/>
      <c r="FB1035" s="75"/>
      <c r="FC1035" s="75"/>
      <c r="FL1035" s="71"/>
    </row>
    <row r="1036" spans="3:168" s="35" customFormat="1" x14ac:dyDescent="0.2">
      <c r="C1036" s="36"/>
      <c r="G1036" s="37"/>
      <c r="H1036" s="37"/>
      <c r="P1036" s="34"/>
      <c r="X1036" s="34"/>
      <c r="AN1036" s="34"/>
      <c r="BD1036" s="34"/>
      <c r="BE1036" s="56"/>
      <c r="BF1036" s="56"/>
      <c r="BG1036" s="56"/>
      <c r="BH1036" s="56"/>
      <c r="BI1036" s="56"/>
      <c r="BJ1036" s="56"/>
      <c r="BK1036" s="56"/>
      <c r="BL1036" s="34"/>
      <c r="BT1036" s="34"/>
      <c r="CF1036" s="34"/>
      <c r="CG1036" s="34"/>
      <c r="CH1036" s="34"/>
      <c r="CI1036" s="34"/>
      <c r="CJ1036" s="34"/>
      <c r="CR1036" s="34"/>
      <c r="CZ1036" s="34"/>
      <c r="DH1036" s="34"/>
      <c r="DQ1036" s="34"/>
      <c r="DY1036" s="34"/>
      <c r="EG1036" s="34"/>
      <c r="EO1036" s="34"/>
      <c r="EW1036" s="71"/>
      <c r="FB1036" s="75"/>
      <c r="FC1036" s="75"/>
      <c r="FL1036" s="71"/>
    </row>
    <row r="1037" spans="3:168" s="35" customFormat="1" x14ac:dyDescent="0.2">
      <c r="C1037" s="36"/>
      <c r="G1037" s="37"/>
      <c r="H1037" s="37"/>
      <c r="P1037" s="34"/>
      <c r="X1037" s="34"/>
      <c r="AN1037" s="34"/>
      <c r="BD1037" s="34"/>
      <c r="BE1037" s="56"/>
      <c r="BF1037" s="56"/>
      <c r="BG1037" s="56"/>
      <c r="BH1037" s="56"/>
      <c r="BI1037" s="56"/>
      <c r="BJ1037" s="56"/>
      <c r="BK1037" s="56"/>
      <c r="BL1037" s="34"/>
      <c r="BT1037" s="34"/>
      <c r="CF1037" s="34"/>
      <c r="CG1037" s="34"/>
      <c r="CH1037" s="34"/>
      <c r="CI1037" s="34"/>
      <c r="CJ1037" s="34"/>
      <c r="CR1037" s="34"/>
      <c r="CZ1037" s="34"/>
      <c r="DH1037" s="34"/>
      <c r="DQ1037" s="34"/>
      <c r="DY1037" s="34"/>
      <c r="EG1037" s="34"/>
      <c r="EO1037" s="34"/>
      <c r="EW1037" s="71"/>
      <c r="FB1037" s="75"/>
      <c r="FC1037" s="75"/>
      <c r="FL1037" s="71"/>
    </row>
    <row r="1038" spans="3:168" s="35" customFormat="1" x14ac:dyDescent="0.2">
      <c r="C1038" s="36"/>
      <c r="G1038" s="37"/>
      <c r="H1038" s="37"/>
      <c r="P1038" s="34"/>
      <c r="X1038" s="34"/>
      <c r="AN1038" s="34"/>
      <c r="BD1038" s="34"/>
      <c r="BE1038" s="56"/>
      <c r="BF1038" s="56"/>
      <c r="BG1038" s="56"/>
      <c r="BH1038" s="56"/>
      <c r="BI1038" s="56"/>
      <c r="BJ1038" s="56"/>
      <c r="BK1038" s="56"/>
      <c r="BL1038" s="34"/>
      <c r="BT1038" s="34"/>
      <c r="CF1038" s="34"/>
      <c r="CG1038" s="34"/>
      <c r="CH1038" s="34"/>
      <c r="CI1038" s="34"/>
      <c r="CJ1038" s="34"/>
      <c r="CR1038" s="34"/>
      <c r="CZ1038" s="34"/>
      <c r="DH1038" s="34"/>
      <c r="DQ1038" s="34"/>
      <c r="DY1038" s="34"/>
      <c r="EG1038" s="34"/>
      <c r="EO1038" s="34"/>
      <c r="EW1038" s="71"/>
      <c r="FB1038" s="75"/>
      <c r="FC1038" s="75"/>
      <c r="FL1038" s="71"/>
    </row>
    <row r="1039" spans="3:168" s="35" customFormat="1" x14ac:dyDescent="0.2">
      <c r="C1039" s="36"/>
      <c r="G1039" s="37"/>
      <c r="H1039" s="37"/>
      <c r="P1039" s="34"/>
      <c r="X1039" s="34"/>
      <c r="AN1039" s="34"/>
      <c r="BD1039" s="34"/>
      <c r="BE1039" s="56"/>
      <c r="BF1039" s="56"/>
      <c r="BG1039" s="56"/>
      <c r="BH1039" s="56"/>
      <c r="BI1039" s="56"/>
      <c r="BJ1039" s="56"/>
      <c r="BK1039" s="56"/>
      <c r="BL1039" s="34"/>
      <c r="BT1039" s="34"/>
      <c r="CF1039" s="34"/>
      <c r="CG1039" s="34"/>
      <c r="CH1039" s="34"/>
      <c r="CI1039" s="34"/>
      <c r="CJ1039" s="34"/>
      <c r="CR1039" s="34"/>
      <c r="CZ1039" s="34"/>
      <c r="DH1039" s="34"/>
      <c r="DQ1039" s="34"/>
      <c r="DY1039" s="34"/>
      <c r="EG1039" s="34"/>
      <c r="EO1039" s="34"/>
      <c r="EW1039" s="71"/>
      <c r="FB1039" s="75"/>
      <c r="FC1039" s="75"/>
      <c r="FL1039" s="71"/>
    </row>
    <row r="1040" spans="3:168" s="35" customFormat="1" x14ac:dyDescent="0.2">
      <c r="C1040" s="36"/>
      <c r="G1040" s="37"/>
      <c r="H1040" s="37"/>
      <c r="P1040" s="34"/>
      <c r="X1040" s="34"/>
      <c r="AN1040" s="34"/>
      <c r="BD1040" s="34"/>
      <c r="BE1040" s="56"/>
      <c r="BF1040" s="56"/>
      <c r="BG1040" s="56"/>
      <c r="BH1040" s="56"/>
      <c r="BI1040" s="56"/>
      <c r="BJ1040" s="56"/>
      <c r="BK1040" s="56"/>
      <c r="BL1040" s="34"/>
      <c r="BT1040" s="34"/>
      <c r="CF1040" s="34"/>
      <c r="CG1040" s="34"/>
      <c r="CH1040" s="34"/>
      <c r="CI1040" s="34"/>
      <c r="CJ1040" s="34"/>
      <c r="CR1040" s="34"/>
      <c r="CZ1040" s="34"/>
      <c r="DH1040" s="34"/>
      <c r="DQ1040" s="34"/>
      <c r="DY1040" s="34"/>
      <c r="EG1040" s="34"/>
      <c r="EO1040" s="34"/>
      <c r="EW1040" s="71"/>
      <c r="FB1040" s="75"/>
      <c r="FC1040" s="75"/>
      <c r="FL1040" s="71"/>
    </row>
    <row r="1041" spans="3:168" s="35" customFormat="1" x14ac:dyDescent="0.2">
      <c r="C1041" s="36"/>
      <c r="G1041" s="37"/>
      <c r="H1041" s="37"/>
      <c r="P1041" s="34"/>
      <c r="X1041" s="34"/>
      <c r="AN1041" s="34"/>
      <c r="BD1041" s="34"/>
      <c r="BE1041" s="56"/>
      <c r="BF1041" s="56"/>
      <c r="BG1041" s="56"/>
      <c r="BH1041" s="56"/>
      <c r="BI1041" s="56"/>
      <c r="BJ1041" s="56"/>
      <c r="BK1041" s="56"/>
      <c r="BL1041" s="34"/>
      <c r="BT1041" s="34"/>
      <c r="CF1041" s="34"/>
      <c r="CG1041" s="34"/>
      <c r="CH1041" s="34"/>
      <c r="CI1041" s="34"/>
      <c r="CJ1041" s="34"/>
      <c r="CR1041" s="34"/>
      <c r="CZ1041" s="34"/>
      <c r="DH1041" s="34"/>
      <c r="DQ1041" s="34"/>
      <c r="DY1041" s="34"/>
      <c r="EG1041" s="34"/>
      <c r="EO1041" s="34"/>
      <c r="EW1041" s="71"/>
      <c r="FB1041" s="75"/>
      <c r="FC1041" s="75"/>
      <c r="FL1041" s="71"/>
    </row>
    <row r="1042" spans="3:168" s="35" customFormat="1" x14ac:dyDescent="0.2">
      <c r="C1042" s="36"/>
      <c r="G1042" s="37"/>
      <c r="H1042" s="37"/>
      <c r="P1042" s="34"/>
      <c r="X1042" s="34"/>
      <c r="AN1042" s="34"/>
      <c r="BD1042" s="34"/>
      <c r="BE1042" s="56"/>
      <c r="BF1042" s="56"/>
      <c r="BG1042" s="56"/>
      <c r="BH1042" s="56"/>
      <c r="BI1042" s="56"/>
      <c r="BJ1042" s="56"/>
      <c r="BK1042" s="56"/>
      <c r="BL1042" s="34"/>
      <c r="BT1042" s="34"/>
      <c r="CF1042" s="34"/>
      <c r="CG1042" s="34"/>
      <c r="CH1042" s="34"/>
      <c r="CI1042" s="34"/>
      <c r="CJ1042" s="34"/>
      <c r="CR1042" s="34"/>
      <c r="CZ1042" s="34"/>
      <c r="DH1042" s="34"/>
      <c r="DQ1042" s="34"/>
      <c r="DY1042" s="34"/>
      <c r="EG1042" s="34"/>
      <c r="EO1042" s="34"/>
      <c r="EW1042" s="71"/>
      <c r="FB1042" s="75"/>
      <c r="FC1042" s="75"/>
      <c r="FL1042" s="71"/>
    </row>
    <row r="1043" spans="3:168" s="35" customFormat="1" x14ac:dyDescent="0.2">
      <c r="C1043" s="36"/>
      <c r="G1043" s="37"/>
      <c r="H1043" s="37"/>
      <c r="P1043" s="34"/>
      <c r="X1043" s="34"/>
      <c r="AN1043" s="34"/>
      <c r="BD1043" s="34"/>
      <c r="BE1043" s="56"/>
      <c r="BF1043" s="56"/>
      <c r="BG1043" s="56"/>
      <c r="BH1043" s="56"/>
      <c r="BI1043" s="56"/>
      <c r="BJ1043" s="56"/>
      <c r="BK1043" s="56"/>
      <c r="BL1043" s="34"/>
      <c r="BT1043" s="34"/>
      <c r="CF1043" s="34"/>
      <c r="CG1043" s="34"/>
      <c r="CH1043" s="34"/>
      <c r="CI1043" s="34"/>
      <c r="CJ1043" s="34"/>
      <c r="CR1043" s="34"/>
      <c r="CZ1043" s="34"/>
      <c r="DH1043" s="34"/>
      <c r="DQ1043" s="34"/>
      <c r="DY1043" s="34"/>
      <c r="EG1043" s="34"/>
      <c r="EO1043" s="34"/>
      <c r="EW1043" s="71"/>
      <c r="FB1043" s="75"/>
      <c r="FC1043" s="75"/>
      <c r="FL1043" s="71"/>
    </row>
    <row r="1044" spans="3:168" s="35" customFormat="1" x14ac:dyDescent="0.2">
      <c r="C1044" s="36"/>
      <c r="G1044" s="37"/>
      <c r="H1044" s="37"/>
      <c r="P1044" s="34"/>
      <c r="X1044" s="34"/>
      <c r="AN1044" s="34"/>
      <c r="BD1044" s="34"/>
      <c r="BE1044" s="56"/>
      <c r="BF1044" s="56"/>
      <c r="BG1044" s="56"/>
      <c r="BH1044" s="56"/>
      <c r="BI1044" s="56"/>
      <c r="BJ1044" s="56"/>
      <c r="BK1044" s="56"/>
      <c r="BL1044" s="34"/>
      <c r="BT1044" s="34"/>
      <c r="CF1044" s="34"/>
      <c r="CG1044" s="34"/>
      <c r="CH1044" s="34"/>
      <c r="CI1044" s="34"/>
      <c r="CJ1044" s="34"/>
      <c r="CR1044" s="34"/>
      <c r="CZ1044" s="34"/>
      <c r="DH1044" s="34"/>
      <c r="DQ1044" s="34"/>
      <c r="DY1044" s="34"/>
      <c r="EG1044" s="34"/>
      <c r="EO1044" s="34"/>
      <c r="EW1044" s="71"/>
      <c r="FB1044" s="75"/>
      <c r="FC1044" s="75"/>
      <c r="FL1044" s="71"/>
    </row>
    <row r="1045" spans="3:168" s="35" customFormat="1" x14ac:dyDescent="0.2">
      <c r="C1045" s="36"/>
      <c r="G1045" s="37"/>
      <c r="H1045" s="37"/>
      <c r="P1045" s="34"/>
      <c r="X1045" s="34"/>
      <c r="AN1045" s="34"/>
      <c r="BD1045" s="34"/>
      <c r="BE1045" s="56"/>
      <c r="BF1045" s="56"/>
      <c r="BG1045" s="56"/>
      <c r="BH1045" s="56"/>
      <c r="BI1045" s="56"/>
      <c r="BJ1045" s="56"/>
      <c r="BK1045" s="56"/>
      <c r="BL1045" s="34"/>
      <c r="BT1045" s="34"/>
      <c r="CF1045" s="34"/>
      <c r="CG1045" s="34"/>
      <c r="CH1045" s="34"/>
      <c r="CI1045" s="34"/>
      <c r="CJ1045" s="34"/>
      <c r="CR1045" s="34"/>
      <c r="CZ1045" s="34"/>
      <c r="DH1045" s="34"/>
      <c r="DQ1045" s="34"/>
      <c r="DY1045" s="34"/>
      <c r="EG1045" s="34"/>
      <c r="EO1045" s="34"/>
      <c r="EW1045" s="71"/>
      <c r="FB1045" s="75"/>
      <c r="FC1045" s="75"/>
      <c r="FL1045" s="71"/>
    </row>
    <row r="1046" spans="3:168" s="35" customFormat="1" x14ac:dyDescent="0.2">
      <c r="C1046" s="36"/>
      <c r="G1046" s="37"/>
      <c r="H1046" s="37"/>
      <c r="P1046" s="34"/>
      <c r="X1046" s="34"/>
      <c r="AN1046" s="34"/>
      <c r="BD1046" s="34"/>
      <c r="BE1046" s="56"/>
      <c r="BF1046" s="56"/>
      <c r="BG1046" s="56"/>
      <c r="BH1046" s="56"/>
      <c r="BI1046" s="56"/>
      <c r="BJ1046" s="56"/>
      <c r="BK1046" s="56"/>
      <c r="BL1046" s="34"/>
      <c r="BT1046" s="34"/>
      <c r="CF1046" s="34"/>
      <c r="CG1046" s="34"/>
      <c r="CH1046" s="34"/>
      <c r="CI1046" s="34"/>
      <c r="CJ1046" s="34"/>
      <c r="CR1046" s="34"/>
      <c r="CZ1046" s="34"/>
      <c r="DH1046" s="34"/>
      <c r="DQ1046" s="34"/>
      <c r="DY1046" s="34"/>
      <c r="EG1046" s="34"/>
      <c r="EO1046" s="34"/>
      <c r="EW1046" s="71"/>
      <c r="FB1046" s="75"/>
      <c r="FC1046" s="75"/>
      <c r="FL1046" s="71"/>
    </row>
    <row r="1047" spans="3:168" s="35" customFormat="1" x14ac:dyDescent="0.2">
      <c r="C1047" s="36"/>
      <c r="G1047" s="37"/>
      <c r="H1047" s="37"/>
      <c r="P1047" s="34"/>
      <c r="X1047" s="34"/>
      <c r="AN1047" s="34"/>
      <c r="BD1047" s="34"/>
      <c r="BE1047" s="56"/>
      <c r="BF1047" s="56"/>
      <c r="BG1047" s="56"/>
      <c r="BH1047" s="56"/>
      <c r="BI1047" s="56"/>
      <c r="BJ1047" s="56"/>
      <c r="BK1047" s="56"/>
      <c r="BL1047" s="34"/>
      <c r="BT1047" s="34"/>
      <c r="CF1047" s="34"/>
      <c r="CG1047" s="34"/>
      <c r="CH1047" s="34"/>
      <c r="CI1047" s="34"/>
      <c r="CJ1047" s="34"/>
      <c r="CR1047" s="34"/>
      <c r="CZ1047" s="34"/>
      <c r="DH1047" s="34"/>
      <c r="DQ1047" s="34"/>
      <c r="DY1047" s="34"/>
      <c r="EG1047" s="34"/>
      <c r="EO1047" s="34"/>
      <c r="EW1047" s="71"/>
      <c r="FB1047" s="75"/>
      <c r="FC1047" s="75"/>
      <c r="FL1047" s="71"/>
    </row>
    <row r="1048" spans="3:168" s="35" customFormat="1" x14ac:dyDescent="0.2">
      <c r="C1048" s="36"/>
      <c r="G1048" s="37"/>
      <c r="H1048" s="37"/>
      <c r="P1048" s="34"/>
      <c r="X1048" s="34"/>
      <c r="AN1048" s="34"/>
      <c r="BD1048" s="34"/>
      <c r="BE1048" s="56"/>
      <c r="BF1048" s="56"/>
      <c r="BG1048" s="56"/>
      <c r="BH1048" s="56"/>
      <c r="BI1048" s="56"/>
      <c r="BJ1048" s="56"/>
      <c r="BK1048" s="56"/>
      <c r="BL1048" s="34"/>
      <c r="BT1048" s="34"/>
      <c r="CF1048" s="34"/>
      <c r="CG1048" s="34"/>
      <c r="CH1048" s="34"/>
      <c r="CI1048" s="34"/>
      <c r="CJ1048" s="34"/>
      <c r="CR1048" s="34"/>
      <c r="CZ1048" s="34"/>
      <c r="DH1048" s="34"/>
      <c r="DQ1048" s="34"/>
      <c r="DY1048" s="34"/>
      <c r="EG1048" s="34"/>
      <c r="EO1048" s="34"/>
      <c r="EW1048" s="71"/>
      <c r="FB1048" s="75"/>
      <c r="FC1048" s="75"/>
      <c r="FL1048" s="71"/>
    </row>
    <row r="1049" spans="3:168" s="35" customFormat="1" x14ac:dyDescent="0.2">
      <c r="C1049" s="36"/>
      <c r="G1049" s="37"/>
      <c r="H1049" s="37"/>
      <c r="P1049" s="34"/>
      <c r="X1049" s="34"/>
      <c r="AN1049" s="34"/>
      <c r="BD1049" s="34"/>
      <c r="BE1049" s="56"/>
      <c r="BF1049" s="56"/>
      <c r="BG1049" s="56"/>
      <c r="BH1049" s="56"/>
      <c r="BI1049" s="56"/>
      <c r="BJ1049" s="56"/>
      <c r="BK1049" s="56"/>
      <c r="BL1049" s="34"/>
      <c r="BT1049" s="34"/>
      <c r="CF1049" s="34"/>
      <c r="CG1049" s="34"/>
      <c r="CH1049" s="34"/>
      <c r="CI1049" s="34"/>
      <c r="CJ1049" s="34"/>
      <c r="CR1049" s="34"/>
      <c r="CZ1049" s="34"/>
      <c r="DH1049" s="34"/>
      <c r="DQ1049" s="34"/>
      <c r="DY1049" s="34"/>
      <c r="EG1049" s="34"/>
      <c r="EO1049" s="34"/>
      <c r="EW1049" s="71"/>
      <c r="FB1049" s="75"/>
      <c r="FC1049" s="75"/>
      <c r="FL1049" s="71"/>
    </row>
    <row r="1050" spans="3:168" s="35" customFormat="1" x14ac:dyDescent="0.2">
      <c r="C1050" s="36"/>
      <c r="G1050" s="37"/>
      <c r="H1050" s="37"/>
      <c r="P1050" s="34"/>
      <c r="X1050" s="34"/>
      <c r="AN1050" s="34"/>
      <c r="BD1050" s="34"/>
      <c r="BE1050" s="56"/>
      <c r="BF1050" s="56"/>
      <c r="BG1050" s="56"/>
      <c r="BH1050" s="56"/>
      <c r="BI1050" s="56"/>
      <c r="BJ1050" s="56"/>
      <c r="BK1050" s="56"/>
      <c r="BL1050" s="34"/>
      <c r="BT1050" s="34"/>
      <c r="CF1050" s="34"/>
      <c r="CG1050" s="34"/>
      <c r="CH1050" s="34"/>
      <c r="CI1050" s="34"/>
      <c r="CJ1050" s="34"/>
      <c r="CR1050" s="34"/>
      <c r="CZ1050" s="34"/>
      <c r="DH1050" s="34"/>
      <c r="DQ1050" s="34"/>
      <c r="DY1050" s="34"/>
      <c r="EG1050" s="34"/>
      <c r="EO1050" s="34"/>
      <c r="EW1050" s="71"/>
      <c r="FB1050" s="75"/>
      <c r="FC1050" s="75"/>
      <c r="FL1050" s="71"/>
    </row>
    <row r="1051" spans="3:168" s="35" customFormat="1" x14ac:dyDescent="0.2">
      <c r="C1051" s="36"/>
      <c r="G1051" s="37"/>
      <c r="H1051" s="37"/>
      <c r="P1051" s="34"/>
      <c r="X1051" s="34"/>
      <c r="AN1051" s="34"/>
      <c r="BD1051" s="34"/>
      <c r="BE1051" s="56"/>
      <c r="BF1051" s="56"/>
      <c r="BG1051" s="56"/>
      <c r="BH1051" s="56"/>
      <c r="BI1051" s="56"/>
      <c r="BJ1051" s="56"/>
      <c r="BK1051" s="56"/>
      <c r="BL1051" s="34"/>
      <c r="BT1051" s="34"/>
      <c r="CF1051" s="34"/>
      <c r="CG1051" s="34"/>
      <c r="CH1051" s="34"/>
      <c r="CI1051" s="34"/>
      <c r="CJ1051" s="34"/>
      <c r="CR1051" s="34"/>
      <c r="CZ1051" s="34"/>
      <c r="DH1051" s="34"/>
      <c r="DQ1051" s="34"/>
      <c r="DY1051" s="34"/>
      <c r="EG1051" s="34"/>
      <c r="EO1051" s="34"/>
      <c r="EW1051" s="71"/>
      <c r="FB1051" s="75"/>
      <c r="FC1051" s="75"/>
      <c r="FL1051" s="71"/>
    </row>
    <row r="1052" spans="3:168" s="35" customFormat="1" x14ac:dyDescent="0.2">
      <c r="C1052" s="36"/>
      <c r="G1052" s="37"/>
      <c r="H1052" s="37"/>
      <c r="P1052" s="34"/>
      <c r="X1052" s="34"/>
      <c r="AN1052" s="34"/>
      <c r="BD1052" s="34"/>
      <c r="BE1052" s="56"/>
      <c r="BF1052" s="56"/>
      <c r="BG1052" s="56"/>
      <c r="BH1052" s="56"/>
      <c r="BI1052" s="56"/>
      <c r="BJ1052" s="56"/>
      <c r="BK1052" s="56"/>
      <c r="BL1052" s="34"/>
      <c r="BT1052" s="34"/>
      <c r="CF1052" s="34"/>
      <c r="CG1052" s="34"/>
      <c r="CH1052" s="34"/>
      <c r="CI1052" s="34"/>
      <c r="CJ1052" s="34"/>
      <c r="CR1052" s="34"/>
      <c r="CZ1052" s="34"/>
      <c r="DH1052" s="34"/>
      <c r="DQ1052" s="34"/>
      <c r="DY1052" s="34"/>
      <c r="EG1052" s="34"/>
      <c r="EO1052" s="34"/>
      <c r="EW1052" s="71"/>
      <c r="FB1052" s="75"/>
      <c r="FC1052" s="75"/>
      <c r="FL1052" s="71"/>
    </row>
    <row r="1053" spans="3:168" s="35" customFormat="1" x14ac:dyDescent="0.2">
      <c r="C1053" s="36"/>
      <c r="G1053" s="37"/>
      <c r="H1053" s="37"/>
      <c r="P1053" s="34"/>
      <c r="X1053" s="34"/>
      <c r="AN1053" s="34"/>
      <c r="BD1053" s="34"/>
      <c r="BE1053" s="56"/>
      <c r="BF1053" s="56"/>
      <c r="BG1053" s="56"/>
      <c r="BH1053" s="56"/>
      <c r="BI1053" s="56"/>
      <c r="BJ1053" s="56"/>
      <c r="BK1053" s="56"/>
      <c r="BL1053" s="34"/>
      <c r="BT1053" s="34"/>
      <c r="CF1053" s="34"/>
      <c r="CG1053" s="34"/>
      <c r="CH1053" s="34"/>
      <c r="CI1053" s="34"/>
      <c r="CJ1053" s="34"/>
      <c r="CR1053" s="34"/>
      <c r="CZ1053" s="34"/>
      <c r="DH1053" s="34"/>
      <c r="DQ1053" s="34"/>
      <c r="DY1053" s="34"/>
      <c r="EG1053" s="34"/>
      <c r="EO1053" s="34"/>
      <c r="EW1053" s="71"/>
      <c r="FB1053" s="75"/>
      <c r="FC1053" s="75"/>
      <c r="FL1053" s="71"/>
    </row>
    <row r="1054" spans="3:168" s="35" customFormat="1" x14ac:dyDescent="0.2">
      <c r="C1054" s="36"/>
      <c r="G1054" s="37"/>
      <c r="H1054" s="37"/>
      <c r="P1054" s="34"/>
      <c r="X1054" s="34"/>
      <c r="AN1054" s="34"/>
      <c r="BD1054" s="34"/>
      <c r="BE1054" s="56"/>
      <c r="BF1054" s="56"/>
      <c r="BG1054" s="56"/>
      <c r="BH1054" s="56"/>
      <c r="BI1054" s="56"/>
      <c r="BJ1054" s="56"/>
      <c r="BK1054" s="56"/>
      <c r="BL1054" s="34"/>
      <c r="BT1054" s="34"/>
      <c r="CF1054" s="34"/>
      <c r="CG1054" s="34"/>
      <c r="CH1054" s="34"/>
      <c r="CI1054" s="34"/>
      <c r="CJ1054" s="34"/>
      <c r="CR1054" s="34"/>
      <c r="CZ1054" s="34"/>
      <c r="DH1054" s="34"/>
      <c r="DQ1054" s="34"/>
      <c r="DY1054" s="34"/>
      <c r="EG1054" s="34"/>
      <c r="EO1054" s="34"/>
      <c r="EW1054" s="71"/>
      <c r="FB1054" s="75"/>
      <c r="FC1054" s="75"/>
      <c r="FL1054" s="71"/>
    </row>
    <row r="1055" spans="3:168" s="35" customFormat="1" x14ac:dyDescent="0.2">
      <c r="C1055" s="36"/>
      <c r="G1055" s="37"/>
      <c r="H1055" s="37"/>
      <c r="P1055" s="34"/>
      <c r="X1055" s="34"/>
      <c r="AN1055" s="34"/>
      <c r="BD1055" s="34"/>
      <c r="BE1055" s="56"/>
      <c r="BF1055" s="56"/>
      <c r="BG1055" s="56"/>
      <c r="BH1055" s="56"/>
      <c r="BI1055" s="56"/>
      <c r="BJ1055" s="56"/>
      <c r="BK1055" s="56"/>
      <c r="BL1055" s="34"/>
      <c r="BT1055" s="34"/>
      <c r="CF1055" s="34"/>
      <c r="CG1055" s="34"/>
      <c r="CH1055" s="34"/>
      <c r="CI1055" s="34"/>
      <c r="CJ1055" s="34"/>
      <c r="CR1055" s="34"/>
      <c r="CZ1055" s="34"/>
      <c r="DH1055" s="34"/>
      <c r="DQ1055" s="34"/>
      <c r="DY1055" s="34"/>
      <c r="EG1055" s="34"/>
      <c r="EO1055" s="34"/>
      <c r="EW1055" s="71"/>
      <c r="FB1055" s="75"/>
      <c r="FC1055" s="75"/>
      <c r="FL1055" s="71"/>
    </row>
    <row r="1056" spans="3:168" s="35" customFormat="1" x14ac:dyDescent="0.2">
      <c r="C1056" s="36"/>
      <c r="G1056" s="37"/>
      <c r="H1056" s="37"/>
      <c r="P1056" s="34"/>
      <c r="X1056" s="34"/>
      <c r="AN1056" s="34"/>
      <c r="BD1056" s="34"/>
      <c r="BE1056" s="56"/>
      <c r="BF1056" s="56"/>
      <c r="BG1056" s="56"/>
      <c r="BH1056" s="56"/>
      <c r="BI1056" s="56"/>
      <c r="BJ1056" s="56"/>
      <c r="BK1056" s="56"/>
      <c r="BL1056" s="34"/>
      <c r="BT1056" s="34"/>
      <c r="CF1056" s="34"/>
      <c r="CG1056" s="34"/>
      <c r="CH1056" s="34"/>
      <c r="CI1056" s="34"/>
      <c r="CJ1056" s="34"/>
      <c r="CR1056" s="34"/>
      <c r="CZ1056" s="34"/>
      <c r="DH1056" s="34"/>
      <c r="DQ1056" s="34"/>
      <c r="DY1056" s="34"/>
      <c r="EG1056" s="34"/>
      <c r="EO1056" s="34"/>
      <c r="EW1056" s="71"/>
      <c r="FB1056" s="75"/>
      <c r="FC1056" s="75"/>
      <c r="FL1056" s="71"/>
    </row>
    <row r="1057" spans="3:168" s="35" customFormat="1" x14ac:dyDescent="0.2">
      <c r="C1057" s="36"/>
      <c r="G1057" s="37"/>
      <c r="H1057" s="37"/>
      <c r="P1057" s="34"/>
      <c r="X1057" s="34"/>
      <c r="AN1057" s="34"/>
      <c r="BD1057" s="34"/>
      <c r="BE1057" s="56"/>
      <c r="BF1057" s="56"/>
      <c r="BG1057" s="56"/>
      <c r="BH1057" s="56"/>
      <c r="BI1057" s="56"/>
      <c r="BJ1057" s="56"/>
      <c r="BK1057" s="56"/>
      <c r="BL1057" s="34"/>
      <c r="BT1057" s="34"/>
      <c r="CF1057" s="34"/>
      <c r="CG1057" s="34"/>
      <c r="CH1057" s="34"/>
      <c r="CI1057" s="34"/>
      <c r="CJ1057" s="34"/>
      <c r="CR1057" s="34"/>
      <c r="CZ1057" s="34"/>
      <c r="DH1057" s="34"/>
      <c r="DQ1057" s="34"/>
      <c r="DY1057" s="34"/>
      <c r="EG1057" s="34"/>
      <c r="EO1057" s="34"/>
      <c r="EW1057" s="71"/>
      <c r="FB1057" s="75"/>
      <c r="FC1057" s="75"/>
      <c r="FL1057" s="71"/>
    </row>
    <row r="1058" spans="3:168" s="35" customFormat="1" x14ac:dyDescent="0.2">
      <c r="C1058" s="36"/>
      <c r="G1058" s="37"/>
      <c r="H1058" s="37"/>
      <c r="P1058" s="34"/>
      <c r="X1058" s="34"/>
      <c r="AN1058" s="34"/>
      <c r="BD1058" s="34"/>
      <c r="BE1058" s="56"/>
      <c r="BF1058" s="56"/>
      <c r="BG1058" s="56"/>
      <c r="BH1058" s="56"/>
      <c r="BI1058" s="56"/>
      <c r="BJ1058" s="56"/>
      <c r="BK1058" s="56"/>
      <c r="BL1058" s="34"/>
      <c r="BT1058" s="34"/>
      <c r="CF1058" s="34"/>
      <c r="CG1058" s="34"/>
      <c r="CH1058" s="34"/>
      <c r="CI1058" s="34"/>
      <c r="CJ1058" s="34"/>
      <c r="CR1058" s="34"/>
      <c r="CZ1058" s="34"/>
      <c r="DH1058" s="34"/>
      <c r="DQ1058" s="34"/>
      <c r="DY1058" s="34"/>
      <c r="EG1058" s="34"/>
      <c r="EO1058" s="34"/>
      <c r="EW1058" s="71"/>
      <c r="FB1058" s="75"/>
      <c r="FC1058" s="75"/>
      <c r="FL1058" s="71"/>
    </row>
    <row r="1059" spans="3:168" s="35" customFormat="1" x14ac:dyDescent="0.2">
      <c r="C1059" s="36"/>
      <c r="G1059" s="37"/>
      <c r="H1059" s="37"/>
      <c r="P1059" s="34"/>
      <c r="X1059" s="34"/>
      <c r="AN1059" s="34"/>
      <c r="BD1059" s="34"/>
      <c r="BE1059" s="56"/>
      <c r="BF1059" s="56"/>
      <c r="BG1059" s="56"/>
      <c r="BH1059" s="56"/>
      <c r="BI1059" s="56"/>
      <c r="BJ1059" s="56"/>
      <c r="BK1059" s="56"/>
      <c r="BL1059" s="34"/>
      <c r="BT1059" s="34"/>
      <c r="CF1059" s="34"/>
      <c r="CG1059" s="34"/>
      <c r="CH1059" s="34"/>
      <c r="CI1059" s="34"/>
      <c r="CJ1059" s="34"/>
      <c r="CR1059" s="34"/>
      <c r="CZ1059" s="34"/>
      <c r="DH1059" s="34"/>
      <c r="DQ1059" s="34"/>
      <c r="DY1059" s="34"/>
      <c r="EG1059" s="34"/>
      <c r="EO1059" s="34"/>
      <c r="EW1059" s="71"/>
      <c r="FB1059" s="75"/>
      <c r="FC1059" s="75"/>
      <c r="FL1059" s="71"/>
    </row>
    <row r="1060" spans="3:168" s="35" customFormat="1" x14ac:dyDescent="0.2">
      <c r="C1060" s="36"/>
      <c r="G1060" s="37"/>
      <c r="H1060" s="37"/>
      <c r="P1060" s="34"/>
      <c r="X1060" s="34"/>
      <c r="AN1060" s="34"/>
      <c r="BD1060" s="34"/>
      <c r="BE1060" s="56"/>
      <c r="BF1060" s="56"/>
      <c r="BG1060" s="56"/>
      <c r="BH1060" s="56"/>
      <c r="BI1060" s="56"/>
      <c r="BJ1060" s="56"/>
      <c r="BK1060" s="56"/>
      <c r="BL1060" s="34"/>
      <c r="BT1060" s="34"/>
      <c r="CF1060" s="34"/>
      <c r="CG1060" s="34"/>
      <c r="CH1060" s="34"/>
      <c r="CI1060" s="34"/>
      <c r="CJ1060" s="34"/>
      <c r="CR1060" s="34"/>
      <c r="CZ1060" s="34"/>
      <c r="DH1060" s="34"/>
      <c r="DQ1060" s="34"/>
      <c r="DY1060" s="34"/>
      <c r="EG1060" s="34"/>
      <c r="EO1060" s="34"/>
      <c r="EW1060" s="71"/>
      <c r="FB1060" s="75"/>
      <c r="FC1060" s="75"/>
      <c r="FL1060" s="71"/>
    </row>
    <row r="1061" spans="3:168" s="35" customFormat="1" x14ac:dyDescent="0.2">
      <c r="C1061" s="36"/>
      <c r="G1061" s="37"/>
      <c r="H1061" s="37"/>
      <c r="P1061" s="34"/>
      <c r="X1061" s="34"/>
      <c r="AN1061" s="34"/>
      <c r="BD1061" s="34"/>
      <c r="BE1061" s="56"/>
      <c r="BF1061" s="56"/>
      <c r="BG1061" s="56"/>
      <c r="BH1061" s="56"/>
      <c r="BI1061" s="56"/>
      <c r="BJ1061" s="56"/>
      <c r="BK1061" s="56"/>
      <c r="BL1061" s="34"/>
      <c r="BT1061" s="34"/>
      <c r="CF1061" s="34"/>
      <c r="CG1061" s="34"/>
      <c r="CH1061" s="34"/>
      <c r="CI1061" s="34"/>
      <c r="CJ1061" s="34"/>
      <c r="CR1061" s="34"/>
      <c r="CZ1061" s="34"/>
      <c r="DH1061" s="34"/>
      <c r="DQ1061" s="34"/>
      <c r="DY1061" s="34"/>
      <c r="EG1061" s="34"/>
      <c r="EO1061" s="34"/>
      <c r="EW1061" s="71"/>
      <c r="FB1061" s="75"/>
      <c r="FC1061" s="75"/>
      <c r="FL1061" s="71"/>
    </row>
    <row r="1062" spans="3:168" s="35" customFormat="1" x14ac:dyDescent="0.2">
      <c r="C1062" s="36"/>
      <c r="G1062" s="37"/>
      <c r="H1062" s="37"/>
      <c r="P1062" s="34"/>
      <c r="X1062" s="34"/>
      <c r="AN1062" s="34"/>
      <c r="BD1062" s="34"/>
      <c r="BE1062" s="56"/>
      <c r="BF1062" s="56"/>
      <c r="BG1062" s="56"/>
      <c r="BH1062" s="56"/>
      <c r="BI1062" s="56"/>
      <c r="BJ1062" s="56"/>
      <c r="BK1062" s="56"/>
      <c r="BL1062" s="34"/>
      <c r="BT1062" s="34"/>
      <c r="CF1062" s="34"/>
      <c r="CG1062" s="34"/>
      <c r="CH1062" s="34"/>
      <c r="CI1062" s="34"/>
      <c r="CJ1062" s="34"/>
      <c r="CR1062" s="34"/>
      <c r="CZ1062" s="34"/>
      <c r="DH1062" s="34"/>
      <c r="DQ1062" s="34"/>
      <c r="DY1062" s="34"/>
      <c r="EG1062" s="34"/>
      <c r="EO1062" s="34"/>
      <c r="EW1062" s="71"/>
      <c r="FB1062" s="75"/>
      <c r="FC1062" s="75"/>
      <c r="FL1062" s="71"/>
    </row>
    <row r="1063" spans="3:168" s="35" customFormat="1" x14ac:dyDescent="0.2">
      <c r="C1063" s="36"/>
      <c r="G1063" s="37"/>
      <c r="H1063" s="37"/>
      <c r="P1063" s="34"/>
      <c r="X1063" s="34"/>
      <c r="AN1063" s="34"/>
      <c r="BD1063" s="34"/>
      <c r="BE1063" s="56"/>
      <c r="BF1063" s="56"/>
      <c r="BG1063" s="56"/>
      <c r="BH1063" s="56"/>
      <c r="BI1063" s="56"/>
      <c r="BJ1063" s="56"/>
      <c r="BK1063" s="56"/>
      <c r="BL1063" s="34"/>
      <c r="BT1063" s="34"/>
      <c r="CF1063" s="34"/>
      <c r="CG1063" s="34"/>
      <c r="CH1063" s="34"/>
      <c r="CI1063" s="34"/>
      <c r="CJ1063" s="34"/>
      <c r="CR1063" s="34"/>
      <c r="CZ1063" s="34"/>
      <c r="DH1063" s="34"/>
      <c r="DQ1063" s="34"/>
      <c r="DY1063" s="34"/>
      <c r="EG1063" s="34"/>
      <c r="EO1063" s="34"/>
      <c r="EW1063" s="71"/>
      <c r="FB1063" s="75"/>
      <c r="FC1063" s="75"/>
      <c r="FL1063" s="71"/>
    </row>
    <row r="1064" spans="3:168" s="35" customFormat="1" x14ac:dyDescent="0.2">
      <c r="C1064" s="36"/>
      <c r="G1064" s="37"/>
      <c r="H1064" s="37"/>
      <c r="P1064" s="34"/>
      <c r="X1064" s="34"/>
      <c r="AN1064" s="34"/>
      <c r="BD1064" s="34"/>
      <c r="BE1064" s="56"/>
      <c r="BF1064" s="56"/>
      <c r="BG1064" s="56"/>
      <c r="BH1064" s="56"/>
      <c r="BI1064" s="56"/>
      <c r="BJ1064" s="56"/>
      <c r="BK1064" s="56"/>
      <c r="BL1064" s="34"/>
      <c r="BT1064" s="34"/>
      <c r="CF1064" s="34"/>
      <c r="CG1064" s="34"/>
      <c r="CH1064" s="34"/>
      <c r="CI1064" s="34"/>
      <c r="CJ1064" s="34"/>
      <c r="CR1064" s="34"/>
      <c r="CZ1064" s="34"/>
      <c r="DH1064" s="34"/>
      <c r="DQ1064" s="34"/>
      <c r="DY1064" s="34"/>
      <c r="EG1064" s="34"/>
      <c r="EO1064" s="34"/>
      <c r="EW1064" s="71"/>
      <c r="FB1064" s="75"/>
      <c r="FC1064" s="75"/>
      <c r="FL1064" s="71"/>
    </row>
    <row r="1065" spans="3:168" s="35" customFormat="1" x14ac:dyDescent="0.2">
      <c r="C1065" s="36"/>
      <c r="G1065" s="37"/>
      <c r="H1065" s="37"/>
      <c r="P1065" s="34"/>
      <c r="X1065" s="34"/>
      <c r="AN1065" s="34"/>
      <c r="BD1065" s="34"/>
      <c r="BE1065" s="56"/>
      <c r="BF1065" s="56"/>
      <c r="BG1065" s="56"/>
      <c r="BH1065" s="56"/>
      <c r="BI1065" s="56"/>
      <c r="BJ1065" s="56"/>
      <c r="BK1065" s="56"/>
      <c r="BL1065" s="34"/>
      <c r="BT1065" s="34"/>
      <c r="CF1065" s="34"/>
      <c r="CG1065" s="34"/>
      <c r="CH1065" s="34"/>
      <c r="CI1065" s="34"/>
      <c r="CJ1065" s="34"/>
      <c r="CR1065" s="34"/>
      <c r="CZ1065" s="34"/>
      <c r="DH1065" s="34"/>
      <c r="DQ1065" s="34"/>
      <c r="DY1065" s="34"/>
      <c r="EG1065" s="34"/>
      <c r="EO1065" s="34"/>
      <c r="EW1065" s="71"/>
      <c r="FB1065" s="75"/>
      <c r="FC1065" s="75"/>
      <c r="FL1065" s="71"/>
    </row>
    <row r="1066" spans="3:168" s="35" customFormat="1" x14ac:dyDescent="0.2">
      <c r="C1066" s="36"/>
      <c r="G1066" s="37"/>
      <c r="H1066" s="37"/>
      <c r="P1066" s="34"/>
      <c r="X1066" s="34"/>
      <c r="AN1066" s="34"/>
      <c r="BD1066" s="34"/>
      <c r="BE1066" s="56"/>
      <c r="BF1066" s="56"/>
      <c r="BG1066" s="56"/>
      <c r="BH1066" s="56"/>
      <c r="BI1066" s="56"/>
      <c r="BJ1066" s="56"/>
      <c r="BK1066" s="56"/>
      <c r="BL1066" s="34"/>
      <c r="BT1066" s="34"/>
      <c r="CF1066" s="34"/>
      <c r="CG1066" s="34"/>
      <c r="CH1066" s="34"/>
      <c r="CI1066" s="34"/>
      <c r="CJ1066" s="34"/>
      <c r="CR1066" s="34"/>
      <c r="CZ1066" s="34"/>
      <c r="DH1066" s="34"/>
      <c r="DQ1066" s="34"/>
      <c r="DY1066" s="34"/>
      <c r="EG1066" s="34"/>
      <c r="EO1066" s="34"/>
      <c r="EW1066" s="71"/>
      <c r="FB1066" s="75"/>
      <c r="FC1066" s="75"/>
      <c r="FL1066" s="71"/>
    </row>
    <row r="1067" spans="3:168" s="35" customFormat="1" x14ac:dyDescent="0.2">
      <c r="C1067" s="36"/>
      <c r="G1067" s="37"/>
      <c r="H1067" s="37"/>
      <c r="P1067" s="34"/>
      <c r="X1067" s="34"/>
      <c r="AN1067" s="34"/>
      <c r="BD1067" s="34"/>
      <c r="BE1067" s="56"/>
      <c r="BF1067" s="56"/>
      <c r="BG1067" s="56"/>
      <c r="BH1067" s="56"/>
      <c r="BI1067" s="56"/>
      <c r="BJ1067" s="56"/>
      <c r="BK1067" s="56"/>
      <c r="BL1067" s="34"/>
      <c r="BT1067" s="34"/>
      <c r="CF1067" s="34"/>
      <c r="CG1067" s="34"/>
      <c r="CH1067" s="34"/>
      <c r="CI1067" s="34"/>
      <c r="CJ1067" s="34"/>
      <c r="CR1067" s="34"/>
      <c r="CZ1067" s="34"/>
      <c r="DH1067" s="34"/>
      <c r="DQ1067" s="34"/>
      <c r="DY1067" s="34"/>
      <c r="EG1067" s="34"/>
      <c r="EO1067" s="34"/>
      <c r="EW1067" s="71"/>
      <c r="FB1067" s="75"/>
      <c r="FC1067" s="75"/>
      <c r="FL1067" s="71"/>
    </row>
    <row r="1068" spans="3:168" s="35" customFormat="1" x14ac:dyDescent="0.2">
      <c r="C1068" s="36"/>
      <c r="G1068" s="37"/>
      <c r="H1068" s="37"/>
      <c r="P1068" s="34"/>
      <c r="X1068" s="34"/>
      <c r="AN1068" s="34"/>
      <c r="BD1068" s="34"/>
      <c r="BE1068" s="56"/>
      <c r="BF1068" s="56"/>
      <c r="BG1068" s="56"/>
      <c r="BH1068" s="56"/>
      <c r="BI1068" s="56"/>
      <c r="BJ1068" s="56"/>
      <c r="BK1068" s="56"/>
      <c r="BL1068" s="34"/>
      <c r="BT1068" s="34"/>
      <c r="CF1068" s="34"/>
      <c r="CG1068" s="34"/>
      <c r="CH1068" s="34"/>
      <c r="CI1068" s="34"/>
      <c r="CJ1068" s="34"/>
      <c r="CR1068" s="34"/>
      <c r="CZ1068" s="34"/>
      <c r="DH1068" s="34"/>
      <c r="DQ1068" s="34"/>
      <c r="DY1068" s="34"/>
      <c r="EG1068" s="34"/>
      <c r="EO1068" s="34"/>
      <c r="EW1068" s="71"/>
      <c r="FB1068" s="75"/>
      <c r="FC1068" s="75"/>
      <c r="FL1068" s="71"/>
    </row>
    <row r="1069" spans="3:168" s="35" customFormat="1" x14ac:dyDescent="0.2">
      <c r="C1069" s="36"/>
      <c r="G1069" s="37"/>
      <c r="H1069" s="37"/>
      <c r="P1069" s="34"/>
      <c r="X1069" s="34"/>
      <c r="AN1069" s="34"/>
      <c r="BD1069" s="34"/>
      <c r="BE1069" s="56"/>
      <c r="BF1069" s="56"/>
      <c r="BG1069" s="56"/>
      <c r="BH1069" s="56"/>
      <c r="BI1069" s="56"/>
      <c r="BJ1069" s="56"/>
      <c r="BK1069" s="56"/>
      <c r="BL1069" s="34"/>
      <c r="BT1069" s="34"/>
      <c r="CF1069" s="34"/>
      <c r="CG1069" s="34"/>
      <c r="CH1069" s="34"/>
      <c r="CI1069" s="34"/>
      <c r="CJ1069" s="34"/>
      <c r="CR1069" s="34"/>
      <c r="CZ1069" s="34"/>
      <c r="DH1069" s="34"/>
      <c r="DQ1069" s="34"/>
      <c r="DY1069" s="34"/>
      <c r="EG1069" s="34"/>
      <c r="EO1069" s="34"/>
      <c r="EW1069" s="71"/>
      <c r="FB1069" s="75"/>
      <c r="FC1069" s="75"/>
      <c r="FL1069" s="71"/>
    </row>
    <row r="1070" spans="3:168" s="35" customFormat="1" x14ac:dyDescent="0.2">
      <c r="C1070" s="36"/>
      <c r="G1070" s="37"/>
      <c r="H1070" s="37"/>
      <c r="P1070" s="34"/>
      <c r="X1070" s="34"/>
      <c r="AN1070" s="34"/>
      <c r="BD1070" s="34"/>
      <c r="BE1070" s="56"/>
      <c r="BF1070" s="56"/>
      <c r="BG1070" s="56"/>
      <c r="BH1070" s="56"/>
      <c r="BI1070" s="56"/>
      <c r="BJ1070" s="56"/>
      <c r="BK1070" s="56"/>
      <c r="BL1070" s="34"/>
      <c r="BT1070" s="34"/>
      <c r="CF1070" s="34"/>
      <c r="CG1070" s="34"/>
      <c r="CH1070" s="34"/>
      <c r="CI1070" s="34"/>
      <c r="CJ1070" s="34"/>
      <c r="CR1070" s="34"/>
      <c r="CZ1070" s="34"/>
      <c r="DH1070" s="34"/>
      <c r="DQ1070" s="34"/>
      <c r="DY1070" s="34"/>
      <c r="EG1070" s="34"/>
      <c r="EO1070" s="34"/>
      <c r="EW1070" s="71"/>
      <c r="FB1070" s="75"/>
      <c r="FC1070" s="75"/>
      <c r="FL1070" s="71"/>
    </row>
    <row r="1071" spans="3:168" s="35" customFormat="1" x14ac:dyDescent="0.2">
      <c r="C1071" s="36"/>
      <c r="G1071" s="37"/>
      <c r="H1071" s="37"/>
      <c r="P1071" s="34"/>
      <c r="X1071" s="34"/>
      <c r="AN1071" s="34"/>
      <c r="BD1071" s="34"/>
      <c r="BE1071" s="56"/>
      <c r="BF1071" s="56"/>
      <c r="BG1071" s="56"/>
      <c r="BH1071" s="56"/>
      <c r="BI1071" s="56"/>
      <c r="BJ1071" s="56"/>
      <c r="BK1071" s="56"/>
      <c r="BL1071" s="34"/>
      <c r="BT1071" s="34"/>
      <c r="CF1071" s="34"/>
      <c r="CG1071" s="34"/>
      <c r="CH1071" s="34"/>
      <c r="CI1071" s="34"/>
      <c r="CJ1071" s="34"/>
      <c r="CR1071" s="34"/>
      <c r="CZ1071" s="34"/>
      <c r="DH1071" s="34"/>
      <c r="DQ1071" s="34"/>
      <c r="DY1071" s="34"/>
      <c r="EG1071" s="34"/>
      <c r="EO1071" s="34"/>
      <c r="EW1071" s="71"/>
      <c r="FB1071" s="75"/>
      <c r="FC1071" s="75"/>
      <c r="FL1071" s="71"/>
    </row>
    <row r="1072" spans="3:168" s="35" customFormat="1" x14ac:dyDescent="0.2">
      <c r="C1072" s="36"/>
      <c r="G1072" s="37"/>
      <c r="H1072" s="37"/>
      <c r="P1072" s="34"/>
      <c r="X1072" s="34"/>
      <c r="AN1072" s="34"/>
      <c r="BD1072" s="34"/>
      <c r="BE1072" s="56"/>
      <c r="BF1072" s="56"/>
      <c r="BG1072" s="56"/>
      <c r="BH1072" s="56"/>
      <c r="BI1072" s="56"/>
      <c r="BJ1072" s="56"/>
      <c r="BK1072" s="56"/>
      <c r="BL1072" s="34"/>
      <c r="BT1072" s="34"/>
      <c r="CF1072" s="34"/>
      <c r="CG1072" s="34"/>
      <c r="CH1072" s="34"/>
      <c r="CI1072" s="34"/>
      <c r="CJ1072" s="34"/>
      <c r="CR1072" s="34"/>
      <c r="CZ1072" s="34"/>
      <c r="DH1072" s="34"/>
      <c r="DQ1072" s="34"/>
      <c r="DY1072" s="34"/>
      <c r="EG1072" s="34"/>
      <c r="EO1072" s="34"/>
      <c r="EW1072" s="71"/>
      <c r="FB1072" s="75"/>
      <c r="FC1072" s="75"/>
      <c r="FL1072" s="71"/>
    </row>
    <row r="1073" spans="3:168" s="35" customFormat="1" x14ac:dyDescent="0.2">
      <c r="C1073" s="36"/>
      <c r="G1073" s="37"/>
      <c r="H1073" s="37"/>
      <c r="P1073" s="34"/>
      <c r="X1073" s="34"/>
      <c r="AN1073" s="34"/>
      <c r="BD1073" s="34"/>
      <c r="BE1073" s="56"/>
      <c r="BF1073" s="56"/>
      <c r="BG1073" s="56"/>
      <c r="BH1073" s="56"/>
      <c r="BI1073" s="56"/>
      <c r="BJ1073" s="56"/>
      <c r="BK1073" s="56"/>
      <c r="BL1073" s="34"/>
      <c r="BT1073" s="34"/>
      <c r="CF1073" s="34"/>
      <c r="CG1073" s="34"/>
      <c r="CH1073" s="34"/>
      <c r="CI1073" s="34"/>
      <c r="CJ1073" s="34"/>
      <c r="CR1073" s="34"/>
      <c r="CZ1073" s="34"/>
      <c r="DH1073" s="34"/>
      <c r="DQ1073" s="34"/>
      <c r="DY1073" s="34"/>
      <c r="EG1073" s="34"/>
      <c r="EO1073" s="34"/>
      <c r="EW1073" s="71"/>
      <c r="FB1073" s="75"/>
      <c r="FC1073" s="75"/>
      <c r="FL1073" s="71"/>
    </row>
    <row r="1074" spans="3:168" s="35" customFormat="1" x14ac:dyDescent="0.2">
      <c r="C1074" s="36"/>
      <c r="G1074" s="37"/>
      <c r="H1074" s="37"/>
      <c r="P1074" s="34"/>
      <c r="X1074" s="34"/>
      <c r="AN1074" s="34"/>
      <c r="BD1074" s="34"/>
      <c r="BE1074" s="56"/>
      <c r="BF1074" s="56"/>
      <c r="BG1074" s="56"/>
      <c r="BH1074" s="56"/>
      <c r="BI1074" s="56"/>
      <c r="BJ1074" s="56"/>
      <c r="BK1074" s="56"/>
      <c r="BL1074" s="34"/>
      <c r="BT1074" s="34"/>
      <c r="CF1074" s="34"/>
      <c r="CG1074" s="34"/>
      <c r="CH1074" s="34"/>
      <c r="CI1074" s="34"/>
      <c r="CJ1074" s="34"/>
      <c r="CR1074" s="34"/>
      <c r="CZ1074" s="34"/>
      <c r="DH1074" s="34"/>
      <c r="DQ1074" s="34"/>
      <c r="DY1074" s="34"/>
      <c r="EG1074" s="34"/>
      <c r="EO1074" s="34"/>
      <c r="EW1074" s="71"/>
      <c r="FB1074" s="75"/>
      <c r="FC1074" s="75"/>
      <c r="FL1074" s="71"/>
    </row>
    <row r="1075" spans="3:168" s="35" customFormat="1" x14ac:dyDescent="0.2">
      <c r="C1075" s="36"/>
      <c r="G1075" s="37"/>
      <c r="H1075" s="37"/>
      <c r="P1075" s="34"/>
      <c r="X1075" s="34"/>
      <c r="AN1075" s="34"/>
      <c r="BD1075" s="34"/>
      <c r="BE1075" s="56"/>
      <c r="BF1075" s="56"/>
      <c r="BG1075" s="56"/>
      <c r="BH1075" s="56"/>
      <c r="BI1075" s="56"/>
      <c r="BJ1075" s="56"/>
      <c r="BK1075" s="56"/>
      <c r="BL1075" s="34"/>
      <c r="BT1075" s="34"/>
      <c r="CF1075" s="34"/>
      <c r="CG1075" s="34"/>
      <c r="CH1075" s="34"/>
      <c r="CI1075" s="34"/>
      <c r="CJ1075" s="34"/>
      <c r="CR1075" s="34"/>
      <c r="CZ1075" s="34"/>
      <c r="DH1075" s="34"/>
      <c r="DQ1075" s="34"/>
      <c r="DY1075" s="34"/>
      <c r="EG1075" s="34"/>
      <c r="EO1075" s="34"/>
      <c r="EW1075" s="71"/>
      <c r="FB1075" s="75"/>
      <c r="FC1075" s="75"/>
      <c r="FL1075" s="71"/>
    </row>
    <row r="1076" spans="3:168" s="35" customFormat="1" x14ac:dyDescent="0.2">
      <c r="C1076" s="36"/>
      <c r="G1076" s="37"/>
      <c r="H1076" s="37"/>
      <c r="P1076" s="34"/>
      <c r="X1076" s="34"/>
      <c r="AN1076" s="34"/>
      <c r="BD1076" s="34"/>
      <c r="BE1076" s="56"/>
      <c r="BF1076" s="56"/>
      <c r="BG1076" s="56"/>
      <c r="BH1076" s="56"/>
      <c r="BI1076" s="56"/>
      <c r="BJ1076" s="56"/>
      <c r="BK1076" s="56"/>
      <c r="BL1076" s="34"/>
      <c r="BT1076" s="34"/>
      <c r="CF1076" s="34"/>
      <c r="CG1076" s="34"/>
      <c r="CH1076" s="34"/>
      <c r="CI1076" s="34"/>
      <c r="CJ1076" s="34"/>
      <c r="CR1076" s="34"/>
      <c r="CZ1076" s="34"/>
      <c r="DH1076" s="34"/>
      <c r="DQ1076" s="34"/>
      <c r="DY1076" s="34"/>
      <c r="EG1076" s="34"/>
      <c r="EO1076" s="34"/>
      <c r="EW1076" s="71"/>
      <c r="FB1076" s="75"/>
      <c r="FC1076" s="75"/>
      <c r="FL1076" s="71"/>
    </row>
    <row r="1077" spans="3:168" s="35" customFormat="1" x14ac:dyDescent="0.2">
      <c r="C1077" s="36"/>
      <c r="G1077" s="37"/>
      <c r="H1077" s="37"/>
      <c r="P1077" s="34"/>
      <c r="X1077" s="34"/>
      <c r="AN1077" s="34"/>
      <c r="BD1077" s="34"/>
      <c r="BE1077" s="56"/>
      <c r="BF1077" s="56"/>
      <c r="BG1077" s="56"/>
      <c r="BH1077" s="56"/>
      <c r="BI1077" s="56"/>
      <c r="BJ1077" s="56"/>
      <c r="BK1077" s="56"/>
      <c r="BL1077" s="34"/>
      <c r="BT1077" s="34"/>
      <c r="CF1077" s="34"/>
      <c r="CG1077" s="34"/>
      <c r="CH1077" s="34"/>
      <c r="CI1077" s="34"/>
      <c r="CJ1077" s="34"/>
      <c r="CR1077" s="34"/>
      <c r="CZ1077" s="34"/>
      <c r="DH1077" s="34"/>
      <c r="DQ1077" s="34"/>
      <c r="DY1077" s="34"/>
      <c r="EG1077" s="34"/>
      <c r="EO1077" s="34"/>
      <c r="EW1077" s="71"/>
      <c r="FB1077" s="75"/>
      <c r="FC1077" s="75"/>
      <c r="FL1077" s="71"/>
    </row>
    <row r="1078" spans="3:168" s="35" customFormat="1" x14ac:dyDescent="0.2">
      <c r="C1078" s="36"/>
      <c r="G1078" s="37"/>
      <c r="H1078" s="37"/>
      <c r="P1078" s="34"/>
      <c r="X1078" s="34"/>
      <c r="AN1078" s="34"/>
      <c r="BD1078" s="34"/>
      <c r="BE1078" s="56"/>
      <c r="BF1078" s="56"/>
      <c r="BG1078" s="56"/>
      <c r="BH1078" s="56"/>
      <c r="BI1078" s="56"/>
      <c r="BJ1078" s="56"/>
      <c r="BK1078" s="56"/>
      <c r="BL1078" s="34"/>
      <c r="BT1078" s="34"/>
      <c r="CF1078" s="34"/>
      <c r="CG1078" s="34"/>
      <c r="CH1078" s="34"/>
      <c r="CI1078" s="34"/>
      <c r="CJ1078" s="34"/>
      <c r="CR1078" s="34"/>
      <c r="CZ1078" s="34"/>
      <c r="DH1078" s="34"/>
      <c r="DQ1078" s="34"/>
      <c r="DY1078" s="34"/>
      <c r="EG1078" s="34"/>
      <c r="EO1078" s="34"/>
      <c r="EW1078" s="71"/>
      <c r="FB1078" s="75"/>
      <c r="FC1078" s="75"/>
      <c r="FL1078" s="71"/>
    </row>
    <row r="1079" spans="3:168" s="35" customFormat="1" x14ac:dyDescent="0.2">
      <c r="C1079" s="36"/>
      <c r="G1079" s="37"/>
      <c r="H1079" s="37"/>
      <c r="P1079" s="34"/>
      <c r="X1079" s="34"/>
      <c r="AN1079" s="34"/>
      <c r="BD1079" s="34"/>
      <c r="BE1079" s="56"/>
      <c r="BF1079" s="56"/>
      <c r="BG1079" s="56"/>
      <c r="BH1079" s="56"/>
      <c r="BI1079" s="56"/>
      <c r="BJ1079" s="56"/>
      <c r="BK1079" s="56"/>
      <c r="BL1079" s="34"/>
      <c r="BT1079" s="34"/>
      <c r="CF1079" s="34"/>
      <c r="CG1079" s="34"/>
      <c r="CH1079" s="34"/>
      <c r="CI1079" s="34"/>
      <c r="CJ1079" s="34"/>
      <c r="CR1079" s="34"/>
      <c r="CZ1079" s="34"/>
      <c r="DH1079" s="34"/>
      <c r="DQ1079" s="34"/>
      <c r="DY1079" s="34"/>
      <c r="EG1079" s="34"/>
      <c r="EO1079" s="34"/>
      <c r="EW1079" s="71"/>
      <c r="FB1079" s="75"/>
      <c r="FC1079" s="75"/>
      <c r="FL1079" s="71"/>
    </row>
    <row r="1080" spans="3:168" s="35" customFormat="1" x14ac:dyDescent="0.2">
      <c r="C1080" s="36"/>
      <c r="G1080" s="37"/>
      <c r="H1080" s="37"/>
      <c r="P1080" s="34"/>
      <c r="X1080" s="34"/>
      <c r="AN1080" s="34"/>
      <c r="BD1080" s="34"/>
      <c r="BE1080" s="56"/>
      <c r="BF1080" s="56"/>
      <c r="BG1080" s="56"/>
      <c r="BH1080" s="56"/>
      <c r="BI1080" s="56"/>
      <c r="BJ1080" s="56"/>
      <c r="BK1080" s="56"/>
      <c r="BL1080" s="34"/>
      <c r="BT1080" s="34"/>
      <c r="CF1080" s="34"/>
      <c r="CG1080" s="34"/>
      <c r="CH1080" s="34"/>
      <c r="CI1080" s="34"/>
      <c r="CJ1080" s="34"/>
      <c r="CR1080" s="34"/>
      <c r="CZ1080" s="34"/>
      <c r="DH1080" s="34"/>
      <c r="DQ1080" s="34"/>
      <c r="DY1080" s="34"/>
      <c r="EG1080" s="34"/>
      <c r="EO1080" s="34"/>
      <c r="EW1080" s="71"/>
      <c r="FB1080" s="75"/>
      <c r="FC1080" s="75"/>
      <c r="FL1080" s="71"/>
    </row>
    <row r="1081" spans="3:168" s="35" customFormat="1" x14ac:dyDescent="0.2">
      <c r="C1081" s="36"/>
      <c r="G1081" s="37"/>
      <c r="H1081" s="37"/>
      <c r="P1081" s="34"/>
      <c r="X1081" s="34"/>
      <c r="AN1081" s="34"/>
      <c r="BD1081" s="34"/>
      <c r="BE1081" s="56"/>
      <c r="BF1081" s="56"/>
      <c r="BG1081" s="56"/>
      <c r="BH1081" s="56"/>
      <c r="BI1081" s="56"/>
      <c r="BJ1081" s="56"/>
      <c r="BK1081" s="56"/>
      <c r="BL1081" s="34"/>
      <c r="BT1081" s="34"/>
      <c r="CF1081" s="34"/>
      <c r="CG1081" s="34"/>
      <c r="CH1081" s="34"/>
      <c r="CI1081" s="34"/>
      <c r="CJ1081" s="34"/>
      <c r="CR1081" s="34"/>
      <c r="CZ1081" s="34"/>
      <c r="DH1081" s="34"/>
      <c r="DQ1081" s="34"/>
      <c r="DY1081" s="34"/>
      <c r="EG1081" s="34"/>
      <c r="EO1081" s="34"/>
      <c r="EW1081" s="71"/>
      <c r="FB1081" s="75"/>
      <c r="FC1081" s="75"/>
      <c r="FL1081" s="71"/>
    </row>
    <row r="1082" spans="3:168" s="35" customFormat="1" x14ac:dyDescent="0.2">
      <c r="C1082" s="36"/>
      <c r="G1082" s="37"/>
      <c r="H1082" s="37"/>
      <c r="P1082" s="34"/>
      <c r="X1082" s="34"/>
      <c r="AN1082" s="34"/>
      <c r="BD1082" s="34"/>
      <c r="BE1082" s="56"/>
      <c r="BF1082" s="56"/>
      <c r="BG1082" s="56"/>
      <c r="BH1082" s="56"/>
      <c r="BI1082" s="56"/>
      <c r="BJ1082" s="56"/>
      <c r="BK1082" s="56"/>
      <c r="BL1082" s="34"/>
      <c r="BT1082" s="34"/>
      <c r="CF1082" s="34"/>
      <c r="CG1082" s="34"/>
      <c r="CH1082" s="34"/>
      <c r="CI1082" s="34"/>
      <c r="CJ1082" s="34"/>
      <c r="CR1082" s="34"/>
      <c r="CZ1082" s="34"/>
      <c r="DH1082" s="34"/>
      <c r="DQ1082" s="34"/>
      <c r="DY1082" s="34"/>
      <c r="EG1082" s="34"/>
      <c r="EO1082" s="34"/>
      <c r="EW1082" s="71"/>
      <c r="FB1082" s="75"/>
      <c r="FC1082" s="75"/>
      <c r="FL1082" s="71"/>
    </row>
    <row r="1083" spans="3:168" s="35" customFormat="1" x14ac:dyDescent="0.2">
      <c r="C1083" s="36"/>
      <c r="G1083" s="37"/>
      <c r="H1083" s="37"/>
      <c r="P1083" s="34"/>
      <c r="X1083" s="34"/>
      <c r="AN1083" s="34"/>
      <c r="BD1083" s="34"/>
      <c r="BE1083" s="56"/>
      <c r="BF1083" s="56"/>
      <c r="BG1083" s="56"/>
      <c r="BH1083" s="56"/>
      <c r="BI1083" s="56"/>
      <c r="BJ1083" s="56"/>
      <c r="BK1083" s="56"/>
      <c r="BL1083" s="34"/>
      <c r="BT1083" s="34"/>
      <c r="CF1083" s="34"/>
      <c r="CG1083" s="34"/>
      <c r="CH1083" s="34"/>
      <c r="CI1083" s="34"/>
      <c r="CJ1083" s="34"/>
      <c r="CR1083" s="34"/>
      <c r="CZ1083" s="34"/>
      <c r="DH1083" s="34"/>
      <c r="DQ1083" s="34"/>
      <c r="DY1083" s="34"/>
      <c r="EG1083" s="34"/>
      <c r="EO1083" s="34"/>
      <c r="EW1083" s="71"/>
      <c r="FB1083" s="75"/>
      <c r="FC1083" s="75"/>
      <c r="FL1083" s="71"/>
    </row>
    <row r="1084" spans="3:168" s="35" customFormat="1" x14ac:dyDescent="0.2">
      <c r="C1084" s="36"/>
      <c r="G1084" s="37"/>
      <c r="H1084" s="37"/>
      <c r="P1084" s="34"/>
      <c r="X1084" s="34"/>
      <c r="AN1084" s="34"/>
      <c r="BD1084" s="34"/>
      <c r="BE1084" s="56"/>
      <c r="BF1084" s="56"/>
      <c r="BG1084" s="56"/>
      <c r="BH1084" s="56"/>
      <c r="BI1084" s="56"/>
      <c r="BJ1084" s="56"/>
      <c r="BK1084" s="56"/>
      <c r="BL1084" s="34"/>
      <c r="BT1084" s="34"/>
      <c r="CF1084" s="34"/>
      <c r="CG1084" s="34"/>
      <c r="CH1084" s="34"/>
      <c r="CI1084" s="34"/>
      <c r="CJ1084" s="34"/>
      <c r="CR1084" s="34"/>
      <c r="CZ1084" s="34"/>
      <c r="DH1084" s="34"/>
      <c r="DQ1084" s="34"/>
      <c r="DY1084" s="34"/>
      <c r="EG1084" s="34"/>
      <c r="EO1084" s="34"/>
      <c r="EW1084" s="71"/>
      <c r="FB1084" s="75"/>
      <c r="FC1084" s="75"/>
      <c r="FL1084" s="71"/>
    </row>
    <row r="1085" spans="3:168" s="35" customFormat="1" x14ac:dyDescent="0.2">
      <c r="C1085" s="36"/>
      <c r="G1085" s="37"/>
      <c r="H1085" s="37"/>
      <c r="P1085" s="34"/>
      <c r="X1085" s="34"/>
      <c r="AN1085" s="34"/>
      <c r="BD1085" s="34"/>
      <c r="BE1085" s="56"/>
      <c r="BF1085" s="56"/>
      <c r="BG1085" s="56"/>
      <c r="BH1085" s="56"/>
      <c r="BI1085" s="56"/>
      <c r="BJ1085" s="56"/>
      <c r="BK1085" s="56"/>
      <c r="BL1085" s="34"/>
      <c r="BT1085" s="34"/>
      <c r="CF1085" s="34"/>
      <c r="CG1085" s="34"/>
      <c r="CH1085" s="34"/>
      <c r="CI1085" s="34"/>
      <c r="CJ1085" s="34"/>
      <c r="CR1085" s="34"/>
      <c r="CZ1085" s="34"/>
      <c r="DH1085" s="34"/>
      <c r="DQ1085" s="34"/>
      <c r="DY1085" s="34"/>
      <c r="EG1085" s="34"/>
      <c r="EO1085" s="34"/>
      <c r="EW1085" s="71"/>
      <c r="FB1085" s="75"/>
      <c r="FC1085" s="75"/>
      <c r="FL1085" s="71"/>
    </row>
    <row r="1086" spans="3:168" s="35" customFormat="1" x14ac:dyDescent="0.2">
      <c r="C1086" s="36"/>
      <c r="G1086" s="37"/>
      <c r="H1086" s="37"/>
      <c r="P1086" s="34"/>
      <c r="X1086" s="34"/>
      <c r="AN1086" s="34"/>
      <c r="BD1086" s="34"/>
      <c r="BE1086" s="56"/>
      <c r="BF1086" s="56"/>
      <c r="BG1086" s="56"/>
      <c r="BH1086" s="56"/>
      <c r="BI1086" s="56"/>
      <c r="BJ1086" s="56"/>
      <c r="BK1086" s="56"/>
      <c r="BL1086" s="34"/>
      <c r="BT1086" s="34"/>
      <c r="CF1086" s="34"/>
      <c r="CG1086" s="34"/>
      <c r="CH1086" s="34"/>
      <c r="CI1086" s="34"/>
      <c r="CJ1086" s="34"/>
      <c r="CR1086" s="34"/>
      <c r="CZ1086" s="34"/>
      <c r="DH1086" s="34"/>
      <c r="DQ1086" s="34"/>
      <c r="DY1086" s="34"/>
      <c r="EG1086" s="34"/>
      <c r="EO1086" s="34"/>
      <c r="EW1086" s="71"/>
      <c r="FB1086" s="75"/>
      <c r="FC1086" s="75"/>
      <c r="FL1086" s="71"/>
    </row>
    <row r="1087" spans="3:168" s="35" customFormat="1" x14ac:dyDescent="0.2">
      <c r="C1087" s="36"/>
      <c r="G1087" s="37"/>
      <c r="H1087" s="37"/>
      <c r="P1087" s="34"/>
      <c r="X1087" s="34"/>
      <c r="AN1087" s="34"/>
      <c r="BD1087" s="34"/>
      <c r="BE1087" s="56"/>
      <c r="BF1087" s="56"/>
      <c r="BG1087" s="56"/>
      <c r="BH1087" s="56"/>
      <c r="BI1087" s="56"/>
      <c r="BJ1087" s="56"/>
      <c r="BK1087" s="56"/>
      <c r="BL1087" s="34"/>
      <c r="BT1087" s="34"/>
      <c r="CF1087" s="34"/>
      <c r="CG1087" s="34"/>
      <c r="CH1087" s="34"/>
      <c r="CI1087" s="34"/>
      <c r="CJ1087" s="34"/>
      <c r="CR1087" s="34"/>
      <c r="CZ1087" s="34"/>
      <c r="DH1087" s="34"/>
      <c r="DQ1087" s="34"/>
      <c r="DY1087" s="34"/>
      <c r="EG1087" s="34"/>
      <c r="EO1087" s="34"/>
      <c r="EW1087" s="71"/>
      <c r="FB1087" s="75"/>
      <c r="FC1087" s="75"/>
      <c r="FL1087" s="71"/>
    </row>
    <row r="1088" spans="3:168" s="35" customFormat="1" x14ac:dyDescent="0.2">
      <c r="C1088" s="36"/>
      <c r="G1088" s="37"/>
      <c r="H1088" s="37"/>
      <c r="P1088" s="34"/>
      <c r="X1088" s="34"/>
      <c r="AN1088" s="34"/>
      <c r="BD1088" s="34"/>
      <c r="BE1088" s="56"/>
      <c r="BF1088" s="56"/>
      <c r="BG1088" s="56"/>
      <c r="BH1088" s="56"/>
      <c r="BI1088" s="56"/>
      <c r="BJ1088" s="56"/>
      <c r="BK1088" s="56"/>
      <c r="BL1088" s="34"/>
      <c r="BT1088" s="34"/>
      <c r="CF1088" s="34"/>
      <c r="CG1088" s="34"/>
      <c r="CH1088" s="34"/>
      <c r="CI1088" s="34"/>
      <c r="CJ1088" s="34"/>
      <c r="CR1088" s="34"/>
      <c r="CZ1088" s="34"/>
      <c r="DH1088" s="34"/>
      <c r="DQ1088" s="34"/>
      <c r="DY1088" s="34"/>
      <c r="EG1088" s="34"/>
      <c r="EO1088" s="34"/>
      <c r="EW1088" s="71"/>
      <c r="FB1088" s="75"/>
      <c r="FC1088" s="75"/>
      <c r="FL1088" s="71"/>
    </row>
    <row r="1089" spans="3:168" s="35" customFormat="1" x14ac:dyDescent="0.2">
      <c r="C1089" s="36"/>
      <c r="G1089" s="37"/>
      <c r="H1089" s="37"/>
      <c r="P1089" s="34"/>
      <c r="X1089" s="34"/>
      <c r="AN1089" s="34"/>
      <c r="BD1089" s="34"/>
      <c r="BE1089" s="56"/>
      <c r="BF1089" s="56"/>
      <c r="BG1089" s="56"/>
      <c r="BH1089" s="56"/>
      <c r="BI1089" s="56"/>
      <c r="BJ1089" s="56"/>
      <c r="BK1089" s="56"/>
      <c r="BL1089" s="34"/>
      <c r="BT1089" s="34"/>
      <c r="CF1089" s="34"/>
      <c r="CG1089" s="34"/>
      <c r="CH1089" s="34"/>
      <c r="CI1089" s="34"/>
      <c r="CJ1089" s="34"/>
      <c r="CR1089" s="34"/>
      <c r="CZ1089" s="34"/>
      <c r="DH1089" s="34"/>
      <c r="DQ1089" s="34"/>
      <c r="DY1089" s="34"/>
      <c r="EG1089" s="34"/>
      <c r="EO1089" s="34"/>
      <c r="EW1089" s="71"/>
      <c r="FB1089" s="75"/>
      <c r="FC1089" s="75"/>
      <c r="FL1089" s="71"/>
    </row>
    <row r="1090" spans="3:168" s="35" customFormat="1" x14ac:dyDescent="0.2">
      <c r="C1090" s="36"/>
      <c r="G1090" s="37"/>
      <c r="H1090" s="37"/>
      <c r="P1090" s="34"/>
      <c r="X1090" s="34"/>
      <c r="AN1090" s="34"/>
      <c r="BD1090" s="34"/>
      <c r="BE1090" s="56"/>
      <c r="BF1090" s="56"/>
      <c r="BG1090" s="56"/>
      <c r="BH1090" s="56"/>
      <c r="BI1090" s="56"/>
      <c r="BJ1090" s="56"/>
      <c r="BK1090" s="56"/>
      <c r="BL1090" s="34"/>
      <c r="BT1090" s="34"/>
      <c r="CF1090" s="34"/>
      <c r="CG1090" s="34"/>
      <c r="CH1090" s="34"/>
      <c r="CI1090" s="34"/>
      <c r="CJ1090" s="34"/>
      <c r="CR1090" s="34"/>
      <c r="CZ1090" s="34"/>
      <c r="DH1090" s="34"/>
      <c r="DQ1090" s="34"/>
      <c r="DY1090" s="34"/>
      <c r="EG1090" s="34"/>
      <c r="EO1090" s="34"/>
      <c r="EW1090" s="71"/>
      <c r="FB1090" s="75"/>
      <c r="FC1090" s="75"/>
      <c r="FL1090" s="71"/>
    </row>
    <row r="1091" spans="3:168" s="35" customFormat="1" x14ac:dyDescent="0.2">
      <c r="C1091" s="36"/>
      <c r="G1091" s="37"/>
      <c r="H1091" s="37"/>
      <c r="P1091" s="34"/>
      <c r="X1091" s="34"/>
      <c r="AN1091" s="34"/>
      <c r="BD1091" s="34"/>
      <c r="BE1091" s="56"/>
      <c r="BF1091" s="56"/>
      <c r="BG1091" s="56"/>
      <c r="BH1091" s="56"/>
      <c r="BI1091" s="56"/>
      <c r="BJ1091" s="56"/>
      <c r="BK1091" s="56"/>
      <c r="BL1091" s="34"/>
      <c r="BT1091" s="34"/>
      <c r="CF1091" s="34"/>
      <c r="CG1091" s="34"/>
      <c r="CH1091" s="34"/>
      <c r="CI1091" s="34"/>
      <c r="CJ1091" s="34"/>
      <c r="CR1091" s="34"/>
      <c r="CZ1091" s="34"/>
      <c r="DH1091" s="34"/>
      <c r="DQ1091" s="34"/>
      <c r="DY1091" s="34"/>
      <c r="EG1091" s="34"/>
      <c r="EO1091" s="34"/>
      <c r="EW1091" s="71"/>
      <c r="FB1091" s="75"/>
      <c r="FC1091" s="75"/>
      <c r="FL1091" s="71"/>
    </row>
    <row r="1092" spans="3:168" s="35" customFormat="1" x14ac:dyDescent="0.2">
      <c r="C1092" s="36"/>
      <c r="G1092" s="37"/>
      <c r="H1092" s="37"/>
      <c r="P1092" s="34"/>
      <c r="X1092" s="34"/>
      <c r="AN1092" s="34"/>
      <c r="BD1092" s="34"/>
      <c r="BE1092" s="56"/>
      <c r="BF1092" s="56"/>
      <c r="BG1092" s="56"/>
      <c r="BH1092" s="56"/>
      <c r="BI1092" s="56"/>
      <c r="BJ1092" s="56"/>
      <c r="BK1092" s="56"/>
      <c r="BL1092" s="34"/>
      <c r="BT1092" s="34"/>
      <c r="CF1092" s="34"/>
      <c r="CG1092" s="34"/>
      <c r="CH1092" s="34"/>
      <c r="CI1092" s="34"/>
      <c r="CJ1092" s="34"/>
      <c r="CR1092" s="34"/>
      <c r="CZ1092" s="34"/>
      <c r="DH1092" s="34"/>
      <c r="DQ1092" s="34"/>
      <c r="DY1092" s="34"/>
      <c r="EG1092" s="34"/>
      <c r="EO1092" s="34"/>
      <c r="EW1092" s="71"/>
      <c r="FB1092" s="75"/>
      <c r="FC1092" s="75"/>
      <c r="FL1092" s="71"/>
    </row>
    <row r="1093" spans="3:168" s="35" customFormat="1" x14ac:dyDescent="0.2">
      <c r="C1093" s="36"/>
      <c r="G1093" s="37"/>
      <c r="H1093" s="37"/>
      <c r="P1093" s="34"/>
      <c r="X1093" s="34"/>
      <c r="AN1093" s="34"/>
      <c r="BD1093" s="34"/>
      <c r="BE1093" s="56"/>
      <c r="BF1093" s="56"/>
      <c r="BG1093" s="56"/>
      <c r="BH1093" s="56"/>
      <c r="BI1093" s="56"/>
      <c r="BJ1093" s="56"/>
      <c r="BK1093" s="56"/>
      <c r="BL1093" s="34"/>
      <c r="BT1093" s="34"/>
      <c r="CF1093" s="34"/>
      <c r="CG1093" s="34"/>
      <c r="CH1093" s="34"/>
      <c r="CI1093" s="34"/>
      <c r="CJ1093" s="34"/>
      <c r="CR1093" s="34"/>
      <c r="CZ1093" s="34"/>
      <c r="DH1093" s="34"/>
      <c r="DQ1093" s="34"/>
      <c r="DY1093" s="34"/>
      <c r="EG1093" s="34"/>
      <c r="EO1093" s="34"/>
      <c r="EW1093" s="71"/>
      <c r="FB1093" s="75"/>
      <c r="FC1093" s="75"/>
      <c r="FL1093" s="71"/>
    </row>
    <row r="1094" spans="3:168" s="35" customFormat="1" x14ac:dyDescent="0.2">
      <c r="C1094" s="36"/>
      <c r="G1094" s="37"/>
      <c r="H1094" s="37"/>
      <c r="P1094" s="34"/>
      <c r="X1094" s="34"/>
      <c r="AN1094" s="34"/>
      <c r="BD1094" s="34"/>
      <c r="BE1094" s="56"/>
      <c r="BF1094" s="56"/>
      <c r="BG1094" s="56"/>
      <c r="BH1094" s="56"/>
      <c r="BI1094" s="56"/>
      <c r="BJ1094" s="56"/>
      <c r="BK1094" s="56"/>
      <c r="BL1094" s="34"/>
      <c r="BT1094" s="34"/>
      <c r="CF1094" s="34"/>
      <c r="CG1094" s="34"/>
      <c r="CH1094" s="34"/>
      <c r="CI1094" s="34"/>
      <c r="CJ1094" s="34"/>
      <c r="CR1094" s="34"/>
      <c r="CZ1094" s="34"/>
      <c r="DH1094" s="34"/>
      <c r="DQ1094" s="34"/>
      <c r="DY1094" s="34"/>
      <c r="EG1094" s="34"/>
      <c r="EO1094" s="34"/>
      <c r="EW1094" s="71"/>
      <c r="FB1094" s="75"/>
      <c r="FC1094" s="75"/>
      <c r="FL1094" s="71"/>
    </row>
    <row r="1095" spans="3:168" s="35" customFormat="1" x14ac:dyDescent="0.2">
      <c r="C1095" s="36"/>
      <c r="G1095" s="37"/>
      <c r="H1095" s="37"/>
      <c r="P1095" s="34"/>
      <c r="X1095" s="34"/>
      <c r="AN1095" s="34"/>
      <c r="BD1095" s="34"/>
      <c r="BE1095" s="56"/>
      <c r="BF1095" s="56"/>
      <c r="BG1095" s="56"/>
      <c r="BH1095" s="56"/>
      <c r="BI1095" s="56"/>
      <c r="BJ1095" s="56"/>
      <c r="BK1095" s="56"/>
      <c r="BL1095" s="34"/>
      <c r="BT1095" s="34"/>
      <c r="CF1095" s="34"/>
      <c r="CG1095" s="34"/>
      <c r="CH1095" s="34"/>
      <c r="CI1095" s="34"/>
      <c r="CJ1095" s="34"/>
      <c r="CR1095" s="34"/>
      <c r="CZ1095" s="34"/>
      <c r="DH1095" s="34"/>
      <c r="DQ1095" s="34"/>
      <c r="DY1095" s="34"/>
      <c r="EG1095" s="34"/>
      <c r="EO1095" s="34"/>
      <c r="EW1095" s="71"/>
      <c r="FB1095" s="75"/>
      <c r="FC1095" s="75"/>
      <c r="FL1095" s="71"/>
    </row>
    <row r="1096" spans="3:168" s="35" customFormat="1" x14ac:dyDescent="0.2">
      <c r="C1096" s="36"/>
      <c r="G1096" s="37"/>
      <c r="H1096" s="37"/>
      <c r="P1096" s="34"/>
      <c r="X1096" s="34"/>
      <c r="AN1096" s="34"/>
      <c r="BD1096" s="34"/>
      <c r="BE1096" s="56"/>
      <c r="BF1096" s="56"/>
      <c r="BG1096" s="56"/>
      <c r="BH1096" s="56"/>
      <c r="BI1096" s="56"/>
      <c r="BJ1096" s="56"/>
      <c r="BK1096" s="56"/>
      <c r="BL1096" s="34"/>
      <c r="BT1096" s="34"/>
      <c r="CF1096" s="34"/>
      <c r="CG1096" s="34"/>
      <c r="CH1096" s="34"/>
      <c r="CI1096" s="34"/>
      <c r="CJ1096" s="34"/>
      <c r="CR1096" s="34"/>
      <c r="CZ1096" s="34"/>
      <c r="DH1096" s="34"/>
      <c r="DQ1096" s="34"/>
      <c r="DY1096" s="34"/>
      <c r="EG1096" s="34"/>
      <c r="EO1096" s="34"/>
      <c r="EW1096" s="71"/>
      <c r="FB1096" s="75"/>
      <c r="FC1096" s="75"/>
      <c r="FL1096" s="71"/>
    </row>
    <row r="1097" spans="3:168" s="35" customFormat="1" x14ac:dyDescent="0.2">
      <c r="C1097" s="36"/>
      <c r="G1097" s="37"/>
      <c r="H1097" s="37"/>
      <c r="P1097" s="34"/>
      <c r="X1097" s="34"/>
      <c r="AN1097" s="34"/>
      <c r="BD1097" s="34"/>
      <c r="BE1097" s="56"/>
      <c r="BF1097" s="56"/>
      <c r="BG1097" s="56"/>
      <c r="BH1097" s="56"/>
      <c r="BI1097" s="56"/>
      <c r="BJ1097" s="56"/>
      <c r="BK1097" s="56"/>
      <c r="BL1097" s="34"/>
      <c r="BT1097" s="34"/>
      <c r="CF1097" s="34"/>
      <c r="CG1097" s="34"/>
      <c r="CH1097" s="34"/>
      <c r="CI1097" s="34"/>
      <c r="CJ1097" s="34"/>
      <c r="CR1097" s="34"/>
      <c r="CZ1097" s="34"/>
      <c r="DH1097" s="34"/>
      <c r="DQ1097" s="34"/>
      <c r="DY1097" s="34"/>
      <c r="EG1097" s="34"/>
      <c r="EO1097" s="34"/>
      <c r="EW1097" s="71"/>
      <c r="FB1097" s="75"/>
      <c r="FC1097" s="75"/>
      <c r="FL1097" s="71"/>
    </row>
    <row r="1098" spans="3:168" s="35" customFormat="1" x14ac:dyDescent="0.2">
      <c r="C1098" s="36"/>
      <c r="G1098" s="37"/>
      <c r="H1098" s="37"/>
      <c r="P1098" s="34"/>
      <c r="X1098" s="34"/>
      <c r="AN1098" s="34"/>
      <c r="BD1098" s="34"/>
      <c r="BE1098" s="56"/>
      <c r="BF1098" s="56"/>
      <c r="BG1098" s="56"/>
      <c r="BH1098" s="56"/>
      <c r="BI1098" s="56"/>
      <c r="BJ1098" s="56"/>
      <c r="BK1098" s="56"/>
      <c r="BL1098" s="34"/>
      <c r="BT1098" s="34"/>
      <c r="CF1098" s="34"/>
      <c r="CG1098" s="34"/>
      <c r="CH1098" s="34"/>
      <c r="CI1098" s="34"/>
      <c r="CJ1098" s="34"/>
      <c r="CR1098" s="34"/>
      <c r="CZ1098" s="34"/>
      <c r="DH1098" s="34"/>
      <c r="DQ1098" s="34"/>
      <c r="DY1098" s="34"/>
      <c r="EG1098" s="34"/>
      <c r="EO1098" s="34"/>
      <c r="EW1098" s="71"/>
      <c r="FB1098" s="75"/>
      <c r="FC1098" s="75"/>
      <c r="FL1098" s="71"/>
    </row>
    <row r="1099" spans="3:168" s="35" customFormat="1" x14ac:dyDescent="0.2">
      <c r="C1099" s="36"/>
      <c r="G1099" s="37"/>
      <c r="H1099" s="37"/>
      <c r="P1099" s="34"/>
      <c r="X1099" s="34"/>
      <c r="AN1099" s="34"/>
      <c r="BD1099" s="34"/>
      <c r="BE1099" s="56"/>
      <c r="BF1099" s="56"/>
      <c r="BG1099" s="56"/>
      <c r="BH1099" s="56"/>
      <c r="BI1099" s="56"/>
      <c r="BJ1099" s="56"/>
      <c r="BK1099" s="56"/>
      <c r="BL1099" s="34"/>
      <c r="BT1099" s="34"/>
      <c r="CF1099" s="34"/>
      <c r="CG1099" s="34"/>
      <c r="CH1099" s="34"/>
      <c r="CI1099" s="34"/>
      <c r="CJ1099" s="34"/>
      <c r="CR1099" s="34"/>
      <c r="CZ1099" s="34"/>
      <c r="DH1099" s="34"/>
      <c r="DQ1099" s="34"/>
      <c r="DY1099" s="34"/>
      <c r="EG1099" s="34"/>
      <c r="EO1099" s="34"/>
      <c r="EW1099" s="71"/>
      <c r="FB1099" s="75"/>
      <c r="FC1099" s="75"/>
      <c r="FL1099" s="71"/>
    </row>
    <row r="1100" spans="3:168" s="35" customFormat="1" x14ac:dyDescent="0.2">
      <c r="C1100" s="36"/>
      <c r="G1100" s="37"/>
      <c r="H1100" s="37"/>
      <c r="P1100" s="34"/>
      <c r="X1100" s="34"/>
      <c r="AN1100" s="34"/>
      <c r="BD1100" s="34"/>
      <c r="BE1100" s="56"/>
      <c r="BF1100" s="56"/>
      <c r="BG1100" s="56"/>
      <c r="BH1100" s="56"/>
      <c r="BI1100" s="56"/>
      <c r="BJ1100" s="56"/>
      <c r="BK1100" s="56"/>
      <c r="BL1100" s="34"/>
      <c r="BT1100" s="34"/>
      <c r="CF1100" s="34"/>
      <c r="CG1100" s="34"/>
      <c r="CH1100" s="34"/>
      <c r="CI1100" s="34"/>
      <c r="CJ1100" s="34"/>
      <c r="CR1100" s="34"/>
      <c r="CZ1100" s="34"/>
      <c r="DH1100" s="34"/>
      <c r="DQ1100" s="34"/>
      <c r="DY1100" s="34"/>
      <c r="EG1100" s="34"/>
      <c r="EO1100" s="34"/>
      <c r="EW1100" s="71"/>
      <c r="FB1100" s="75"/>
      <c r="FC1100" s="75"/>
      <c r="FL1100" s="71"/>
    </row>
    <row r="1101" spans="3:168" s="35" customFormat="1" x14ac:dyDescent="0.2">
      <c r="C1101" s="36"/>
      <c r="G1101" s="37"/>
      <c r="H1101" s="37"/>
      <c r="P1101" s="34"/>
      <c r="X1101" s="34"/>
      <c r="AN1101" s="34"/>
      <c r="BD1101" s="34"/>
      <c r="BE1101" s="56"/>
      <c r="BF1101" s="56"/>
      <c r="BG1101" s="56"/>
      <c r="BH1101" s="56"/>
      <c r="BI1101" s="56"/>
      <c r="BJ1101" s="56"/>
      <c r="BK1101" s="56"/>
      <c r="BL1101" s="34"/>
      <c r="BT1101" s="34"/>
      <c r="CF1101" s="34"/>
      <c r="CG1101" s="34"/>
      <c r="CH1101" s="34"/>
      <c r="CI1101" s="34"/>
      <c r="CJ1101" s="34"/>
      <c r="CR1101" s="34"/>
      <c r="CZ1101" s="34"/>
      <c r="DH1101" s="34"/>
      <c r="DQ1101" s="34"/>
      <c r="DY1101" s="34"/>
      <c r="EG1101" s="34"/>
      <c r="EO1101" s="34"/>
      <c r="EW1101" s="71"/>
      <c r="FB1101" s="75"/>
      <c r="FC1101" s="75"/>
      <c r="FL1101" s="71"/>
    </row>
    <row r="1102" spans="3:168" s="35" customFormat="1" x14ac:dyDescent="0.2">
      <c r="C1102" s="36"/>
      <c r="G1102" s="37"/>
      <c r="H1102" s="37"/>
      <c r="P1102" s="34"/>
      <c r="X1102" s="34"/>
      <c r="AN1102" s="34"/>
      <c r="BD1102" s="34"/>
      <c r="BE1102" s="56"/>
      <c r="BF1102" s="56"/>
      <c r="BG1102" s="56"/>
      <c r="BH1102" s="56"/>
      <c r="BI1102" s="56"/>
      <c r="BJ1102" s="56"/>
      <c r="BK1102" s="56"/>
      <c r="BL1102" s="34"/>
      <c r="BT1102" s="34"/>
      <c r="CF1102" s="34"/>
      <c r="CG1102" s="34"/>
      <c r="CH1102" s="34"/>
      <c r="CI1102" s="34"/>
      <c r="CJ1102" s="34"/>
      <c r="CR1102" s="34"/>
      <c r="CZ1102" s="34"/>
      <c r="DH1102" s="34"/>
      <c r="DQ1102" s="34"/>
      <c r="DY1102" s="34"/>
      <c r="EG1102" s="34"/>
      <c r="EO1102" s="34"/>
      <c r="EW1102" s="71"/>
      <c r="FB1102" s="75"/>
      <c r="FC1102" s="75"/>
      <c r="FL1102" s="71"/>
    </row>
    <row r="1103" spans="3:168" s="35" customFormat="1" x14ac:dyDescent="0.2">
      <c r="C1103" s="36"/>
      <c r="G1103" s="37"/>
      <c r="H1103" s="37"/>
      <c r="P1103" s="34"/>
      <c r="X1103" s="34"/>
      <c r="AN1103" s="34"/>
      <c r="BD1103" s="34"/>
      <c r="BE1103" s="56"/>
      <c r="BF1103" s="56"/>
      <c r="BG1103" s="56"/>
      <c r="BH1103" s="56"/>
      <c r="BI1103" s="56"/>
      <c r="BJ1103" s="56"/>
      <c r="BK1103" s="56"/>
      <c r="BL1103" s="34"/>
      <c r="BT1103" s="34"/>
      <c r="CF1103" s="34"/>
      <c r="CG1103" s="34"/>
      <c r="CH1103" s="34"/>
      <c r="CI1103" s="34"/>
      <c r="CJ1103" s="34"/>
      <c r="CR1103" s="34"/>
      <c r="CZ1103" s="34"/>
      <c r="DH1103" s="34"/>
      <c r="DQ1103" s="34"/>
      <c r="DY1103" s="34"/>
      <c r="EG1103" s="34"/>
      <c r="EO1103" s="34"/>
      <c r="EW1103" s="71"/>
      <c r="FB1103" s="75"/>
      <c r="FC1103" s="75"/>
      <c r="FL1103" s="71"/>
    </row>
    <row r="1104" spans="3:168" s="35" customFormat="1" x14ac:dyDescent="0.2">
      <c r="C1104" s="36"/>
      <c r="G1104" s="37"/>
      <c r="H1104" s="37"/>
      <c r="P1104" s="34"/>
      <c r="X1104" s="34"/>
      <c r="AN1104" s="34"/>
      <c r="BD1104" s="34"/>
      <c r="BE1104" s="56"/>
      <c r="BF1104" s="56"/>
      <c r="BG1104" s="56"/>
      <c r="BH1104" s="56"/>
      <c r="BI1104" s="56"/>
      <c r="BJ1104" s="56"/>
      <c r="BK1104" s="56"/>
      <c r="BL1104" s="34"/>
      <c r="BT1104" s="34"/>
      <c r="CF1104" s="34"/>
      <c r="CG1104" s="34"/>
      <c r="CH1104" s="34"/>
      <c r="CI1104" s="34"/>
      <c r="CJ1104" s="34"/>
      <c r="CR1104" s="34"/>
      <c r="CZ1104" s="34"/>
      <c r="DH1104" s="34"/>
      <c r="DQ1104" s="34"/>
      <c r="DY1104" s="34"/>
      <c r="EG1104" s="34"/>
      <c r="EO1104" s="34"/>
      <c r="EW1104" s="71"/>
      <c r="FB1104" s="75"/>
      <c r="FC1104" s="75"/>
      <c r="FL1104" s="71"/>
    </row>
    <row r="1105" spans="3:168" s="35" customFormat="1" x14ac:dyDescent="0.2">
      <c r="C1105" s="36"/>
      <c r="G1105" s="37"/>
      <c r="H1105" s="37"/>
      <c r="P1105" s="34"/>
      <c r="X1105" s="34"/>
      <c r="AN1105" s="34"/>
      <c r="BD1105" s="34"/>
      <c r="BE1105" s="56"/>
      <c r="BF1105" s="56"/>
      <c r="BG1105" s="56"/>
      <c r="BH1105" s="56"/>
      <c r="BI1105" s="56"/>
      <c r="BJ1105" s="56"/>
      <c r="BK1105" s="56"/>
      <c r="BL1105" s="34"/>
      <c r="BT1105" s="34"/>
      <c r="CF1105" s="34"/>
      <c r="CG1105" s="34"/>
      <c r="CH1105" s="34"/>
      <c r="CI1105" s="34"/>
      <c r="CJ1105" s="34"/>
      <c r="CR1105" s="34"/>
      <c r="CZ1105" s="34"/>
      <c r="DH1105" s="34"/>
      <c r="DQ1105" s="34"/>
      <c r="DY1105" s="34"/>
      <c r="EG1105" s="34"/>
      <c r="EO1105" s="34"/>
      <c r="EW1105" s="71"/>
      <c r="FB1105" s="75"/>
      <c r="FC1105" s="75"/>
      <c r="FL1105" s="71"/>
    </row>
    <row r="1106" spans="3:168" s="35" customFormat="1" x14ac:dyDescent="0.2">
      <c r="C1106" s="36"/>
      <c r="G1106" s="37"/>
      <c r="H1106" s="37"/>
      <c r="P1106" s="34"/>
      <c r="X1106" s="34"/>
      <c r="AN1106" s="34"/>
      <c r="BD1106" s="34"/>
      <c r="BE1106" s="56"/>
      <c r="BF1106" s="56"/>
      <c r="BG1106" s="56"/>
      <c r="BH1106" s="56"/>
      <c r="BI1106" s="56"/>
      <c r="BJ1106" s="56"/>
      <c r="BK1106" s="56"/>
      <c r="BL1106" s="34"/>
      <c r="BT1106" s="34"/>
      <c r="CF1106" s="34"/>
      <c r="CG1106" s="34"/>
      <c r="CH1106" s="34"/>
      <c r="CI1106" s="34"/>
      <c r="CJ1106" s="34"/>
      <c r="CR1106" s="34"/>
      <c r="CZ1106" s="34"/>
      <c r="DH1106" s="34"/>
      <c r="DQ1106" s="34"/>
      <c r="DY1106" s="34"/>
      <c r="EG1106" s="34"/>
      <c r="EO1106" s="34"/>
      <c r="EW1106" s="71"/>
      <c r="FB1106" s="75"/>
      <c r="FC1106" s="75"/>
      <c r="FL1106" s="71"/>
    </row>
    <row r="1107" spans="3:168" s="35" customFormat="1" x14ac:dyDescent="0.2">
      <c r="C1107" s="36"/>
      <c r="G1107" s="37"/>
      <c r="H1107" s="37"/>
      <c r="P1107" s="34"/>
      <c r="X1107" s="34"/>
      <c r="AN1107" s="34"/>
      <c r="BD1107" s="34"/>
      <c r="BE1107" s="56"/>
      <c r="BF1107" s="56"/>
      <c r="BG1107" s="56"/>
      <c r="BH1107" s="56"/>
      <c r="BI1107" s="56"/>
      <c r="BJ1107" s="56"/>
      <c r="BK1107" s="56"/>
      <c r="BL1107" s="34"/>
      <c r="BT1107" s="34"/>
      <c r="CF1107" s="34"/>
      <c r="CG1107" s="34"/>
      <c r="CH1107" s="34"/>
      <c r="CI1107" s="34"/>
      <c r="CJ1107" s="34"/>
      <c r="CR1107" s="34"/>
      <c r="CZ1107" s="34"/>
      <c r="DH1107" s="34"/>
      <c r="DQ1107" s="34"/>
      <c r="DY1107" s="34"/>
      <c r="EG1107" s="34"/>
      <c r="EO1107" s="34"/>
      <c r="EW1107" s="71"/>
      <c r="FB1107" s="75"/>
      <c r="FC1107" s="75"/>
      <c r="FL1107" s="71"/>
    </row>
    <row r="1108" spans="3:168" s="35" customFormat="1" x14ac:dyDescent="0.2">
      <c r="C1108" s="36"/>
      <c r="G1108" s="37"/>
      <c r="H1108" s="37"/>
      <c r="P1108" s="34"/>
      <c r="X1108" s="34"/>
      <c r="AN1108" s="34"/>
      <c r="BD1108" s="34"/>
      <c r="BE1108" s="56"/>
      <c r="BF1108" s="56"/>
      <c r="BG1108" s="56"/>
      <c r="BH1108" s="56"/>
      <c r="BI1108" s="56"/>
      <c r="BJ1108" s="56"/>
      <c r="BK1108" s="56"/>
      <c r="BL1108" s="34"/>
      <c r="BT1108" s="34"/>
      <c r="CF1108" s="34"/>
      <c r="CG1108" s="34"/>
      <c r="CH1108" s="34"/>
      <c r="CI1108" s="34"/>
      <c r="CJ1108" s="34"/>
      <c r="CR1108" s="34"/>
      <c r="CZ1108" s="34"/>
      <c r="DH1108" s="34"/>
      <c r="DQ1108" s="34"/>
      <c r="DY1108" s="34"/>
      <c r="EG1108" s="34"/>
      <c r="EO1108" s="34"/>
      <c r="EW1108" s="71"/>
      <c r="FB1108" s="75"/>
      <c r="FC1108" s="75"/>
      <c r="FL1108" s="71"/>
    </row>
    <row r="1109" spans="3:168" s="35" customFormat="1" x14ac:dyDescent="0.2">
      <c r="C1109" s="36"/>
      <c r="G1109" s="37"/>
      <c r="H1109" s="37"/>
      <c r="P1109" s="34"/>
      <c r="X1109" s="34"/>
      <c r="AN1109" s="34"/>
      <c r="BD1109" s="34"/>
      <c r="BE1109" s="56"/>
      <c r="BF1109" s="56"/>
      <c r="BG1109" s="56"/>
      <c r="BH1109" s="56"/>
      <c r="BI1109" s="56"/>
      <c r="BJ1109" s="56"/>
      <c r="BK1109" s="56"/>
      <c r="BL1109" s="34"/>
      <c r="BT1109" s="34"/>
      <c r="CF1109" s="34"/>
      <c r="CG1109" s="34"/>
      <c r="CH1109" s="34"/>
      <c r="CI1109" s="34"/>
      <c r="CJ1109" s="34"/>
      <c r="CR1109" s="34"/>
      <c r="CZ1109" s="34"/>
      <c r="DH1109" s="34"/>
      <c r="DQ1109" s="34"/>
      <c r="DY1109" s="34"/>
      <c r="EG1109" s="34"/>
      <c r="EO1109" s="34"/>
      <c r="EW1109" s="71"/>
      <c r="FB1109" s="75"/>
      <c r="FC1109" s="75"/>
      <c r="FL1109" s="71"/>
    </row>
    <row r="1110" spans="3:168" s="35" customFormat="1" x14ac:dyDescent="0.2">
      <c r="C1110" s="36"/>
      <c r="G1110" s="37"/>
      <c r="H1110" s="37"/>
      <c r="P1110" s="34"/>
      <c r="X1110" s="34"/>
      <c r="AN1110" s="34"/>
      <c r="BD1110" s="34"/>
      <c r="BE1110" s="56"/>
      <c r="BF1110" s="56"/>
      <c r="BG1110" s="56"/>
      <c r="BH1110" s="56"/>
      <c r="BI1110" s="56"/>
      <c r="BJ1110" s="56"/>
      <c r="BK1110" s="56"/>
      <c r="BL1110" s="34"/>
      <c r="BT1110" s="34"/>
      <c r="CF1110" s="34"/>
      <c r="CG1110" s="34"/>
      <c r="CH1110" s="34"/>
      <c r="CI1110" s="34"/>
      <c r="CJ1110" s="34"/>
      <c r="CR1110" s="34"/>
      <c r="CZ1110" s="34"/>
      <c r="DH1110" s="34"/>
      <c r="DQ1110" s="34"/>
      <c r="DY1110" s="34"/>
      <c r="EG1110" s="34"/>
      <c r="EO1110" s="34"/>
      <c r="EW1110" s="71"/>
      <c r="FB1110" s="75"/>
      <c r="FC1110" s="75"/>
      <c r="FL1110" s="71"/>
    </row>
    <row r="1111" spans="3:168" s="35" customFormat="1" x14ac:dyDescent="0.2">
      <c r="C1111" s="36"/>
      <c r="G1111" s="37"/>
      <c r="H1111" s="37"/>
      <c r="P1111" s="34"/>
      <c r="X1111" s="34"/>
      <c r="AN1111" s="34"/>
      <c r="BD1111" s="34"/>
      <c r="BE1111" s="56"/>
      <c r="BF1111" s="56"/>
      <c r="BG1111" s="56"/>
      <c r="BH1111" s="56"/>
      <c r="BI1111" s="56"/>
      <c r="BJ1111" s="56"/>
      <c r="BK1111" s="56"/>
      <c r="BL1111" s="34"/>
      <c r="BT1111" s="34"/>
      <c r="CF1111" s="34"/>
      <c r="CG1111" s="34"/>
      <c r="CH1111" s="34"/>
      <c r="CI1111" s="34"/>
      <c r="CJ1111" s="34"/>
      <c r="CR1111" s="34"/>
      <c r="CZ1111" s="34"/>
      <c r="DH1111" s="34"/>
      <c r="DQ1111" s="34"/>
      <c r="DY1111" s="34"/>
      <c r="EG1111" s="34"/>
      <c r="EO1111" s="34"/>
      <c r="EW1111" s="71"/>
      <c r="FB1111" s="75"/>
      <c r="FC1111" s="75"/>
      <c r="FL1111" s="71"/>
    </row>
    <row r="1112" spans="3:168" s="35" customFormat="1" x14ac:dyDescent="0.2">
      <c r="C1112" s="36"/>
      <c r="G1112" s="37"/>
      <c r="H1112" s="37"/>
      <c r="P1112" s="34"/>
      <c r="X1112" s="34"/>
      <c r="AN1112" s="34"/>
      <c r="BD1112" s="34"/>
      <c r="BE1112" s="56"/>
      <c r="BF1112" s="56"/>
      <c r="BG1112" s="56"/>
      <c r="BH1112" s="56"/>
      <c r="BI1112" s="56"/>
      <c r="BJ1112" s="56"/>
      <c r="BK1112" s="56"/>
      <c r="BL1112" s="34"/>
      <c r="BT1112" s="34"/>
      <c r="CF1112" s="34"/>
      <c r="CG1112" s="34"/>
      <c r="CH1112" s="34"/>
      <c r="CI1112" s="34"/>
      <c r="CJ1112" s="34"/>
      <c r="CR1112" s="34"/>
      <c r="CZ1112" s="34"/>
      <c r="DH1112" s="34"/>
      <c r="DQ1112" s="34"/>
      <c r="DY1112" s="34"/>
      <c r="EG1112" s="34"/>
      <c r="EO1112" s="34"/>
      <c r="EW1112" s="71"/>
      <c r="FB1112" s="75"/>
      <c r="FC1112" s="75"/>
      <c r="FL1112" s="71"/>
    </row>
    <row r="1113" spans="3:168" s="35" customFormat="1" x14ac:dyDescent="0.2">
      <c r="C1113" s="36"/>
      <c r="G1113" s="37"/>
      <c r="H1113" s="37"/>
      <c r="P1113" s="34"/>
      <c r="X1113" s="34"/>
      <c r="AN1113" s="34"/>
      <c r="BD1113" s="34"/>
      <c r="BE1113" s="56"/>
      <c r="BF1113" s="56"/>
      <c r="BG1113" s="56"/>
      <c r="BH1113" s="56"/>
      <c r="BI1113" s="56"/>
      <c r="BJ1113" s="56"/>
      <c r="BK1113" s="56"/>
      <c r="BL1113" s="34"/>
      <c r="BT1113" s="34"/>
      <c r="CF1113" s="34"/>
      <c r="CG1113" s="34"/>
      <c r="CH1113" s="34"/>
      <c r="CI1113" s="34"/>
      <c r="CJ1113" s="34"/>
      <c r="CR1113" s="34"/>
      <c r="CZ1113" s="34"/>
      <c r="DH1113" s="34"/>
      <c r="DQ1113" s="34"/>
      <c r="DY1113" s="34"/>
      <c r="EG1113" s="34"/>
      <c r="EO1113" s="34"/>
      <c r="EW1113" s="71"/>
      <c r="FB1113" s="75"/>
      <c r="FC1113" s="75"/>
      <c r="FL1113" s="71"/>
    </row>
    <row r="1114" spans="3:168" s="35" customFormat="1" x14ac:dyDescent="0.2">
      <c r="C1114" s="36"/>
      <c r="G1114" s="37"/>
      <c r="H1114" s="37"/>
      <c r="P1114" s="34"/>
      <c r="X1114" s="34"/>
      <c r="AN1114" s="34"/>
      <c r="BD1114" s="34"/>
      <c r="BE1114" s="56"/>
      <c r="BF1114" s="56"/>
      <c r="BG1114" s="56"/>
      <c r="BH1114" s="56"/>
      <c r="BI1114" s="56"/>
      <c r="BJ1114" s="56"/>
      <c r="BK1114" s="56"/>
      <c r="BL1114" s="34"/>
      <c r="BT1114" s="34"/>
      <c r="CF1114" s="34"/>
      <c r="CG1114" s="34"/>
      <c r="CH1114" s="34"/>
      <c r="CI1114" s="34"/>
      <c r="CJ1114" s="34"/>
      <c r="CR1114" s="34"/>
      <c r="CZ1114" s="34"/>
      <c r="DH1114" s="34"/>
      <c r="DQ1114" s="34"/>
      <c r="DY1114" s="34"/>
      <c r="EG1114" s="34"/>
      <c r="EO1114" s="34"/>
      <c r="EW1114" s="71"/>
      <c r="FB1114" s="75"/>
      <c r="FC1114" s="75"/>
      <c r="FL1114" s="71"/>
    </row>
    <row r="1115" spans="3:168" s="35" customFormat="1" x14ac:dyDescent="0.2">
      <c r="C1115" s="36"/>
      <c r="G1115" s="37"/>
      <c r="H1115" s="37"/>
      <c r="P1115" s="34"/>
      <c r="X1115" s="34"/>
      <c r="AN1115" s="34"/>
      <c r="BD1115" s="34"/>
      <c r="BE1115" s="56"/>
      <c r="BF1115" s="56"/>
      <c r="BG1115" s="56"/>
      <c r="BH1115" s="56"/>
      <c r="BI1115" s="56"/>
      <c r="BJ1115" s="56"/>
      <c r="BK1115" s="56"/>
      <c r="BL1115" s="34"/>
      <c r="BT1115" s="34"/>
      <c r="CF1115" s="34"/>
      <c r="CG1115" s="34"/>
      <c r="CH1115" s="34"/>
      <c r="CI1115" s="34"/>
      <c r="CJ1115" s="34"/>
      <c r="CR1115" s="34"/>
      <c r="CZ1115" s="34"/>
      <c r="DH1115" s="34"/>
      <c r="DQ1115" s="34"/>
      <c r="DY1115" s="34"/>
      <c r="EG1115" s="34"/>
      <c r="EO1115" s="34"/>
      <c r="EW1115" s="71"/>
      <c r="FB1115" s="75"/>
      <c r="FC1115" s="75"/>
      <c r="FL1115" s="71"/>
    </row>
    <row r="1116" spans="3:168" s="35" customFormat="1" x14ac:dyDescent="0.2">
      <c r="C1116" s="36"/>
      <c r="G1116" s="37"/>
      <c r="H1116" s="37"/>
      <c r="P1116" s="34"/>
      <c r="X1116" s="34"/>
      <c r="AN1116" s="34"/>
      <c r="BD1116" s="34"/>
      <c r="BE1116" s="56"/>
      <c r="BF1116" s="56"/>
      <c r="BG1116" s="56"/>
      <c r="BH1116" s="56"/>
      <c r="BI1116" s="56"/>
      <c r="BJ1116" s="56"/>
      <c r="BK1116" s="56"/>
      <c r="BL1116" s="34"/>
      <c r="BT1116" s="34"/>
      <c r="CF1116" s="34"/>
      <c r="CG1116" s="34"/>
      <c r="CH1116" s="34"/>
      <c r="CI1116" s="34"/>
      <c r="CJ1116" s="34"/>
      <c r="CR1116" s="34"/>
      <c r="CZ1116" s="34"/>
      <c r="DH1116" s="34"/>
      <c r="DQ1116" s="34"/>
      <c r="DY1116" s="34"/>
      <c r="EG1116" s="34"/>
      <c r="EO1116" s="34"/>
      <c r="EW1116" s="71"/>
      <c r="FB1116" s="75"/>
      <c r="FC1116" s="75"/>
      <c r="FL1116" s="71"/>
    </row>
    <row r="1117" spans="3:168" s="35" customFormat="1" x14ac:dyDescent="0.2">
      <c r="C1117" s="36"/>
      <c r="G1117" s="37"/>
      <c r="H1117" s="37"/>
      <c r="P1117" s="34"/>
      <c r="X1117" s="34"/>
      <c r="AN1117" s="34"/>
      <c r="BD1117" s="34"/>
      <c r="BE1117" s="56"/>
      <c r="BF1117" s="56"/>
      <c r="BG1117" s="56"/>
      <c r="BH1117" s="56"/>
      <c r="BI1117" s="56"/>
      <c r="BJ1117" s="56"/>
      <c r="BK1117" s="56"/>
      <c r="BL1117" s="34"/>
      <c r="BT1117" s="34"/>
      <c r="CF1117" s="34"/>
      <c r="CG1117" s="34"/>
      <c r="CH1117" s="34"/>
      <c r="CI1117" s="34"/>
      <c r="CJ1117" s="34"/>
      <c r="CR1117" s="34"/>
      <c r="CZ1117" s="34"/>
      <c r="DH1117" s="34"/>
      <c r="DQ1117" s="34"/>
      <c r="DY1117" s="34"/>
      <c r="EG1117" s="34"/>
      <c r="EO1117" s="34"/>
      <c r="EW1117" s="71"/>
      <c r="FB1117" s="75"/>
      <c r="FC1117" s="75"/>
      <c r="FL1117" s="71"/>
    </row>
    <row r="1118" spans="3:168" s="35" customFormat="1" x14ac:dyDescent="0.2">
      <c r="C1118" s="36"/>
      <c r="G1118" s="37"/>
      <c r="H1118" s="37"/>
      <c r="P1118" s="34"/>
      <c r="X1118" s="34"/>
      <c r="AN1118" s="34"/>
      <c r="BD1118" s="34"/>
      <c r="BE1118" s="56"/>
      <c r="BF1118" s="56"/>
      <c r="BG1118" s="56"/>
      <c r="BH1118" s="56"/>
      <c r="BI1118" s="56"/>
      <c r="BJ1118" s="56"/>
      <c r="BK1118" s="56"/>
      <c r="BL1118" s="34"/>
      <c r="BT1118" s="34"/>
      <c r="CF1118" s="34"/>
      <c r="CG1118" s="34"/>
      <c r="CH1118" s="34"/>
      <c r="CI1118" s="34"/>
      <c r="CJ1118" s="34"/>
      <c r="CR1118" s="34"/>
      <c r="CZ1118" s="34"/>
      <c r="DH1118" s="34"/>
      <c r="DQ1118" s="34"/>
      <c r="DY1118" s="34"/>
      <c r="EG1118" s="34"/>
      <c r="EO1118" s="34"/>
      <c r="EW1118" s="71"/>
      <c r="FB1118" s="75"/>
      <c r="FC1118" s="75"/>
      <c r="FL1118" s="71"/>
    </row>
    <row r="1119" spans="3:168" s="35" customFormat="1" x14ac:dyDescent="0.2">
      <c r="C1119" s="36"/>
      <c r="G1119" s="37"/>
      <c r="H1119" s="37"/>
      <c r="P1119" s="34"/>
      <c r="X1119" s="34"/>
      <c r="AN1119" s="34"/>
      <c r="BD1119" s="34"/>
      <c r="BE1119" s="56"/>
      <c r="BF1119" s="56"/>
      <c r="BG1119" s="56"/>
      <c r="BH1119" s="56"/>
      <c r="BI1119" s="56"/>
      <c r="BJ1119" s="56"/>
      <c r="BK1119" s="56"/>
      <c r="BL1119" s="34"/>
      <c r="BT1119" s="34"/>
      <c r="CF1119" s="34"/>
      <c r="CG1119" s="34"/>
      <c r="CH1119" s="34"/>
      <c r="CI1119" s="34"/>
      <c r="CJ1119" s="34"/>
      <c r="CR1119" s="34"/>
      <c r="CZ1119" s="34"/>
      <c r="DH1119" s="34"/>
      <c r="DQ1119" s="34"/>
      <c r="DY1119" s="34"/>
      <c r="EG1119" s="34"/>
      <c r="EO1119" s="34"/>
      <c r="EW1119" s="71"/>
      <c r="FB1119" s="75"/>
      <c r="FC1119" s="75"/>
      <c r="FL1119" s="71"/>
    </row>
    <row r="1120" spans="3:168" s="35" customFormat="1" x14ac:dyDescent="0.2">
      <c r="C1120" s="36"/>
      <c r="G1120" s="37"/>
      <c r="H1120" s="37"/>
      <c r="P1120" s="34"/>
      <c r="X1120" s="34"/>
      <c r="AN1120" s="34"/>
      <c r="BD1120" s="34"/>
      <c r="BE1120" s="56"/>
      <c r="BF1120" s="56"/>
      <c r="BG1120" s="56"/>
      <c r="BH1120" s="56"/>
      <c r="BI1120" s="56"/>
      <c r="BJ1120" s="56"/>
      <c r="BK1120" s="56"/>
      <c r="BL1120" s="34"/>
      <c r="BT1120" s="34"/>
      <c r="CF1120" s="34"/>
      <c r="CG1120" s="34"/>
      <c r="CH1120" s="34"/>
      <c r="CI1120" s="34"/>
      <c r="CJ1120" s="34"/>
      <c r="CR1120" s="34"/>
      <c r="CZ1120" s="34"/>
      <c r="DH1120" s="34"/>
      <c r="DQ1120" s="34"/>
      <c r="DY1120" s="34"/>
      <c r="EG1120" s="34"/>
      <c r="EO1120" s="34"/>
      <c r="EW1120" s="71"/>
      <c r="FB1120" s="75"/>
      <c r="FC1120" s="75"/>
      <c r="FL1120" s="71"/>
    </row>
    <row r="1121" spans="3:168" s="35" customFormat="1" x14ac:dyDescent="0.2">
      <c r="C1121" s="36"/>
      <c r="G1121" s="37"/>
      <c r="H1121" s="37"/>
      <c r="P1121" s="34"/>
      <c r="X1121" s="34"/>
      <c r="AN1121" s="34"/>
      <c r="BD1121" s="34"/>
      <c r="BE1121" s="56"/>
      <c r="BF1121" s="56"/>
      <c r="BG1121" s="56"/>
      <c r="BH1121" s="56"/>
      <c r="BI1121" s="56"/>
      <c r="BJ1121" s="56"/>
      <c r="BK1121" s="56"/>
      <c r="BL1121" s="34"/>
      <c r="BT1121" s="34"/>
      <c r="CF1121" s="34"/>
      <c r="CG1121" s="34"/>
      <c r="CH1121" s="34"/>
      <c r="CI1121" s="34"/>
      <c r="CJ1121" s="34"/>
      <c r="CR1121" s="34"/>
      <c r="CZ1121" s="34"/>
      <c r="DH1121" s="34"/>
      <c r="DQ1121" s="34"/>
      <c r="DY1121" s="34"/>
      <c r="EG1121" s="34"/>
      <c r="EO1121" s="34"/>
      <c r="EW1121" s="71"/>
      <c r="FB1121" s="75"/>
      <c r="FC1121" s="75"/>
      <c r="FL1121" s="71"/>
    </row>
    <row r="1122" spans="3:168" s="35" customFormat="1" x14ac:dyDescent="0.2">
      <c r="C1122" s="36"/>
      <c r="G1122" s="37"/>
      <c r="H1122" s="37"/>
      <c r="P1122" s="34"/>
      <c r="X1122" s="34"/>
      <c r="AN1122" s="34"/>
      <c r="BD1122" s="34"/>
      <c r="BE1122" s="56"/>
      <c r="BF1122" s="56"/>
      <c r="BG1122" s="56"/>
      <c r="BH1122" s="56"/>
      <c r="BI1122" s="56"/>
      <c r="BJ1122" s="56"/>
      <c r="BK1122" s="56"/>
      <c r="BL1122" s="34"/>
      <c r="BT1122" s="34"/>
      <c r="CF1122" s="34"/>
      <c r="CG1122" s="34"/>
      <c r="CH1122" s="34"/>
      <c r="CI1122" s="34"/>
      <c r="CJ1122" s="34"/>
      <c r="CR1122" s="34"/>
      <c r="CZ1122" s="34"/>
      <c r="DH1122" s="34"/>
      <c r="DQ1122" s="34"/>
      <c r="DY1122" s="34"/>
      <c r="EG1122" s="34"/>
      <c r="EO1122" s="34"/>
      <c r="EW1122" s="71"/>
      <c r="FB1122" s="75"/>
      <c r="FC1122" s="75"/>
      <c r="FL1122" s="71"/>
    </row>
    <row r="1123" spans="3:168" s="35" customFormat="1" x14ac:dyDescent="0.2">
      <c r="C1123" s="36"/>
      <c r="G1123" s="37"/>
      <c r="H1123" s="37"/>
      <c r="P1123" s="34"/>
      <c r="X1123" s="34"/>
      <c r="AN1123" s="34"/>
      <c r="BD1123" s="34"/>
      <c r="BE1123" s="56"/>
      <c r="BF1123" s="56"/>
      <c r="BG1123" s="56"/>
      <c r="BH1123" s="56"/>
      <c r="BI1123" s="56"/>
      <c r="BJ1123" s="56"/>
      <c r="BK1123" s="56"/>
      <c r="BL1123" s="34"/>
      <c r="BT1123" s="34"/>
      <c r="CF1123" s="34"/>
      <c r="CG1123" s="34"/>
      <c r="CH1123" s="34"/>
      <c r="CI1123" s="34"/>
      <c r="CJ1123" s="34"/>
      <c r="CR1123" s="34"/>
      <c r="CZ1123" s="34"/>
      <c r="DH1123" s="34"/>
      <c r="DQ1123" s="34"/>
      <c r="DY1123" s="34"/>
      <c r="EG1123" s="34"/>
      <c r="EO1123" s="34"/>
      <c r="EW1123" s="71"/>
      <c r="FB1123" s="75"/>
      <c r="FC1123" s="75"/>
      <c r="FL1123" s="71"/>
    </row>
    <row r="1124" spans="3:168" s="35" customFormat="1" x14ac:dyDescent="0.2">
      <c r="C1124" s="36"/>
      <c r="G1124" s="37"/>
      <c r="H1124" s="37"/>
      <c r="P1124" s="34"/>
      <c r="X1124" s="34"/>
      <c r="AN1124" s="34"/>
      <c r="BD1124" s="34"/>
      <c r="BE1124" s="56"/>
      <c r="BF1124" s="56"/>
      <c r="BG1124" s="56"/>
      <c r="BH1124" s="56"/>
      <c r="BI1124" s="56"/>
      <c r="BJ1124" s="56"/>
      <c r="BK1124" s="56"/>
      <c r="BL1124" s="34"/>
      <c r="BT1124" s="34"/>
      <c r="CF1124" s="34"/>
      <c r="CG1124" s="34"/>
      <c r="CH1124" s="34"/>
      <c r="CI1124" s="34"/>
      <c r="CJ1124" s="34"/>
      <c r="CR1124" s="34"/>
      <c r="CZ1124" s="34"/>
      <c r="DH1124" s="34"/>
      <c r="DQ1124" s="34"/>
      <c r="DY1124" s="34"/>
      <c r="EG1124" s="34"/>
      <c r="EO1124" s="34"/>
      <c r="EW1124" s="71"/>
      <c r="FB1124" s="75"/>
      <c r="FC1124" s="75"/>
      <c r="FL1124" s="71"/>
    </row>
    <row r="1125" spans="3:168" s="35" customFormat="1" x14ac:dyDescent="0.2">
      <c r="C1125" s="36"/>
      <c r="G1125" s="37"/>
      <c r="H1125" s="37"/>
      <c r="P1125" s="34"/>
      <c r="X1125" s="34"/>
      <c r="AN1125" s="34"/>
      <c r="BD1125" s="34"/>
      <c r="BE1125" s="56"/>
      <c r="BF1125" s="56"/>
      <c r="BG1125" s="56"/>
      <c r="BH1125" s="56"/>
      <c r="BI1125" s="56"/>
      <c r="BJ1125" s="56"/>
      <c r="BK1125" s="56"/>
      <c r="BL1125" s="34"/>
      <c r="BT1125" s="34"/>
      <c r="CF1125" s="34"/>
      <c r="CG1125" s="34"/>
      <c r="CH1125" s="34"/>
      <c r="CI1125" s="34"/>
      <c r="CJ1125" s="34"/>
      <c r="CR1125" s="34"/>
      <c r="CZ1125" s="34"/>
      <c r="DH1125" s="34"/>
      <c r="DQ1125" s="34"/>
      <c r="DY1125" s="34"/>
      <c r="EG1125" s="34"/>
      <c r="EO1125" s="34"/>
      <c r="EW1125" s="71"/>
      <c r="FB1125" s="75"/>
      <c r="FC1125" s="75"/>
      <c r="FL1125" s="71"/>
    </row>
    <row r="1126" spans="3:168" s="35" customFormat="1" x14ac:dyDescent="0.2">
      <c r="C1126" s="36"/>
      <c r="G1126" s="37"/>
      <c r="H1126" s="37"/>
      <c r="P1126" s="34"/>
      <c r="X1126" s="34"/>
      <c r="AN1126" s="34"/>
      <c r="BD1126" s="34"/>
      <c r="BE1126" s="56"/>
      <c r="BF1126" s="56"/>
      <c r="BG1126" s="56"/>
      <c r="BH1126" s="56"/>
      <c r="BI1126" s="56"/>
      <c r="BJ1126" s="56"/>
      <c r="BK1126" s="56"/>
      <c r="BL1126" s="34"/>
      <c r="BT1126" s="34"/>
      <c r="CF1126" s="34"/>
      <c r="CG1126" s="34"/>
      <c r="CH1126" s="34"/>
      <c r="CI1126" s="34"/>
      <c r="CJ1126" s="34"/>
      <c r="CR1126" s="34"/>
      <c r="CZ1126" s="34"/>
      <c r="DH1126" s="34"/>
      <c r="DQ1126" s="34"/>
      <c r="DY1126" s="34"/>
      <c r="EG1126" s="34"/>
      <c r="EO1126" s="34"/>
      <c r="EW1126" s="71"/>
      <c r="FB1126" s="75"/>
      <c r="FC1126" s="75"/>
      <c r="FL1126" s="71"/>
    </row>
    <row r="1127" spans="3:168" s="35" customFormat="1" x14ac:dyDescent="0.2">
      <c r="C1127" s="36"/>
      <c r="G1127" s="37"/>
      <c r="H1127" s="37"/>
      <c r="P1127" s="34"/>
      <c r="X1127" s="34"/>
      <c r="AN1127" s="34"/>
      <c r="BD1127" s="34"/>
      <c r="BE1127" s="56"/>
      <c r="BF1127" s="56"/>
      <c r="BG1127" s="56"/>
      <c r="BH1127" s="56"/>
      <c r="BI1127" s="56"/>
      <c r="BJ1127" s="56"/>
      <c r="BK1127" s="56"/>
      <c r="BL1127" s="34"/>
      <c r="BT1127" s="34"/>
      <c r="CF1127" s="34"/>
      <c r="CG1127" s="34"/>
      <c r="CH1127" s="34"/>
      <c r="CI1127" s="34"/>
      <c r="CJ1127" s="34"/>
      <c r="CR1127" s="34"/>
      <c r="CZ1127" s="34"/>
      <c r="DH1127" s="34"/>
      <c r="DQ1127" s="34"/>
      <c r="DY1127" s="34"/>
      <c r="EG1127" s="34"/>
      <c r="EO1127" s="34"/>
      <c r="EW1127" s="71"/>
      <c r="FB1127" s="75"/>
      <c r="FC1127" s="75"/>
      <c r="FL1127" s="71"/>
    </row>
    <row r="1128" spans="3:168" s="35" customFormat="1" x14ac:dyDescent="0.2">
      <c r="C1128" s="36"/>
      <c r="G1128" s="37"/>
      <c r="H1128" s="37"/>
      <c r="P1128" s="34"/>
      <c r="X1128" s="34"/>
      <c r="AN1128" s="34"/>
      <c r="BD1128" s="34"/>
      <c r="BE1128" s="56"/>
      <c r="BF1128" s="56"/>
      <c r="BG1128" s="56"/>
      <c r="BH1128" s="56"/>
      <c r="BI1128" s="56"/>
      <c r="BJ1128" s="56"/>
      <c r="BK1128" s="56"/>
      <c r="BL1128" s="34"/>
      <c r="BT1128" s="34"/>
      <c r="CF1128" s="34"/>
      <c r="CG1128" s="34"/>
      <c r="CH1128" s="34"/>
      <c r="CI1128" s="34"/>
      <c r="CJ1128" s="34"/>
      <c r="CR1128" s="34"/>
      <c r="CZ1128" s="34"/>
      <c r="DH1128" s="34"/>
      <c r="DQ1128" s="34"/>
      <c r="DY1128" s="34"/>
      <c r="EG1128" s="34"/>
      <c r="EO1128" s="34"/>
      <c r="EW1128" s="71"/>
      <c r="FB1128" s="75"/>
      <c r="FC1128" s="75"/>
      <c r="FL1128" s="71"/>
    </row>
    <row r="1129" spans="3:168" s="35" customFormat="1" x14ac:dyDescent="0.2">
      <c r="C1129" s="36"/>
      <c r="G1129" s="37"/>
      <c r="H1129" s="37"/>
      <c r="P1129" s="34"/>
      <c r="X1129" s="34"/>
      <c r="AN1129" s="34"/>
      <c r="BD1129" s="34"/>
      <c r="BE1129" s="56"/>
      <c r="BF1129" s="56"/>
      <c r="BG1129" s="56"/>
      <c r="BH1129" s="56"/>
      <c r="BI1129" s="56"/>
      <c r="BJ1129" s="56"/>
      <c r="BK1129" s="56"/>
      <c r="BL1129" s="34"/>
      <c r="BT1129" s="34"/>
      <c r="CF1129" s="34"/>
      <c r="CG1129" s="34"/>
      <c r="CH1129" s="34"/>
      <c r="CI1129" s="34"/>
      <c r="CJ1129" s="34"/>
      <c r="CR1129" s="34"/>
      <c r="CZ1129" s="34"/>
      <c r="DH1129" s="34"/>
      <c r="DQ1129" s="34"/>
      <c r="DY1129" s="34"/>
      <c r="EG1129" s="34"/>
      <c r="EO1129" s="34"/>
      <c r="EW1129" s="71"/>
      <c r="FB1129" s="75"/>
      <c r="FC1129" s="75"/>
      <c r="FL1129" s="71"/>
    </row>
    <row r="1130" spans="3:168" s="35" customFormat="1" x14ac:dyDescent="0.2">
      <c r="C1130" s="36"/>
      <c r="G1130" s="37"/>
      <c r="H1130" s="37"/>
      <c r="P1130" s="34"/>
      <c r="X1130" s="34"/>
      <c r="AN1130" s="34"/>
      <c r="BD1130" s="34"/>
      <c r="BE1130" s="56"/>
      <c r="BF1130" s="56"/>
      <c r="BG1130" s="56"/>
      <c r="BH1130" s="56"/>
      <c r="BI1130" s="56"/>
      <c r="BJ1130" s="56"/>
      <c r="BK1130" s="56"/>
      <c r="BL1130" s="34"/>
      <c r="BT1130" s="34"/>
      <c r="CF1130" s="34"/>
      <c r="CG1130" s="34"/>
      <c r="CH1130" s="34"/>
      <c r="CI1130" s="34"/>
      <c r="CJ1130" s="34"/>
      <c r="CR1130" s="34"/>
      <c r="CZ1130" s="34"/>
      <c r="DH1130" s="34"/>
      <c r="DQ1130" s="34"/>
      <c r="DY1130" s="34"/>
      <c r="EG1130" s="34"/>
      <c r="EO1130" s="34"/>
      <c r="EW1130" s="71"/>
      <c r="FB1130" s="75"/>
      <c r="FC1130" s="75"/>
      <c r="FL1130" s="71"/>
    </row>
    <row r="1131" spans="3:168" s="35" customFormat="1" x14ac:dyDescent="0.2">
      <c r="C1131" s="36"/>
      <c r="G1131" s="37"/>
      <c r="H1131" s="37"/>
      <c r="P1131" s="34"/>
      <c r="X1131" s="34"/>
      <c r="AN1131" s="34"/>
      <c r="BD1131" s="34"/>
      <c r="BE1131" s="56"/>
      <c r="BF1131" s="56"/>
      <c r="BG1131" s="56"/>
      <c r="BH1131" s="56"/>
      <c r="BI1131" s="56"/>
      <c r="BJ1131" s="56"/>
      <c r="BK1131" s="56"/>
      <c r="BL1131" s="34"/>
      <c r="BT1131" s="34"/>
      <c r="CF1131" s="34"/>
      <c r="CG1131" s="34"/>
      <c r="CH1131" s="34"/>
      <c r="CI1131" s="34"/>
      <c r="CJ1131" s="34"/>
      <c r="CR1131" s="34"/>
      <c r="CZ1131" s="34"/>
      <c r="DH1131" s="34"/>
      <c r="DQ1131" s="34"/>
      <c r="DY1131" s="34"/>
      <c r="EG1131" s="34"/>
      <c r="EO1131" s="34"/>
      <c r="EW1131" s="71"/>
      <c r="FB1131" s="75"/>
      <c r="FC1131" s="75"/>
      <c r="FL1131" s="71"/>
    </row>
    <row r="1132" spans="3:168" s="35" customFormat="1" x14ac:dyDescent="0.2">
      <c r="C1132" s="36"/>
      <c r="G1132" s="37"/>
      <c r="H1132" s="37"/>
      <c r="P1132" s="34"/>
      <c r="X1132" s="34"/>
      <c r="AN1132" s="34"/>
      <c r="BD1132" s="34"/>
      <c r="BE1132" s="56"/>
      <c r="BF1132" s="56"/>
      <c r="BG1132" s="56"/>
      <c r="BH1132" s="56"/>
      <c r="BI1132" s="56"/>
      <c r="BJ1132" s="56"/>
      <c r="BK1132" s="56"/>
      <c r="BL1132" s="34"/>
      <c r="BT1132" s="34"/>
      <c r="CF1132" s="34"/>
      <c r="CG1132" s="34"/>
      <c r="CH1132" s="34"/>
      <c r="CI1132" s="34"/>
      <c r="CJ1132" s="34"/>
      <c r="CR1132" s="34"/>
      <c r="CZ1132" s="34"/>
      <c r="DH1132" s="34"/>
      <c r="DQ1132" s="34"/>
      <c r="DY1132" s="34"/>
      <c r="EG1132" s="34"/>
      <c r="EO1132" s="34"/>
      <c r="EW1132" s="71"/>
      <c r="FB1132" s="75"/>
      <c r="FC1132" s="75"/>
      <c r="FL1132" s="71"/>
    </row>
    <row r="1133" spans="3:168" s="35" customFormat="1" x14ac:dyDescent="0.2">
      <c r="C1133" s="36"/>
      <c r="G1133" s="37"/>
      <c r="H1133" s="37"/>
      <c r="P1133" s="34"/>
      <c r="X1133" s="34"/>
      <c r="AN1133" s="34"/>
      <c r="BD1133" s="34"/>
      <c r="BE1133" s="56"/>
      <c r="BF1133" s="56"/>
      <c r="BG1133" s="56"/>
      <c r="BH1133" s="56"/>
      <c r="BI1133" s="56"/>
      <c r="BJ1133" s="56"/>
      <c r="BK1133" s="56"/>
      <c r="BL1133" s="34"/>
      <c r="BT1133" s="34"/>
      <c r="CF1133" s="34"/>
      <c r="CG1133" s="34"/>
      <c r="CH1133" s="34"/>
      <c r="CI1133" s="34"/>
      <c r="CJ1133" s="34"/>
      <c r="CR1133" s="34"/>
      <c r="CZ1133" s="34"/>
      <c r="DH1133" s="34"/>
      <c r="DQ1133" s="34"/>
      <c r="DY1133" s="34"/>
      <c r="EG1133" s="34"/>
      <c r="EO1133" s="34"/>
      <c r="EW1133" s="71"/>
      <c r="FB1133" s="75"/>
      <c r="FC1133" s="75"/>
      <c r="FL1133" s="71"/>
    </row>
    <row r="1134" spans="3:168" s="35" customFormat="1" x14ac:dyDescent="0.2">
      <c r="C1134" s="36"/>
      <c r="G1134" s="37"/>
      <c r="H1134" s="37"/>
      <c r="P1134" s="34"/>
      <c r="X1134" s="34"/>
      <c r="AN1134" s="34"/>
      <c r="BD1134" s="34"/>
      <c r="BE1134" s="56"/>
      <c r="BF1134" s="56"/>
      <c r="BG1134" s="56"/>
      <c r="BH1134" s="56"/>
      <c r="BI1134" s="56"/>
      <c r="BJ1134" s="56"/>
      <c r="BK1134" s="56"/>
      <c r="BL1134" s="34"/>
      <c r="BT1134" s="34"/>
      <c r="CF1134" s="34"/>
      <c r="CG1134" s="34"/>
      <c r="CH1134" s="34"/>
      <c r="CI1134" s="34"/>
      <c r="CJ1134" s="34"/>
      <c r="CR1134" s="34"/>
      <c r="CZ1134" s="34"/>
      <c r="DH1134" s="34"/>
      <c r="DQ1134" s="34"/>
      <c r="DY1134" s="34"/>
      <c r="EG1134" s="34"/>
      <c r="EO1134" s="34"/>
      <c r="EW1134" s="71"/>
      <c r="FB1134" s="75"/>
      <c r="FC1134" s="75"/>
      <c r="FL1134" s="71"/>
    </row>
    <row r="1135" spans="3:168" s="35" customFormat="1" x14ac:dyDescent="0.2">
      <c r="C1135" s="36"/>
      <c r="G1135" s="37"/>
      <c r="H1135" s="37"/>
      <c r="P1135" s="34"/>
      <c r="X1135" s="34"/>
      <c r="AN1135" s="34"/>
      <c r="BD1135" s="34"/>
      <c r="BE1135" s="56"/>
      <c r="BF1135" s="56"/>
      <c r="BG1135" s="56"/>
      <c r="BH1135" s="56"/>
      <c r="BI1135" s="56"/>
      <c r="BJ1135" s="56"/>
      <c r="BK1135" s="56"/>
      <c r="BL1135" s="34"/>
      <c r="BT1135" s="34"/>
      <c r="CF1135" s="34"/>
      <c r="CG1135" s="34"/>
      <c r="CH1135" s="34"/>
      <c r="CI1135" s="34"/>
      <c r="CJ1135" s="34"/>
      <c r="CR1135" s="34"/>
      <c r="CZ1135" s="34"/>
      <c r="DH1135" s="34"/>
      <c r="DQ1135" s="34"/>
      <c r="DY1135" s="34"/>
      <c r="EG1135" s="34"/>
      <c r="EO1135" s="34"/>
      <c r="EW1135" s="71"/>
      <c r="FB1135" s="75"/>
      <c r="FC1135" s="75"/>
      <c r="FL1135" s="71"/>
    </row>
    <row r="1136" spans="3:168" s="35" customFormat="1" x14ac:dyDescent="0.2">
      <c r="C1136" s="36"/>
      <c r="G1136" s="37"/>
      <c r="H1136" s="37"/>
      <c r="P1136" s="34"/>
      <c r="X1136" s="34"/>
      <c r="AN1136" s="34"/>
      <c r="BD1136" s="34"/>
      <c r="BE1136" s="56"/>
      <c r="BF1136" s="56"/>
      <c r="BG1136" s="56"/>
      <c r="BH1136" s="56"/>
      <c r="BI1136" s="56"/>
      <c r="BJ1136" s="56"/>
      <c r="BK1136" s="56"/>
      <c r="BL1136" s="34"/>
      <c r="BT1136" s="34"/>
      <c r="CF1136" s="34"/>
      <c r="CG1136" s="34"/>
      <c r="CH1136" s="34"/>
      <c r="CI1136" s="34"/>
      <c r="CJ1136" s="34"/>
      <c r="CR1136" s="34"/>
      <c r="CZ1136" s="34"/>
      <c r="DH1136" s="34"/>
      <c r="DQ1136" s="34"/>
      <c r="DY1136" s="34"/>
      <c r="EG1136" s="34"/>
      <c r="EO1136" s="34"/>
      <c r="EW1136" s="71"/>
      <c r="FB1136" s="75"/>
      <c r="FC1136" s="75"/>
      <c r="FL1136" s="71"/>
    </row>
    <row r="1137" spans="3:168" s="35" customFormat="1" x14ac:dyDescent="0.2">
      <c r="C1137" s="36"/>
      <c r="G1137" s="37"/>
      <c r="H1137" s="37"/>
      <c r="P1137" s="34"/>
      <c r="X1137" s="34"/>
      <c r="AN1137" s="34"/>
      <c r="BD1137" s="34"/>
      <c r="BE1137" s="56"/>
      <c r="BF1137" s="56"/>
      <c r="BG1137" s="56"/>
      <c r="BH1137" s="56"/>
      <c r="BI1137" s="56"/>
      <c r="BJ1137" s="56"/>
      <c r="BK1137" s="56"/>
      <c r="BL1137" s="34"/>
      <c r="BT1137" s="34"/>
      <c r="CF1137" s="34"/>
      <c r="CG1137" s="34"/>
      <c r="CH1137" s="34"/>
      <c r="CI1137" s="34"/>
      <c r="CJ1137" s="34"/>
      <c r="CR1137" s="34"/>
      <c r="CZ1137" s="34"/>
      <c r="DH1137" s="34"/>
      <c r="DQ1137" s="34"/>
      <c r="DY1137" s="34"/>
      <c r="EG1137" s="34"/>
      <c r="EO1137" s="34"/>
      <c r="EW1137" s="71"/>
      <c r="FB1137" s="75"/>
      <c r="FC1137" s="75"/>
      <c r="FL1137" s="71"/>
    </row>
    <row r="1138" spans="3:168" s="35" customFormat="1" x14ac:dyDescent="0.2">
      <c r="C1138" s="36"/>
      <c r="G1138" s="37"/>
      <c r="H1138" s="37"/>
      <c r="P1138" s="34"/>
      <c r="X1138" s="34"/>
      <c r="AN1138" s="34"/>
      <c r="BD1138" s="34"/>
      <c r="BE1138" s="56"/>
      <c r="BF1138" s="56"/>
      <c r="BG1138" s="56"/>
      <c r="BH1138" s="56"/>
      <c r="BI1138" s="56"/>
      <c r="BJ1138" s="56"/>
      <c r="BK1138" s="56"/>
      <c r="BL1138" s="34"/>
      <c r="BT1138" s="34"/>
      <c r="CF1138" s="34"/>
      <c r="CG1138" s="34"/>
      <c r="CH1138" s="34"/>
      <c r="CI1138" s="34"/>
      <c r="CJ1138" s="34"/>
      <c r="CR1138" s="34"/>
      <c r="CZ1138" s="34"/>
      <c r="DH1138" s="34"/>
      <c r="DQ1138" s="34"/>
      <c r="DY1138" s="34"/>
      <c r="EG1138" s="34"/>
      <c r="EO1138" s="34"/>
      <c r="EW1138" s="71"/>
      <c r="FB1138" s="75"/>
      <c r="FC1138" s="75"/>
      <c r="FL1138" s="71"/>
    </row>
    <row r="1139" spans="3:168" s="35" customFormat="1" x14ac:dyDescent="0.2">
      <c r="C1139" s="36"/>
      <c r="G1139" s="37"/>
      <c r="H1139" s="37"/>
      <c r="P1139" s="34"/>
      <c r="X1139" s="34"/>
      <c r="AN1139" s="34"/>
      <c r="BD1139" s="34"/>
      <c r="BE1139" s="56"/>
      <c r="BF1139" s="56"/>
      <c r="BG1139" s="56"/>
      <c r="BH1139" s="56"/>
      <c r="BI1139" s="56"/>
      <c r="BJ1139" s="56"/>
      <c r="BK1139" s="56"/>
      <c r="BL1139" s="34"/>
      <c r="BT1139" s="34"/>
      <c r="CF1139" s="34"/>
      <c r="CG1139" s="34"/>
      <c r="CH1139" s="34"/>
      <c r="CI1139" s="34"/>
      <c r="CJ1139" s="34"/>
      <c r="CR1139" s="34"/>
      <c r="CZ1139" s="34"/>
      <c r="DH1139" s="34"/>
      <c r="DQ1139" s="34"/>
      <c r="DY1139" s="34"/>
      <c r="EG1139" s="34"/>
      <c r="EO1139" s="34"/>
      <c r="EW1139" s="71"/>
      <c r="FB1139" s="75"/>
      <c r="FC1139" s="75"/>
      <c r="FL1139" s="71"/>
    </row>
    <row r="1140" spans="3:168" s="35" customFormat="1" x14ac:dyDescent="0.2">
      <c r="C1140" s="36"/>
      <c r="G1140" s="37"/>
      <c r="H1140" s="37"/>
      <c r="P1140" s="34"/>
      <c r="X1140" s="34"/>
      <c r="AN1140" s="34"/>
      <c r="BD1140" s="34"/>
      <c r="BE1140" s="56"/>
      <c r="BF1140" s="56"/>
      <c r="BG1140" s="56"/>
      <c r="BH1140" s="56"/>
      <c r="BI1140" s="56"/>
      <c r="BJ1140" s="56"/>
      <c r="BK1140" s="56"/>
      <c r="BL1140" s="34"/>
      <c r="BT1140" s="34"/>
      <c r="CF1140" s="34"/>
      <c r="CG1140" s="34"/>
      <c r="CH1140" s="34"/>
      <c r="CI1140" s="34"/>
      <c r="CJ1140" s="34"/>
      <c r="CR1140" s="34"/>
      <c r="CZ1140" s="34"/>
      <c r="DH1140" s="34"/>
      <c r="DQ1140" s="34"/>
      <c r="DY1140" s="34"/>
      <c r="EG1140" s="34"/>
      <c r="EO1140" s="34"/>
      <c r="EW1140" s="71"/>
      <c r="FB1140" s="75"/>
      <c r="FC1140" s="75"/>
      <c r="FL1140" s="71"/>
    </row>
    <row r="1141" spans="3:168" s="35" customFormat="1" x14ac:dyDescent="0.2">
      <c r="C1141" s="36"/>
      <c r="G1141" s="37"/>
      <c r="H1141" s="37"/>
      <c r="P1141" s="34"/>
      <c r="X1141" s="34"/>
      <c r="AN1141" s="34"/>
      <c r="BD1141" s="34"/>
      <c r="BE1141" s="56"/>
      <c r="BF1141" s="56"/>
      <c r="BG1141" s="56"/>
      <c r="BH1141" s="56"/>
      <c r="BI1141" s="56"/>
      <c r="BJ1141" s="56"/>
      <c r="BK1141" s="56"/>
      <c r="BL1141" s="34"/>
      <c r="BT1141" s="34"/>
      <c r="CF1141" s="34"/>
      <c r="CG1141" s="34"/>
      <c r="CH1141" s="34"/>
      <c r="CI1141" s="34"/>
      <c r="CJ1141" s="34"/>
      <c r="CR1141" s="34"/>
      <c r="CZ1141" s="34"/>
      <c r="DH1141" s="34"/>
      <c r="DQ1141" s="34"/>
      <c r="DY1141" s="34"/>
      <c r="EG1141" s="34"/>
      <c r="EO1141" s="34"/>
      <c r="EW1141" s="71"/>
      <c r="FB1141" s="75"/>
      <c r="FC1141" s="75"/>
      <c r="FL1141" s="71"/>
    </row>
    <row r="1142" spans="3:168" s="35" customFormat="1" x14ac:dyDescent="0.2">
      <c r="C1142" s="36"/>
      <c r="G1142" s="37"/>
      <c r="H1142" s="37"/>
      <c r="P1142" s="34"/>
      <c r="X1142" s="34"/>
      <c r="AN1142" s="34"/>
      <c r="BD1142" s="34"/>
      <c r="BE1142" s="56"/>
      <c r="BF1142" s="56"/>
      <c r="BG1142" s="56"/>
      <c r="BH1142" s="56"/>
      <c r="BI1142" s="56"/>
      <c r="BJ1142" s="56"/>
      <c r="BK1142" s="56"/>
      <c r="BL1142" s="34"/>
      <c r="BT1142" s="34"/>
      <c r="CF1142" s="34"/>
      <c r="CG1142" s="34"/>
      <c r="CH1142" s="34"/>
      <c r="CI1142" s="34"/>
      <c r="CJ1142" s="34"/>
      <c r="CR1142" s="34"/>
      <c r="CZ1142" s="34"/>
      <c r="DH1142" s="34"/>
      <c r="DQ1142" s="34"/>
      <c r="DY1142" s="34"/>
      <c r="EG1142" s="34"/>
      <c r="EO1142" s="34"/>
      <c r="EW1142" s="71"/>
      <c r="FB1142" s="75"/>
      <c r="FC1142" s="75"/>
      <c r="FL1142" s="71"/>
    </row>
    <row r="1143" spans="3:168" s="35" customFormat="1" x14ac:dyDescent="0.2">
      <c r="C1143" s="36"/>
      <c r="G1143" s="37"/>
      <c r="H1143" s="37"/>
      <c r="P1143" s="34"/>
      <c r="X1143" s="34"/>
      <c r="AN1143" s="34"/>
      <c r="BD1143" s="34"/>
      <c r="BE1143" s="56"/>
      <c r="BF1143" s="56"/>
      <c r="BG1143" s="56"/>
      <c r="BH1143" s="56"/>
      <c r="BI1143" s="56"/>
      <c r="BJ1143" s="56"/>
      <c r="BK1143" s="56"/>
      <c r="BL1143" s="34"/>
      <c r="BT1143" s="34"/>
      <c r="CF1143" s="34"/>
      <c r="CG1143" s="34"/>
      <c r="CH1143" s="34"/>
      <c r="CI1143" s="34"/>
      <c r="CJ1143" s="34"/>
      <c r="CR1143" s="34"/>
      <c r="CZ1143" s="34"/>
      <c r="DH1143" s="34"/>
      <c r="DQ1143" s="34"/>
      <c r="DY1143" s="34"/>
      <c r="EG1143" s="34"/>
      <c r="EO1143" s="34"/>
      <c r="EW1143" s="71"/>
      <c r="FB1143" s="75"/>
      <c r="FC1143" s="75"/>
      <c r="FL1143" s="71"/>
    </row>
    <row r="1144" spans="3:168" s="35" customFormat="1" x14ac:dyDescent="0.2">
      <c r="C1144" s="36"/>
      <c r="G1144" s="37"/>
      <c r="H1144" s="37"/>
      <c r="P1144" s="34"/>
      <c r="X1144" s="34"/>
      <c r="AN1144" s="34"/>
      <c r="BD1144" s="34"/>
      <c r="BE1144" s="56"/>
      <c r="BF1144" s="56"/>
      <c r="BG1144" s="56"/>
      <c r="BH1144" s="56"/>
      <c r="BI1144" s="56"/>
      <c r="BJ1144" s="56"/>
      <c r="BK1144" s="56"/>
      <c r="BL1144" s="34"/>
      <c r="BT1144" s="34"/>
      <c r="CF1144" s="34"/>
      <c r="CG1144" s="34"/>
      <c r="CH1144" s="34"/>
      <c r="CI1144" s="34"/>
      <c r="CJ1144" s="34"/>
      <c r="CR1144" s="34"/>
      <c r="CZ1144" s="34"/>
      <c r="DH1144" s="34"/>
      <c r="DQ1144" s="34"/>
      <c r="DY1144" s="34"/>
      <c r="EG1144" s="34"/>
      <c r="EO1144" s="34"/>
      <c r="EW1144" s="71"/>
      <c r="FB1144" s="75"/>
      <c r="FC1144" s="75"/>
      <c r="FL1144" s="71"/>
    </row>
    <row r="1145" spans="3:168" s="35" customFormat="1" x14ac:dyDescent="0.2">
      <c r="C1145" s="36"/>
      <c r="G1145" s="37"/>
      <c r="H1145" s="37"/>
      <c r="P1145" s="34"/>
      <c r="X1145" s="34"/>
      <c r="AN1145" s="34"/>
      <c r="BD1145" s="34"/>
      <c r="BE1145" s="56"/>
      <c r="BF1145" s="56"/>
      <c r="BG1145" s="56"/>
      <c r="BH1145" s="56"/>
      <c r="BI1145" s="56"/>
      <c r="BJ1145" s="56"/>
      <c r="BK1145" s="56"/>
      <c r="BL1145" s="34"/>
      <c r="BT1145" s="34"/>
      <c r="CF1145" s="34"/>
      <c r="CG1145" s="34"/>
      <c r="CH1145" s="34"/>
      <c r="CI1145" s="34"/>
      <c r="CJ1145" s="34"/>
      <c r="CR1145" s="34"/>
      <c r="CZ1145" s="34"/>
      <c r="DH1145" s="34"/>
      <c r="DQ1145" s="34"/>
      <c r="DY1145" s="34"/>
      <c r="EG1145" s="34"/>
      <c r="EO1145" s="34"/>
      <c r="EW1145" s="71"/>
      <c r="FB1145" s="75"/>
      <c r="FC1145" s="75"/>
      <c r="FL1145" s="71"/>
    </row>
    <row r="1146" spans="3:168" s="35" customFormat="1" x14ac:dyDescent="0.2">
      <c r="C1146" s="36"/>
      <c r="G1146" s="37"/>
      <c r="H1146" s="37"/>
      <c r="P1146" s="34"/>
      <c r="X1146" s="34"/>
      <c r="AN1146" s="34"/>
      <c r="BD1146" s="34"/>
      <c r="BE1146" s="56"/>
      <c r="BF1146" s="56"/>
      <c r="BG1146" s="56"/>
      <c r="BH1146" s="56"/>
      <c r="BI1146" s="56"/>
      <c r="BJ1146" s="56"/>
      <c r="BK1146" s="56"/>
      <c r="BL1146" s="34"/>
      <c r="BT1146" s="34"/>
      <c r="CF1146" s="34"/>
      <c r="CG1146" s="34"/>
      <c r="CH1146" s="34"/>
      <c r="CI1146" s="34"/>
      <c r="CJ1146" s="34"/>
      <c r="CR1146" s="34"/>
      <c r="CZ1146" s="34"/>
      <c r="DH1146" s="34"/>
      <c r="DQ1146" s="34"/>
      <c r="DY1146" s="34"/>
      <c r="EG1146" s="34"/>
      <c r="EO1146" s="34"/>
      <c r="EW1146" s="71"/>
      <c r="FB1146" s="75"/>
      <c r="FC1146" s="75"/>
      <c r="FL1146" s="71"/>
    </row>
    <row r="1147" spans="3:168" s="35" customFormat="1" x14ac:dyDescent="0.2">
      <c r="C1147" s="36"/>
      <c r="G1147" s="37"/>
      <c r="H1147" s="37"/>
      <c r="P1147" s="34"/>
      <c r="X1147" s="34"/>
      <c r="AN1147" s="34"/>
      <c r="BD1147" s="34"/>
      <c r="BE1147" s="56"/>
      <c r="BF1147" s="56"/>
      <c r="BG1147" s="56"/>
      <c r="BH1147" s="56"/>
      <c r="BI1147" s="56"/>
      <c r="BJ1147" s="56"/>
      <c r="BK1147" s="56"/>
      <c r="BL1147" s="34"/>
      <c r="BT1147" s="34"/>
      <c r="CF1147" s="34"/>
      <c r="CG1147" s="34"/>
      <c r="CH1147" s="34"/>
      <c r="CI1147" s="34"/>
      <c r="CJ1147" s="34"/>
      <c r="CR1147" s="34"/>
      <c r="CZ1147" s="34"/>
      <c r="DH1147" s="34"/>
      <c r="DQ1147" s="34"/>
      <c r="DY1147" s="34"/>
      <c r="EG1147" s="34"/>
      <c r="EO1147" s="34"/>
      <c r="EW1147" s="71"/>
      <c r="FB1147" s="75"/>
      <c r="FC1147" s="75"/>
      <c r="FL1147" s="71"/>
    </row>
    <row r="1148" spans="3:168" s="35" customFormat="1" x14ac:dyDescent="0.2">
      <c r="C1148" s="36"/>
      <c r="G1148" s="37"/>
      <c r="H1148" s="37"/>
      <c r="P1148" s="34"/>
      <c r="X1148" s="34"/>
      <c r="AN1148" s="34"/>
      <c r="BD1148" s="34"/>
      <c r="BE1148" s="56"/>
      <c r="BF1148" s="56"/>
      <c r="BG1148" s="56"/>
      <c r="BH1148" s="56"/>
      <c r="BI1148" s="56"/>
      <c r="BJ1148" s="56"/>
      <c r="BK1148" s="56"/>
      <c r="BL1148" s="34"/>
      <c r="BT1148" s="34"/>
      <c r="CF1148" s="34"/>
      <c r="CG1148" s="34"/>
      <c r="CH1148" s="34"/>
      <c r="CI1148" s="34"/>
      <c r="CJ1148" s="34"/>
      <c r="CR1148" s="34"/>
      <c r="CZ1148" s="34"/>
      <c r="DH1148" s="34"/>
      <c r="DQ1148" s="34"/>
      <c r="DY1148" s="34"/>
      <c r="EG1148" s="34"/>
      <c r="EO1148" s="34"/>
      <c r="EW1148" s="71"/>
      <c r="FB1148" s="75"/>
      <c r="FC1148" s="75"/>
      <c r="FL1148" s="71"/>
    </row>
    <row r="1149" spans="3:168" s="35" customFormat="1" x14ac:dyDescent="0.2">
      <c r="C1149" s="36"/>
      <c r="G1149" s="37"/>
      <c r="H1149" s="37"/>
      <c r="P1149" s="34"/>
      <c r="X1149" s="34"/>
      <c r="AN1149" s="34"/>
      <c r="BD1149" s="34"/>
      <c r="BE1149" s="56"/>
      <c r="BF1149" s="56"/>
      <c r="BG1149" s="56"/>
      <c r="BH1149" s="56"/>
      <c r="BI1149" s="56"/>
      <c r="BJ1149" s="56"/>
      <c r="BK1149" s="56"/>
      <c r="BL1149" s="34"/>
      <c r="BT1149" s="34"/>
      <c r="CF1149" s="34"/>
      <c r="CG1149" s="34"/>
      <c r="CH1149" s="34"/>
      <c r="CI1149" s="34"/>
      <c r="CJ1149" s="34"/>
      <c r="CR1149" s="34"/>
      <c r="CZ1149" s="34"/>
      <c r="DH1149" s="34"/>
      <c r="DQ1149" s="34"/>
      <c r="DY1149" s="34"/>
      <c r="EG1149" s="34"/>
      <c r="EO1149" s="34"/>
      <c r="EW1149" s="71"/>
      <c r="FB1149" s="75"/>
      <c r="FC1149" s="75"/>
      <c r="FL1149" s="71"/>
    </row>
    <row r="1150" spans="3:168" s="35" customFormat="1" x14ac:dyDescent="0.2">
      <c r="C1150" s="36"/>
      <c r="G1150" s="37"/>
      <c r="H1150" s="37"/>
      <c r="P1150" s="34"/>
      <c r="X1150" s="34"/>
      <c r="AN1150" s="34"/>
      <c r="BD1150" s="34"/>
      <c r="BE1150" s="56"/>
      <c r="BF1150" s="56"/>
      <c r="BG1150" s="56"/>
      <c r="BH1150" s="56"/>
      <c r="BI1150" s="56"/>
      <c r="BJ1150" s="56"/>
      <c r="BK1150" s="56"/>
      <c r="BL1150" s="34"/>
      <c r="BT1150" s="34"/>
      <c r="CF1150" s="34"/>
      <c r="CG1150" s="34"/>
      <c r="CH1150" s="34"/>
      <c r="CI1150" s="34"/>
      <c r="CJ1150" s="34"/>
      <c r="CR1150" s="34"/>
      <c r="CZ1150" s="34"/>
      <c r="DH1150" s="34"/>
      <c r="DQ1150" s="34"/>
      <c r="DY1150" s="34"/>
      <c r="EG1150" s="34"/>
      <c r="EO1150" s="34"/>
      <c r="EW1150" s="71"/>
      <c r="FB1150" s="75"/>
      <c r="FC1150" s="75"/>
      <c r="FL1150" s="71"/>
    </row>
    <row r="1151" spans="3:168" s="35" customFormat="1" x14ac:dyDescent="0.2">
      <c r="C1151" s="36"/>
      <c r="G1151" s="37"/>
      <c r="H1151" s="37"/>
      <c r="P1151" s="34"/>
      <c r="X1151" s="34"/>
      <c r="AN1151" s="34"/>
      <c r="BD1151" s="34"/>
      <c r="BE1151" s="56"/>
      <c r="BF1151" s="56"/>
      <c r="BG1151" s="56"/>
      <c r="BH1151" s="56"/>
      <c r="BI1151" s="56"/>
      <c r="BJ1151" s="56"/>
      <c r="BK1151" s="56"/>
      <c r="BL1151" s="34"/>
      <c r="BT1151" s="34"/>
      <c r="CF1151" s="34"/>
      <c r="CG1151" s="34"/>
      <c r="CH1151" s="34"/>
      <c r="CI1151" s="34"/>
      <c r="CJ1151" s="34"/>
      <c r="CR1151" s="34"/>
      <c r="CZ1151" s="34"/>
      <c r="DH1151" s="34"/>
      <c r="DQ1151" s="34"/>
      <c r="DY1151" s="34"/>
      <c r="EG1151" s="34"/>
      <c r="EO1151" s="34"/>
      <c r="EW1151" s="71"/>
      <c r="FB1151" s="75"/>
      <c r="FC1151" s="75"/>
      <c r="FL1151" s="71"/>
    </row>
    <row r="1152" spans="3:168" s="35" customFormat="1" x14ac:dyDescent="0.2">
      <c r="C1152" s="36"/>
      <c r="G1152" s="37"/>
      <c r="H1152" s="37"/>
      <c r="P1152" s="34"/>
      <c r="X1152" s="34"/>
      <c r="AN1152" s="34"/>
      <c r="BD1152" s="34"/>
      <c r="BE1152" s="56"/>
      <c r="BF1152" s="56"/>
      <c r="BG1152" s="56"/>
      <c r="BH1152" s="56"/>
      <c r="BI1152" s="56"/>
      <c r="BJ1152" s="56"/>
      <c r="BK1152" s="56"/>
      <c r="BL1152" s="34"/>
      <c r="BT1152" s="34"/>
      <c r="CF1152" s="34"/>
      <c r="CG1152" s="34"/>
      <c r="CH1152" s="34"/>
      <c r="CI1152" s="34"/>
      <c r="CJ1152" s="34"/>
      <c r="CR1152" s="34"/>
      <c r="CZ1152" s="34"/>
      <c r="DH1152" s="34"/>
      <c r="DQ1152" s="34"/>
      <c r="DY1152" s="34"/>
      <c r="EG1152" s="34"/>
      <c r="EO1152" s="34"/>
      <c r="EW1152" s="71"/>
      <c r="FB1152" s="75"/>
      <c r="FC1152" s="75"/>
      <c r="FL1152" s="71"/>
    </row>
    <row r="1153" spans="3:168" s="35" customFormat="1" x14ac:dyDescent="0.2">
      <c r="C1153" s="36"/>
      <c r="G1153" s="37"/>
      <c r="H1153" s="37"/>
      <c r="P1153" s="34"/>
      <c r="X1153" s="34"/>
      <c r="AN1153" s="34"/>
      <c r="BD1153" s="34"/>
      <c r="BE1153" s="56"/>
      <c r="BF1153" s="56"/>
      <c r="BG1153" s="56"/>
      <c r="BH1153" s="56"/>
      <c r="BI1153" s="56"/>
      <c r="BJ1153" s="56"/>
      <c r="BK1153" s="56"/>
      <c r="BL1153" s="34"/>
      <c r="BT1153" s="34"/>
      <c r="CF1153" s="34"/>
      <c r="CG1153" s="34"/>
      <c r="CH1153" s="34"/>
      <c r="CI1153" s="34"/>
      <c r="CJ1153" s="34"/>
      <c r="CR1153" s="34"/>
      <c r="CZ1153" s="34"/>
      <c r="DH1153" s="34"/>
      <c r="DQ1153" s="34"/>
      <c r="DY1153" s="34"/>
      <c r="EG1153" s="34"/>
      <c r="EO1153" s="34"/>
      <c r="EW1153" s="71"/>
      <c r="FB1153" s="75"/>
      <c r="FC1153" s="75"/>
      <c r="FL1153" s="71"/>
    </row>
    <row r="1154" spans="3:168" s="35" customFormat="1" x14ac:dyDescent="0.2">
      <c r="C1154" s="36"/>
      <c r="G1154" s="37"/>
      <c r="H1154" s="37"/>
      <c r="P1154" s="34"/>
      <c r="X1154" s="34"/>
      <c r="AN1154" s="34"/>
      <c r="BD1154" s="34"/>
      <c r="BE1154" s="56"/>
      <c r="BF1154" s="56"/>
      <c r="BG1154" s="56"/>
      <c r="BH1154" s="56"/>
      <c r="BI1154" s="56"/>
      <c r="BJ1154" s="56"/>
      <c r="BK1154" s="56"/>
      <c r="BL1154" s="34"/>
      <c r="BT1154" s="34"/>
      <c r="CF1154" s="34"/>
      <c r="CG1154" s="34"/>
      <c r="CH1154" s="34"/>
      <c r="CI1154" s="34"/>
      <c r="CJ1154" s="34"/>
      <c r="CR1154" s="34"/>
      <c r="CZ1154" s="34"/>
      <c r="DH1154" s="34"/>
      <c r="DQ1154" s="34"/>
      <c r="DY1154" s="34"/>
      <c r="EG1154" s="34"/>
      <c r="EO1154" s="34"/>
      <c r="EW1154" s="71"/>
      <c r="FB1154" s="75"/>
      <c r="FC1154" s="75"/>
      <c r="FL1154" s="71"/>
    </row>
    <row r="1155" spans="3:168" s="35" customFormat="1" x14ac:dyDescent="0.2">
      <c r="C1155" s="36"/>
      <c r="G1155" s="37"/>
      <c r="H1155" s="37"/>
      <c r="P1155" s="34"/>
      <c r="X1155" s="34"/>
      <c r="AN1155" s="34"/>
      <c r="BD1155" s="34"/>
      <c r="BE1155" s="56"/>
      <c r="BF1155" s="56"/>
      <c r="BG1155" s="56"/>
      <c r="BH1155" s="56"/>
      <c r="BI1155" s="56"/>
      <c r="BJ1155" s="56"/>
      <c r="BK1155" s="56"/>
      <c r="BL1155" s="34"/>
      <c r="BT1155" s="34"/>
      <c r="CF1155" s="34"/>
      <c r="CG1155" s="34"/>
      <c r="CH1155" s="34"/>
      <c r="CI1155" s="34"/>
      <c r="CJ1155" s="34"/>
      <c r="CR1155" s="34"/>
      <c r="CZ1155" s="34"/>
      <c r="DH1155" s="34"/>
      <c r="DQ1155" s="34"/>
      <c r="DY1155" s="34"/>
      <c r="EG1155" s="34"/>
      <c r="EO1155" s="34"/>
      <c r="EW1155" s="71"/>
      <c r="FB1155" s="75"/>
      <c r="FC1155" s="75"/>
      <c r="FL1155" s="71"/>
    </row>
    <row r="1156" spans="3:168" s="35" customFormat="1" x14ac:dyDescent="0.2">
      <c r="C1156" s="36"/>
      <c r="G1156" s="37"/>
      <c r="H1156" s="37"/>
      <c r="P1156" s="34"/>
      <c r="X1156" s="34"/>
      <c r="AN1156" s="34"/>
      <c r="BD1156" s="34"/>
      <c r="BE1156" s="56"/>
      <c r="BF1156" s="56"/>
      <c r="BG1156" s="56"/>
      <c r="BH1156" s="56"/>
      <c r="BI1156" s="56"/>
      <c r="BJ1156" s="56"/>
      <c r="BK1156" s="56"/>
      <c r="BL1156" s="34"/>
      <c r="BT1156" s="34"/>
      <c r="CF1156" s="34"/>
      <c r="CG1156" s="34"/>
      <c r="CH1156" s="34"/>
      <c r="CI1156" s="34"/>
      <c r="CJ1156" s="34"/>
      <c r="CR1156" s="34"/>
      <c r="CZ1156" s="34"/>
      <c r="DH1156" s="34"/>
      <c r="DQ1156" s="34"/>
      <c r="DY1156" s="34"/>
      <c r="EG1156" s="34"/>
      <c r="EO1156" s="34"/>
      <c r="EW1156" s="71"/>
      <c r="FB1156" s="75"/>
      <c r="FC1156" s="75"/>
      <c r="FL1156" s="71"/>
    </row>
    <row r="1157" spans="3:168" s="35" customFormat="1" x14ac:dyDescent="0.2">
      <c r="C1157" s="36"/>
      <c r="G1157" s="37"/>
      <c r="H1157" s="37"/>
      <c r="P1157" s="34"/>
      <c r="X1157" s="34"/>
      <c r="AN1157" s="34"/>
      <c r="BD1157" s="34"/>
      <c r="BE1157" s="56"/>
      <c r="BF1157" s="56"/>
      <c r="BG1157" s="56"/>
      <c r="BH1157" s="56"/>
      <c r="BI1157" s="56"/>
      <c r="BJ1157" s="56"/>
      <c r="BK1157" s="56"/>
      <c r="BL1157" s="34"/>
      <c r="BT1157" s="34"/>
      <c r="CF1157" s="34"/>
      <c r="CG1157" s="34"/>
      <c r="CH1157" s="34"/>
      <c r="CI1157" s="34"/>
      <c r="CJ1157" s="34"/>
      <c r="CR1157" s="34"/>
      <c r="CZ1157" s="34"/>
      <c r="DH1157" s="34"/>
      <c r="DQ1157" s="34"/>
      <c r="DY1157" s="34"/>
      <c r="EG1157" s="34"/>
      <c r="EO1157" s="34"/>
      <c r="EW1157" s="71"/>
      <c r="FB1157" s="75"/>
      <c r="FC1157" s="75"/>
      <c r="FL1157" s="71"/>
    </row>
    <row r="1158" spans="3:168" s="35" customFormat="1" x14ac:dyDescent="0.2">
      <c r="C1158" s="36"/>
      <c r="G1158" s="37"/>
      <c r="H1158" s="37"/>
      <c r="P1158" s="34"/>
      <c r="X1158" s="34"/>
      <c r="AN1158" s="34"/>
      <c r="BD1158" s="34"/>
      <c r="BE1158" s="56"/>
      <c r="BF1158" s="56"/>
      <c r="BG1158" s="56"/>
      <c r="BH1158" s="56"/>
      <c r="BI1158" s="56"/>
      <c r="BJ1158" s="56"/>
      <c r="BK1158" s="56"/>
      <c r="BL1158" s="34"/>
      <c r="BT1158" s="34"/>
      <c r="CF1158" s="34"/>
      <c r="CG1158" s="34"/>
      <c r="CH1158" s="34"/>
      <c r="CI1158" s="34"/>
      <c r="CJ1158" s="34"/>
      <c r="CR1158" s="34"/>
      <c r="CZ1158" s="34"/>
      <c r="DH1158" s="34"/>
      <c r="DQ1158" s="34"/>
      <c r="DY1158" s="34"/>
      <c r="EG1158" s="34"/>
      <c r="EO1158" s="34"/>
      <c r="EW1158" s="71"/>
      <c r="FB1158" s="75"/>
      <c r="FC1158" s="75"/>
      <c r="FL1158" s="71"/>
    </row>
    <row r="1159" spans="3:168" s="35" customFormat="1" x14ac:dyDescent="0.2">
      <c r="C1159" s="36"/>
      <c r="G1159" s="37"/>
      <c r="H1159" s="37"/>
      <c r="P1159" s="34"/>
      <c r="X1159" s="34"/>
      <c r="AN1159" s="34"/>
      <c r="BD1159" s="34"/>
      <c r="BE1159" s="56"/>
      <c r="BF1159" s="56"/>
      <c r="BG1159" s="56"/>
      <c r="BH1159" s="56"/>
      <c r="BI1159" s="56"/>
      <c r="BJ1159" s="56"/>
      <c r="BK1159" s="56"/>
      <c r="BL1159" s="34"/>
      <c r="BT1159" s="34"/>
      <c r="CF1159" s="34"/>
      <c r="CG1159" s="34"/>
      <c r="CH1159" s="34"/>
      <c r="CI1159" s="34"/>
      <c r="CJ1159" s="34"/>
      <c r="CR1159" s="34"/>
      <c r="CZ1159" s="34"/>
      <c r="DH1159" s="34"/>
      <c r="DQ1159" s="34"/>
      <c r="DY1159" s="34"/>
      <c r="EG1159" s="34"/>
      <c r="EO1159" s="34"/>
      <c r="EW1159" s="71"/>
      <c r="FB1159" s="75"/>
      <c r="FC1159" s="75"/>
      <c r="FL1159" s="71"/>
    </row>
    <row r="1160" spans="3:168" s="35" customFormat="1" x14ac:dyDescent="0.2">
      <c r="C1160" s="36"/>
      <c r="G1160" s="37"/>
      <c r="H1160" s="37"/>
      <c r="P1160" s="34"/>
      <c r="X1160" s="34"/>
      <c r="AN1160" s="34"/>
      <c r="BD1160" s="34"/>
      <c r="BE1160" s="56"/>
      <c r="BF1160" s="56"/>
      <c r="BG1160" s="56"/>
      <c r="BH1160" s="56"/>
      <c r="BI1160" s="56"/>
      <c r="BJ1160" s="56"/>
      <c r="BK1160" s="56"/>
      <c r="BL1160" s="34"/>
      <c r="BT1160" s="34"/>
      <c r="CF1160" s="34"/>
      <c r="CG1160" s="34"/>
      <c r="CH1160" s="34"/>
      <c r="CI1160" s="34"/>
      <c r="CJ1160" s="34"/>
      <c r="CR1160" s="34"/>
      <c r="CZ1160" s="34"/>
      <c r="DH1160" s="34"/>
      <c r="DQ1160" s="34"/>
      <c r="DY1160" s="34"/>
      <c r="EG1160" s="34"/>
      <c r="EO1160" s="34"/>
      <c r="EW1160" s="71"/>
      <c r="FB1160" s="75"/>
      <c r="FC1160" s="75"/>
      <c r="FL1160" s="71"/>
    </row>
    <row r="1161" spans="3:168" s="35" customFormat="1" x14ac:dyDescent="0.2">
      <c r="C1161" s="36"/>
      <c r="G1161" s="37"/>
      <c r="H1161" s="37"/>
      <c r="P1161" s="34"/>
      <c r="X1161" s="34"/>
      <c r="AN1161" s="34"/>
      <c r="BD1161" s="34"/>
      <c r="BE1161" s="56"/>
      <c r="BF1161" s="56"/>
      <c r="BG1161" s="56"/>
      <c r="BH1161" s="56"/>
      <c r="BI1161" s="56"/>
      <c r="BJ1161" s="56"/>
      <c r="BK1161" s="56"/>
      <c r="BL1161" s="34"/>
      <c r="BT1161" s="34"/>
      <c r="CF1161" s="34"/>
      <c r="CG1161" s="34"/>
      <c r="CH1161" s="34"/>
      <c r="CI1161" s="34"/>
      <c r="CJ1161" s="34"/>
      <c r="CR1161" s="34"/>
      <c r="CZ1161" s="34"/>
      <c r="DH1161" s="34"/>
      <c r="DQ1161" s="34"/>
      <c r="DY1161" s="34"/>
      <c r="EG1161" s="34"/>
      <c r="EO1161" s="34"/>
      <c r="EW1161" s="71"/>
      <c r="FB1161" s="75"/>
      <c r="FC1161" s="75"/>
      <c r="FL1161" s="71"/>
    </row>
    <row r="1162" spans="3:168" s="35" customFormat="1" x14ac:dyDescent="0.2">
      <c r="C1162" s="36"/>
      <c r="G1162" s="37"/>
      <c r="H1162" s="37"/>
      <c r="P1162" s="34"/>
      <c r="X1162" s="34"/>
      <c r="AN1162" s="34"/>
      <c r="BD1162" s="34"/>
      <c r="BE1162" s="56"/>
      <c r="BF1162" s="56"/>
      <c r="BG1162" s="56"/>
      <c r="BH1162" s="56"/>
      <c r="BI1162" s="56"/>
      <c r="BJ1162" s="56"/>
      <c r="BK1162" s="56"/>
      <c r="BL1162" s="34"/>
      <c r="BT1162" s="34"/>
      <c r="CF1162" s="34"/>
      <c r="CG1162" s="34"/>
      <c r="CH1162" s="34"/>
      <c r="CI1162" s="34"/>
      <c r="CJ1162" s="34"/>
      <c r="CR1162" s="34"/>
      <c r="CZ1162" s="34"/>
      <c r="DH1162" s="34"/>
      <c r="DQ1162" s="34"/>
      <c r="DY1162" s="34"/>
      <c r="EG1162" s="34"/>
      <c r="EO1162" s="34"/>
      <c r="EW1162" s="71"/>
      <c r="FB1162" s="75"/>
      <c r="FC1162" s="75"/>
      <c r="FL1162" s="71"/>
    </row>
    <row r="1163" spans="3:168" s="35" customFormat="1" x14ac:dyDescent="0.2">
      <c r="C1163" s="36"/>
      <c r="G1163" s="37"/>
      <c r="H1163" s="37"/>
      <c r="P1163" s="34"/>
      <c r="X1163" s="34"/>
      <c r="AN1163" s="34"/>
      <c r="BD1163" s="34"/>
      <c r="BE1163" s="56"/>
      <c r="BF1163" s="56"/>
      <c r="BG1163" s="56"/>
      <c r="BH1163" s="56"/>
      <c r="BI1163" s="56"/>
      <c r="BJ1163" s="56"/>
      <c r="BK1163" s="56"/>
      <c r="BL1163" s="34"/>
      <c r="BT1163" s="34"/>
      <c r="CF1163" s="34"/>
      <c r="CG1163" s="34"/>
      <c r="CH1163" s="34"/>
      <c r="CI1163" s="34"/>
      <c r="CJ1163" s="34"/>
      <c r="CR1163" s="34"/>
      <c r="CZ1163" s="34"/>
      <c r="DH1163" s="34"/>
      <c r="DQ1163" s="34"/>
      <c r="DY1163" s="34"/>
      <c r="EG1163" s="34"/>
      <c r="EO1163" s="34"/>
      <c r="EW1163" s="71"/>
      <c r="FB1163" s="75"/>
      <c r="FC1163" s="75"/>
      <c r="FL1163" s="71"/>
    </row>
    <row r="1164" spans="3:168" s="35" customFormat="1" x14ac:dyDescent="0.2">
      <c r="C1164" s="36"/>
      <c r="G1164" s="37"/>
      <c r="H1164" s="37"/>
      <c r="P1164" s="34"/>
      <c r="X1164" s="34"/>
      <c r="AN1164" s="34"/>
      <c r="BD1164" s="34"/>
      <c r="BE1164" s="56"/>
      <c r="BF1164" s="56"/>
      <c r="BG1164" s="56"/>
      <c r="BH1164" s="56"/>
      <c r="BI1164" s="56"/>
      <c r="BJ1164" s="56"/>
      <c r="BK1164" s="56"/>
      <c r="BL1164" s="34"/>
      <c r="BT1164" s="34"/>
      <c r="CF1164" s="34"/>
      <c r="CG1164" s="34"/>
      <c r="CH1164" s="34"/>
      <c r="CI1164" s="34"/>
      <c r="CJ1164" s="34"/>
      <c r="CR1164" s="34"/>
      <c r="CZ1164" s="34"/>
      <c r="DH1164" s="34"/>
      <c r="DQ1164" s="34"/>
      <c r="DY1164" s="34"/>
      <c r="EG1164" s="34"/>
      <c r="EO1164" s="34"/>
      <c r="EW1164" s="71"/>
      <c r="FB1164" s="75"/>
      <c r="FC1164" s="75"/>
      <c r="FL1164" s="71"/>
    </row>
    <row r="1165" spans="3:168" s="35" customFormat="1" x14ac:dyDescent="0.2">
      <c r="C1165" s="36"/>
      <c r="G1165" s="37"/>
      <c r="H1165" s="37"/>
      <c r="P1165" s="34"/>
      <c r="X1165" s="34"/>
      <c r="AN1165" s="34"/>
      <c r="BD1165" s="34"/>
      <c r="BE1165" s="56"/>
      <c r="BF1165" s="56"/>
      <c r="BG1165" s="56"/>
      <c r="BH1165" s="56"/>
      <c r="BI1165" s="56"/>
      <c r="BJ1165" s="56"/>
      <c r="BK1165" s="56"/>
      <c r="BL1165" s="34"/>
      <c r="BT1165" s="34"/>
      <c r="CF1165" s="34"/>
      <c r="CG1165" s="34"/>
      <c r="CH1165" s="34"/>
      <c r="CI1165" s="34"/>
      <c r="CJ1165" s="34"/>
      <c r="CR1165" s="34"/>
      <c r="CZ1165" s="34"/>
      <c r="DH1165" s="34"/>
      <c r="DQ1165" s="34"/>
      <c r="DY1165" s="34"/>
      <c r="EG1165" s="34"/>
      <c r="EO1165" s="34"/>
      <c r="EW1165" s="71"/>
      <c r="FB1165" s="75"/>
      <c r="FC1165" s="75"/>
      <c r="FL1165" s="71"/>
    </row>
    <row r="1166" spans="3:168" s="35" customFormat="1" x14ac:dyDescent="0.2">
      <c r="C1166" s="36"/>
      <c r="G1166" s="37"/>
      <c r="H1166" s="37"/>
      <c r="P1166" s="34"/>
      <c r="X1166" s="34"/>
      <c r="AN1166" s="34"/>
      <c r="BD1166" s="34"/>
      <c r="BE1166" s="56"/>
      <c r="BF1166" s="56"/>
      <c r="BG1166" s="56"/>
      <c r="BH1166" s="56"/>
      <c r="BI1166" s="56"/>
      <c r="BJ1166" s="56"/>
      <c r="BK1166" s="56"/>
      <c r="BL1166" s="34"/>
      <c r="BT1166" s="34"/>
      <c r="CF1166" s="34"/>
      <c r="CG1166" s="34"/>
      <c r="CH1166" s="34"/>
      <c r="CI1166" s="34"/>
      <c r="CJ1166" s="34"/>
      <c r="CR1166" s="34"/>
      <c r="CZ1166" s="34"/>
      <c r="DH1166" s="34"/>
      <c r="DQ1166" s="34"/>
      <c r="DY1166" s="34"/>
      <c r="EG1166" s="34"/>
      <c r="EO1166" s="34"/>
      <c r="EW1166" s="71"/>
      <c r="FB1166" s="75"/>
      <c r="FC1166" s="75"/>
      <c r="FL1166" s="71"/>
    </row>
    <row r="1167" spans="3:168" s="35" customFormat="1" x14ac:dyDescent="0.2">
      <c r="C1167" s="36"/>
      <c r="G1167" s="37"/>
      <c r="H1167" s="37"/>
      <c r="P1167" s="34"/>
      <c r="X1167" s="34"/>
      <c r="AN1167" s="34"/>
      <c r="BD1167" s="34"/>
      <c r="BE1167" s="56"/>
      <c r="BF1167" s="56"/>
      <c r="BG1167" s="56"/>
      <c r="BH1167" s="56"/>
      <c r="BI1167" s="56"/>
      <c r="BJ1167" s="56"/>
      <c r="BK1167" s="56"/>
      <c r="BL1167" s="34"/>
      <c r="BT1167" s="34"/>
      <c r="CF1167" s="34"/>
      <c r="CG1167" s="34"/>
      <c r="CH1167" s="34"/>
      <c r="CI1167" s="34"/>
      <c r="CJ1167" s="34"/>
      <c r="CR1167" s="34"/>
      <c r="CZ1167" s="34"/>
      <c r="DH1167" s="34"/>
      <c r="DQ1167" s="34"/>
      <c r="DY1167" s="34"/>
      <c r="EG1167" s="34"/>
      <c r="EO1167" s="34"/>
      <c r="EW1167" s="71"/>
      <c r="FB1167" s="75"/>
      <c r="FC1167" s="75"/>
      <c r="FL1167" s="71"/>
    </row>
    <row r="1168" spans="3:168" s="35" customFormat="1" x14ac:dyDescent="0.2">
      <c r="C1168" s="36"/>
      <c r="G1168" s="37"/>
      <c r="H1168" s="37"/>
      <c r="P1168" s="34"/>
      <c r="X1168" s="34"/>
      <c r="AN1168" s="34"/>
      <c r="BD1168" s="34"/>
      <c r="BE1168" s="56"/>
      <c r="BF1168" s="56"/>
      <c r="BG1168" s="56"/>
      <c r="BH1168" s="56"/>
      <c r="BI1168" s="56"/>
      <c r="BJ1168" s="56"/>
      <c r="BK1168" s="56"/>
      <c r="BL1168" s="34"/>
      <c r="BT1168" s="34"/>
      <c r="CF1168" s="34"/>
      <c r="CG1168" s="34"/>
      <c r="CH1168" s="34"/>
      <c r="CI1168" s="34"/>
      <c r="CJ1168" s="34"/>
      <c r="CR1168" s="34"/>
      <c r="CZ1168" s="34"/>
      <c r="DH1168" s="34"/>
      <c r="DQ1168" s="34"/>
      <c r="DY1168" s="34"/>
      <c r="EG1168" s="34"/>
      <c r="EO1168" s="34"/>
      <c r="EW1168" s="71"/>
      <c r="FB1168" s="75"/>
      <c r="FC1168" s="75"/>
      <c r="FL1168" s="71"/>
    </row>
    <row r="1169" spans="3:168" s="35" customFormat="1" x14ac:dyDescent="0.2">
      <c r="C1169" s="36"/>
      <c r="G1169" s="37"/>
      <c r="H1169" s="37"/>
      <c r="P1169" s="34"/>
      <c r="X1169" s="34"/>
      <c r="AN1169" s="34"/>
      <c r="BD1169" s="34"/>
      <c r="BE1169" s="56"/>
      <c r="BF1169" s="56"/>
      <c r="BG1169" s="56"/>
      <c r="BH1169" s="56"/>
      <c r="BI1169" s="56"/>
      <c r="BJ1169" s="56"/>
      <c r="BK1169" s="56"/>
      <c r="BL1169" s="34"/>
      <c r="BT1169" s="34"/>
      <c r="CF1169" s="34"/>
      <c r="CG1169" s="34"/>
      <c r="CH1169" s="34"/>
      <c r="CI1169" s="34"/>
      <c r="CJ1169" s="34"/>
      <c r="CR1169" s="34"/>
      <c r="CZ1169" s="34"/>
      <c r="DH1169" s="34"/>
      <c r="DQ1169" s="34"/>
      <c r="DY1169" s="34"/>
      <c r="EG1169" s="34"/>
      <c r="EO1169" s="34"/>
      <c r="EW1169" s="71"/>
      <c r="FB1169" s="75"/>
      <c r="FC1169" s="75"/>
      <c r="FL1169" s="71"/>
    </row>
    <row r="1170" spans="3:168" s="35" customFormat="1" x14ac:dyDescent="0.2">
      <c r="C1170" s="36"/>
      <c r="G1170" s="37"/>
      <c r="H1170" s="37"/>
      <c r="P1170" s="34"/>
      <c r="X1170" s="34"/>
      <c r="AN1170" s="34"/>
      <c r="BD1170" s="34"/>
      <c r="BE1170" s="56"/>
      <c r="BF1170" s="56"/>
      <c r="BG1170" s="56"/>
      <c r="BH1170" s="56"/>
      <c r="BI1170" s="56"/>
      <c r="BJ1170" s="56"/>
      <c r="BK1170" s="56"/>
      <c r="BL1170" s="34"/>
      <c r="BT1170" s="34"/>
      <c r="CF1170" s="34"/>
      <c r="CG1170" s="34"/>
      <c r="CH1170" s="34"/>
      <c r="CI1170" s="34"/>
      <c r="CJ1170" s="34"/>
      <c r="CR1170" s="34"/>
      <c r="CZ1170" s="34"/>
      <c r="DH1170" s="34"/>
      <c r="DQ1170" s="34"/>
      <c r="DY1170" s="34"/>
      <c r="EG1170" s="34"/>
      <c r="EO1170" s="34"/>
      <c r="EW1170" s="71"/>
      <c r="FB1170" s="75"/>
      <c r="FC1170" s="75"/>
      <c r="FL1170" s="71"/>
    </row>
    <row r="1171" spans="3:168" s="35" customFormat="1" x14ac:dyDescent="0.2">
      <c r="C1171" s="36"/>
      <c r="G1171" s="37"/>
      <c r="H1171" s="37"/>
      <c r="P1171" s="34"/>
      <c r="X1171" s="34"/>
      <c r="AN1171" s="34"/>
      <c r="BD1171" s="34"/>
      <c r="BE1171" s="56"/>
      <c r="BF1171" s="56"/>
      <c r="BG1171" s="56"/>
      <c r="BH1171" s="56"/>
      <c r="BI1171" s="56"/>
      <c r="BJ1171" s="56"/>
      <c r="BK1171" s="56"/>
      <c r="BL1171" s="34"/>
      <c r="BT1171" s="34"/>
      <c r="CF1171" s="34"/>
      <c r="CG1171" s="34"/>
      <c r="CH1171" s="34"/>
      <c r="CI1171" s="34"/>
      <c r="CJ1171" s="34"/>
      <c r="CR1171" s="34"/>
      <c r="CZ1171" s="34"/>
      <c r="DH1171" s="34"/>
      <c r="DQ1171" s="34"/>
      <c r="DY1171" s="34"/>
      <c r="EG1171" s="34"/>
      <c r="EO1171" s="34"/>
      <c r="EW1171" s="71"/>
      <c r="FB1171" s="75"/>
      <c r="FC1171" s="75"/>
      <c r="FL1171" s="71"/>
    </row>
    <row r="1172" spans="3:168" s="35" customFormat="1" x14ac:dyDescent="0.2">
      <c r="C1172" s="36"/>
      <c r="G1172" s="37"/>
      <c r="H1172" s="37"/>
      <c r="P1172" s="34"/>
      <c r="X1172" s="34"/>
      <c r="AN1172" s="34"/>
      <c r="BD1172" s="34"/>
      <c r="BE1172" s="56"/>
      <c r="BF1172" s="56"/>
      <c r="BG1172" s="56"/>
      <c r="BH1172" s="56"/>
      <c r="BI1172" s="56"/>
      <c r="BJ1172" s="56"/>
      <c r="BK1172" s="56"/>
      <c r="BL1172" s="34"/>
      <c r="BT1172" s="34"/>
      <c r="CF1172" s="34"/>
      <c r="CG1172" s="34"/>
      <c r="CH1172" s="34"/>
      <c r="CI1172" s="34"/>
      <c r="CJ1172" s="34"/>
      <c r="CR1172" s="34"/>
      <c r="CZ1172" s="34"/>
      <c r="DH1172" s="34"/>
      <c r="DQ1172" s="34"/>
      <c r="DY1172" s="34"/>
      <c r="EG1172" s="34"/>
      <c r="EO1172" s="34"/>
      <c r="EW1172" s="71"/>
      <c r="FB1172" s="75"/>
      <c r="FC1172" s="75"/>
      <c r="FL1172" s="71"/>
    </row>
    <row r="1173" spans="3:168" s="35" customFormat="1" x14ac:dyDescent="0.2">
      <c r="C1173" s="36"/>
      <c r="G1173" s="37"/>
      <c r="H1173" s="37"/>
      <c r="P1173" s="34"/>
      <c r="X1173" s="34"/>
      <c r="AN1173" s="34"/>
      <c r="BD1173" s="34"/>
      <c r="BE1173" s="56"/>
      <c r="BF1173" s="56"/>
      <c r="BG1173" s="56"/>
      <c r="BH1173" s="56"/>
      <c r="BI1173" s="56"/>
      <c r="BJ1173" s="56"/>
      <c r="BK1173" s="56"/>
      <c r="BL1173" s="34"/>
      <c r="BT1173" s="34"/>
      <c r="CF1173" s="34"/>
      <c r="CG1173" s="34"/>
      <c r="CH1173" s="34"/>
      <c r="CI1173" s="34"/>
      <c r="CJ1173" s="34"/>
      <c r="CR1173" s="34"/>
      <c r="CZ1173" s="34"/>
      <c r="DH1173" s="34"/>
      <c r="DQ1173" s="34"/>
      <c r="DY1173" s="34"/>
      <c r="EG1173" s="34"/>
      <c r="EO1173" s="34"/>
      <c r="EW1173" s="71"/>
      <c r="FB1173" s="75"/>
      <c r="FC1173" s="75"/>
      <c r="FL1173" s="71"/>
    </row>
    <row r="1174" spans="3:168" s="35" customFormat="1" x14ac:dyDescent="0.2">
      <c r="C1174" s="36"/>
      <c r="G1174" s="37"/>
      <c r="H1174" s="37"/>
      <c r="P1174" s="34"/>
      <c r="X1174" s="34"/>
      <c r="AN1174" s="34"/>
      <c r="BD1174" s="34"/>
      <c r="BE1174" s="56"/>
      <c r="BF1174" s="56"/>
      <c r="BG1174" s="56"/>
      <c r="BH1174" s="56"/>
      <c r="BI1174" s="56"/>
      <c r="BJ1174" s="56"/>
      <c r="BK1174" s="56"/>
      <c r="BL1174" s="34"/>
      <c r="BT1174" s="34"/>
      <c r="CF1174" s="34"/>
      <c r="CG1174" s="34"/>
      <c r="CH1174" s="34"/>
      <c r="CI1174" s="34"/>
      <c r="CJ1174" s="34"/>
      <c r="CR1174" s="34"/>
      <c r="CZ1174" s="34"/>
      <c r="DH1174" s="34"/>
      <c r="DQ1174" s="34"/>
      <c r="DY1174" s="34"/>
      <c r="EG1174" s="34"/>
      <c r="EO1174" s="34"/>
      <c r="EW1174" s="71"/>
      <c r="FB1174" s="75"/>
      <c r="FC1174" s="75"/>
      <c r="FL1174" s="71"/>
    </row>
    <row r="1175" spans="3:168" s="35" customFormat="1" x14ac:dyDescent="0.2">
      <c r="C1175" s="36"/>
      <c r="G1175" s="37"/>
      <c r="H1175" s="37"/>
      <c r="P1175" s="34"/>
      <c r="X1175" s="34"/>
      <c r="AN1175" s="34"/>
      <c r="BD1175" s="34"/>
      <c r="BE1175" s="56"/>
      <c r="BF1175" s="56"/>
      <c r="BG1175" s="56"/>
      <c r="BH1175" s="56"/>
      <c r="BI1175" s="56"/>
      <c r="BJ1175" s="56"/>
      <c r="BK1175" s="56"/>
      <c r="BL1175" s="34"/>
      <c r="BT1175" s="34"/>
      <c r="CF1175" s="34"/>
      <c r="CG1175" s="34"/>
      <c r="CH1175" s="34"/>
      <c r="CI1175" s="34"/>
      <c r="CJ1175" s="34"/>
      <c r="CR1175" s="34"/>
      <c r="CZ1175" s="34"/>
      <c r="DH1175" s="34"/>
      <c r="DQ1175" s="34"/>
      <c r="DY1175" s="34"/>
      <c r="EG1175" s="34"/>
      <c r="EO1175" s="34"/>
      <c r="EW1175" s="71"/>
      <c r="FB1175" s="75"/>
      <c r="FC1175" s="75"/>
      <c r="FL1175" s="71"/>
    </row>
    <row r="1176" spans="3:168" s="35" customFormat="1" x14ac:dyDescent="0.2">
      <c r="C1176" s="36"/>
      <c r="G1176" s="37"/>
      <c r="H1176" s="37"/>
      <c r="P1176" s="34"/>
      <c r="X1176" s="34"/>
      <c r="AN1176" s="34"/>
      <c r="BD1176" s="34"/>
      <c r="BE1176" s="56"/>
      <c r="BF1176" s="56"/>
      <c r="BG1176" s="56"/>
      <c r="BH1176" s="56"/>
      <c r="BI1176" s="56"/>
      <c r="BJ1176" s="56"/>
      <c r="BK1176" s="56"/>
      <c r="BL1176" s="34"/>
      <c r="BT1176" s="34"/>
      <c r="CF1176" s="34"/>
      <c r="CG1176" s="34"/>
      <c r="CH1176" s="34"/>
      <c r="CI1176" s="34"/>
      <c r="CJ1176" s="34"/>
      <c r="CR1176" s="34"/>
      <c r="CZ1176" s="34"/>
      <c r="DH1176" s="34"/>
      <c r="DQ1176" s="34"/>
      <c r="DY1176" s="34"/>
      <c r="EG1176" s="34"/>
      <c r="EO1176" s="34"/>
      <c r="EW1176" s="71"/>
      <c r="FB1176" s="75"/>
      <c r="FC1176" s="75"/>
      <c r="FL1176" s="71"/>
    </row>
    <row r="1177" spans="3:168" s="35" customFormat="1" x14ac:dyDescent="0.2">
      <c r="C1177" s="36"/>
      <c r="G1177" s="37"/>
      <c r="H1177" s="37"/>
      <c r="P1177" s="34"/>
      <c r="X1177" s="34"/>
      <c r="AN1177" s="34"/>
      <c r="BD1177" s="34"/>
      <c r="BE1177" s="56"/>
      <c r="BF1177" s="56"/>
      <c r="BG1177" s="56"/>
      <c r="BH1177" s="56"/>
      <c r="BI1177" s="56"/>
      <c r="BJ1177" s="56"/>
      <c r="BK1177" s="56"/>
      <c r="BL1177" s="34"/>
      <c r="BT1177" s="34"/>
      <c r="CF1177" s="34"/>
      <c r="CG1177" s="34"/>
      <c r="CH1177" s="34"/>
      <c r="CI1177" s="34"/>
      <c r="CJ1177" s="34"/>
      <c r="CR1177" s="34"/>
      <c r="CZ1177" s="34"/>
      <c r="DH1177" s="34"/>
      <c r="DQ1177" s="34"/>
      <c r="DY1177" s="34"/>
      <c r="EG1177" s="34"/>
      <c r="EO1177" s="34"/>
      <c r="EW1177" s="71"/>
      <c r="FB1177" s="75"/>
      <c r="FC1177" s="75"/>
      <c r="FL1177" s="71"/>
    </row>
    <row r="1178" spans="3:168" s="35" customFormat="1" x14ac:dyDescent="0.2">
      <c r="C1178" s="36"/>
      <c r="G1178" s="37"/>
      <c r="H1178" s="37"/>
      <c r="P1178" s="34"/>
      <c r="X1178" s="34"/>
      <c r="AN1178" s="34"/>
      <c r="BD1178" s="34"/>
      <c r="BE1178" s="56"/>
      <c r="BF1178" s="56"/>
      <c r="BG1178" s="56"/>
      <c r="BH1178" s="56"/>
      <c r="BI1178" s="56"/>
      <c r="BJ1178" s="56"/>
      <c r="BK1178" s="56"/>
      <c r="BL1178" s="34"/>
      <c r="BT1178" s="34"/>
      <c r="CF1178" s="34"/>
      <c r="CG1178" s="34"/>
      <c r="CH1178" s="34"/>
      <c r="CI1178" s="34"/>
      <c r="CJ1178" s="34"/>
      <c r="CR1178" s="34"/>
      <c r="CZ1178" s="34"/>
      <c r="DH1178" s="34"/>
      <c r="DQ1178" s="34"/>
      <c r="DY1178" s="34"/>
      <c r="EG1178" s="34"/>
      <c r="EO1178" s="34"/>
      <c r="EW1178" s="71"/>
      <c r="FB1178" s="75"/>
      <c r="FC1178" s="75"/>
      <c r="FL1178" s="71"/>
    </row>
    <row r="1179" spans="3:168" s="35" customFormat="1" x14ac:dyDescent="0.2">
      <c r="C1179" s="36"/>
      <c r="G1179" s="37"/>
      <c r="H1179" s="37"/>
      <c r="P1179" s="34"/>
      <c r="X1179" s="34"/>
      <c r="AN1179" s="34"/>
      <c r="BD1179" s="34"/>
      <c r="BE1179" s="56"/>
      <c r="BF1179" s="56"/>
      <c r="BG1179" s="56"/>
      <c r="BH1179" s="56"/>
      <c r="BI1179" s="56"/>
      <c r="BJ1179" s="56"/>
      <c r="BK1179" s="56"/>
      <c r="BL1179" s="34"/>
      <c r="BT1179" s="34"/>
      <c r="CF1179" s="34"/>
      <c r="CG1179" s="34"/>
      <c r="CH1179" s="34"/>
      <c r="CI1179" s="34"/>
      <c r="CJ1179" s="34"/>
      <c r="CR1179" s="34"/>
      <c r="CZ1179" s="34"/>
      <c r="DH1179" s="34"/>
      <c r="DQ1179" s="34"/>
      <c r="DY1179" s="34"/>
      <c r="EG1179" s="34"/>
      <c r="EO1179" s="34"/>
      <c r="EW1179" s="71"/>
      <c r="FB1179" s="75"/>
      <c r="FC1179" s="75"/>
      <c r="FL1179" s="71"/>
    </row>
    <row r="1180" spans="3:168" s="35" customFormat="1" x14ac:dyDescent="0.2">
      <c r="C1180" s="36"/>
      <c r="G1180" s="37"/>
      <c r="H1180" s="37"/>
      <c r="P1180" s="34"/>
      <c r="X1180" s="34"/>
      <c r="AN1180" s="34"/>
      <c r="BD1180" s="34"/>
      <c r="BE1180" s="56"/>
      <c r="BF1180" s="56"/>
      <c r="BG1180" s="56"/>
      <c r="BH1180" s="56"/>
      <c r="BI1180" s="56"/>
      <c r="BJ1180" s="56"/>
      <c r="BK1180" s="56"/>
      <c r="BL1180" s="34"/>
      <c r="BT1180" s="34"/>
      <c r="CF1180" s="34"/>
      <c r="CG1180" s="34"/>
      <c r="CH1180" s="34"/>
      <c r="CI1180" s="34"/>
      <c r="CJ1180" s="34"/>
      <c r="CR1180" s="34"/>
      <c r="CZ1180" s="34"/>
      <c r="DH1180" s="34"/>
      <c r="DQ1180" s="34"/>
      <c r="DY1180" s="34"/>
      <c r="EG1180" s="34"/>
      <c r="EO1180" s="34"/>
      <c r="EW1180" s="71"/>
      <c r="FB1180" s="75"/>
      <c r="FC1180" s="75"/>
      <c r="FL1180" s="71"/>
    </row>
    <row r="1181" spans="3:168" s="35" customFormat="1" x14ac:dyDescent="0.2">
      <c r="C1181" s="36"/>
      <c r="G1181" s="37"/>
      <c r="H1181" s="37"/>
      <c r="P1181" s="34"/>
      <c r="X1181" s="34"/>
      <c r="AN1181" s="34"/>
      <c r="BD1181" s="34"/>
      <c r="BE1181" s="56"/>
      <c r="BF1181" s="56"/>
      <c r="BG1181" s="56"/>
      <c r="BH1181" s="56"/>
      <c r="BI1181" s="56"/>
      <c r="BJ1181" s="56"/>
      <c r="BK1181" s="56"/>
      <c r="BL1181" s="34"/>
      <c r="BT1181" s="34"/>
      <c r="CF1181" s="34"/>
      <c r="CG1181" s="34"/>
      <c r="CH1181" s="34"/>
      <c r="CI1181" s="34"/>
      <c r="CJ1181" s="34"/>
      <c r="CR1181" s="34"/>
      <c r="CZ1181" s="34"/>
      <c r="DH1181" s="34"/>
      <c r="DQ1181" s="34"/>
      <c r="DY1181" s="34"/>
      <c r="EG1181" s="34"/>
      <c r="EO1181" s="34"/>
      <c r="EW1181" s="71"/>
      <c r="FB1181" s="75"/>
      <c r="FC1181" s="75"/>
      <c r="FL1181" s="71"/>
    </row>
    <row r="1182" spans="3:168" s="35" customFormat="1" x14ac:dyDescent="0.2">
      <c r="C1182" s="36"/>
      <c r="G1182" s="37"/>
      <c r="H1182" s="37"/>
      <c r="P1182" s="34"/>
      <c r="X1182" s="34"/>
      <c r="AN1182" s="34"/>
      <c r="BD1182" s="34"/>
      <c r="BE1182" s="56"/>
      <c r="BF1182" s="56"/>
      <c r="BG1182" s="56"/>
      <c r="BH1182" s="56"/>
      <c r="BI1182" s="56"/>
      <c r="BJ1182" s="56"/>
      <c r="BK1182" s="56"/>
      <c r="BL1182" s="34"/>
      <c r="BT1182" s="34"/>
      <c r="CF1182" s="34"/>
      <c r="CG1182" s="34"/>
      <c r="CH1182" s="34"/>
      <c r="CI1182" s="34"/>
      <c r="CJ1182" s="34"/>
      <c r="CR1182" s="34"/>
      <c r="CZ1182" s="34"/>
      <c r="DH1182" s="34"/>
      <c r="DQ1182" s="34"/>
      <c r="DY1182" s="34"/>
      <c r="EG1182" s="34"/>
      <c r="EO1182" s="34"/>
      <c r="EW1182" s="71"/>
      <c r="FB1182" s="75"/>
      <c r="FC1182" s="75"/>
      <c r="FL1182" s="71"/>
    </row>
    <row r="1183" spans="3:168" s="35" customFormat="1" x14ac:dyDescent="0.2">
      <c r="C1183" s="36"/>
      <c r="G1183" s="37"/>
      <c r="H1183" s="37"/>
      <c r="P1183" s="34"/>
      <c r="X1183" s="34"/>
      <c r="AN1183" s="34"/>
      <c r="BD1183" s="34"/>
      <c r="BE1183" s="56"/>
      <c r="BF1183" s="56"/>
      <c r="BG1183" s="56"/>
      <c r="BH1183" s="56"/>
      <c r="BI1183" s="56"/>
      <c r="BJ1183" s="56"/>
      <c r="BK1183" s="56"/>
      <c r="BL1183" s="34"/>
      <c r="BT1183" s="34"/>
      <c r="CF1183" s="34"/>
      <c r="CG1183" s="34"/>
      <c r="CH1183" s="34"/>
      <c r="CI1183" s="34"/>
      <c r="CJ1183" s="34"/>
      <c r="CR1183" s="34"/>
      <c r="CZ1183" s="34"/>
      <c r="DH1183" s="34"/>
      <c r="DQ1183" s="34"/>
      <c r="DY1183" s="34"/>
      <c r="EG1183" s="34"/>
      <c r="EO1183" s="34"/>
      <c r="EW1183" s="71"/>
      <c r="FB1183" s="75"/>
      <c r="FC1183" s="75"/>
      <c r="FL1183" s="71"/>
    </row>
    <row r="1184" spans="3:168" s="35" customFormat="1" x14ac:dyDescent="0.2">
      <c r="C1184" s="36"/>
      <c r="G1184" s="37"/>
      <c r="H1184" s="37"/>
      <c r="P1184" s="34"/>
      <c r="X1184" s="34"/>
      <c r="AN1184" s="34"/>
      <c r="BD1184" s="34"/>
      <c r="BE1184" s="56"/>
      <c r="BF1184" s="56"/>
      <c r="BG1184" s="56"/>
      <c r="BH1184" s="56"/>
      <c r="BI1184" s="56"/>
      <c r="BJ1184" s="56"/>
      <c r="BK1184" s="56"/>
      <c r="BL1184" s="34"/>
      <c r="BT1184" s="34"/>
      <c r="CF1184" s="34"/>
      <c r="CG1184" s="34"/>
      <c r="CH1184" s="34"/>
      <c r="CI1184" s="34"/>
      <c r="CJ1184" s="34"/>
      <c r="CR1184" s="34"/>
      <c r="CZ1184" s="34"/>
      <c r="DH1184" s="34"/>
      <c r="DQ1184" s="34"/>
      <c r="DY1184" s="34"/>
      <c r="EG1184" s="34"/>
      <c r="EO1184" s="34"/>
      <c r="EW1184" s="71"/>
      <c r="FB1184" s="75"/>
      <c r="FC1184" s="75"/>
      <c r="FL1184" s="71"/>
    </row>
    <row r="1185" spans="3:168" s="35" customFormat="1" x14ac:dyDescent="0.2">
      <c r="C1185" s="36"/>
      <c r="G1185" s="37"/>
      <c r="H1185" s="37"/>
      <c r="P1185" s="34"/>
      <c r="X1185" s="34"/>
      <c r="AN1185" s="34"/>
      <c r="BD1185" s="34"/>
      <c r="BE1185" s="56"/>
      <c r="BF1185" s="56"/>
      <c r="BG1185" s="56"/>
      <c r="BH1185" s="56"/>
      <c r="BI1185" s="56"/>
      <c r="BJ1185" s="56"/>
      <c r="BK1185" s="56"/>
      <c r="BL1185" s="34"/>
      <c r="BT1185" s="34"/>
      <c r="CF1185" s="34"/>
      <c r="CG1185" s="34"/>
      <c r="CH1185" s="34"/>
      <c r="CI1185" s="34"/>
      <c r="CJ1185" s="34"/>
      <c r="CR1185" s="34"/>
      <c r="CZ1185" s="34"/>
      <c r="DH1185" s="34"/>
      <c r="DQ1185" s="34"/>
      <c r="DY1185" s="34"/>
      <c r="EG1185" s="34"/>
      <c r="EO1185" s="34"/>
      <c r="EW1185" s="71"/>
      <c r="FB1185" s="75"/>
      <c r="FC1185" s="75"/>
      <c r="FL1185" s="71"/>
    </row>
    <row r="1186" spans="3:168" s="35" customFormat="1" x14ac:dyDescent="0.2">
      <c r="C1186" s="36"/>
      <c r="G1186" s="37"/>
      <c r="H1186" s="37"/>
      <c r="P1186" s="34"/>
      <c r="X1186" s="34"/>
      <c r="AN1186" s="34"/>
      <c r="BD1186" s="34"/>
      <c r="BE1186" s="56"/>
      <c r="BF1186" s="56"/>
      <c r="BG1186" s="56"/>
      <c r="BH1186" s="56"/>
      <c r="BI1186" s="56"/>
      <c r="BJ1186" s="56"/>
      <c r="BK1186" s="56"/>
      <c r="BL1186" s="34"/>
      <c r="BT1186" s="34"/>
      <c r="CF1186" s="34"/>
      <c r="CG1186" s="34"/>
      <c r="CH1186" s="34"/>
      <c r="CI1186" s="34"/>
      <c r="CJ1186" s="34"/>
      <c r="CR1186" s="34"/>
      <c r="CZ1186" s="34"/>
      <c r="DH1186" s="34"/>
      <c r="DQ1186" s="34"/>
      <c r="DY1186" s="34"/>
      <c r="EG1186" s="34"/>
      <c r="EO1186" s="34"/>
      <c r="EW1186" s="71"/>
      <c r="FB1186" s="75"/>
      <c r="FC1186" s="75"/>
      <c r="FL1186" s="71"/>
    </row>
    <row r="1187" spans="3:168" s="35" customFormat="1" x14ac:dyDescent="0.2">
      <c r="C1187" s="36"/>
      <c r="G1187" s="37"/>
      <c r="H1187" s="37"/>
      <c r="P1187" s="34"/>
      <c r="X1187" s="34"/>
      <c r="AN1187" s="34"/>
      <c r="BD1187" s="34"/>
      <c r="BE1187" s="56"/>
      <c r="BF1187" s="56"/>
      <c r="BG1187" s="56"/>
      <c r="BH1187" s="56"/>
      <c r="BI1187" s="56"/>
      <c r="BJ1187" s="56"/>
      <c r="BK1187" s="56"/>
      <c r="BL1187" s="34"/>
      <c r="BT1187" s="34"/>
      <c r="CF1187" s="34"/>
      <c r="CG1187" s="34"/>
      <c r="CH1187" s="34"/>
      <c r="CI1187" s="34"/>
      <c r="CJ1187" s="34"/>
      <c r="CR1187" s="34"/>
      <c r="CZ1187" s="34"/>
      <c r="DH1187" s="34"/>
      <c r="DQ1187" s="34"/>
      <c r="DY1187" s="34"/>
      <c r="EG1187" s="34"/>
      <c r="EO1187" s="34"/>
      <c r="EW1187" s="71"/>
      <c r="FB1187" s="75"/>
      <c r="FC1187" s="75"/>
      <c r="FL1187" s="71"/>
    </row>
    <row r="1188" spans="3:168" s="35" customFormat="1" x14ac:dyDescent="0.2">
      <c r="C1188" s="36"/>
      <c r="G1188" s="37"/>
      <c r="H1188" s="37"/>
      <c r="P1188" s="34"/>
      <c r="X1188" s="34"/>
      <c r="AN1188" s="34"/>
      <c r="BD1188" s="34"/>
      <c r="BE1188" s="56"/>
      <c r="BF1188" s="56"/>
      <c r="BG1188" s="56"/>
      <c r="BH1188" s="56"/>
      <c r="BI1188" s="56"/>
      <c r="BJ1188" s="56"/>
      <c r="BK1188" s="56"/>
      <c r="BL1188" s="34"/>
      <c r="BT1188" s="34"/>
      <c r="CF1188" s="34"/>
      <c r="CG1188" s="34"/>
      <c r="CH1188" s="34"/>
      <c r="CI1188" s="34"/>
      <c r="CJ1188" s="34"/>
      <c r="CR1188" s="34"/>
      <c r="CZ1188" s="34"/>
      <c r="DH1188" s="34"/>
      <c r="DQ1188" s="34"/>
      <c r="DY1188" s="34"/>
      <c r="EG1188" s="34"/>
      <c r="EO1188" s="34"/>
      <c r="EW1188" s="71"/>
      <c r="FB1188" s="75"/>
      <c r="FC1188" s="75"/>
      <c r="FL1188" s="71"/>
    </row>
    <row r="1189" spans="3:168" s="35" customFormat="1" x14ac:dyDescent="0.2">
      <c r="C1189" s="36"/>
      <c r="G1189" s="37"/>
      <c r="H1189" s="37"/>
      <c r="P1189" s="34"/>
      <c r="X1189" s="34"/>
      <c r="AN1189" s="34"/>
      <c r="BD1189" s="34"/>
      <c r="BE1189" s="56"/>
      <c r="BF1189" s="56"/>
      <c r="BG1189" s="56"/>
      <c r="BH1189" s="56"/>
      <c r="BI1189" s="56"/>
      <c r="BJ1189" s="56"/>
      <c r="BK1189" s="56"/>
      <c r="BL1189" s="34"/>
      <c r="BT1189" s="34"/>
      <c r="CF1189" s="34"/>
      <c r="CG1189" s="34"/>
      <c r="CH1189" s="34"/>
      <c r="CI1189" s="34"/>
      <c r="CJ1189" s="34"/>
      <c r="CR1189" s="34"/>
      <c r="CZ1189" s="34"/>
      <c r="DH1189" s="34"/>
      <c r="DQ1189" s="34"/>
      <c r="DY1189" s="34"/>
      <c r="EG1189" s="34"/>
      <c r="EO1189" s="34"/>
      <c r="EW1189" s="71"/>
      <c r="FB1189" s="75"/>
      <c r="FC1189" s="75"/>
      <c r="FL1189" s="71"/>
    </row>
    <row r="1190" spans="3:168" s="35" customFormat="1" x14ac:dyDescent="0.2">
      <c r="C1190" s="36"/>
      <c r="G1190" s="37"/>
      <c r="H1190" s="37"/>
      <c r="P1190" s="34"/>
      <c r="X1190" s="34"/>
      <c r="AN1190" s="34"/>
      <c r="BD1190" s="34"/>
      <c r="BE1190" s="56"/>
      <c r="BF1190" s="56"/>
      <c r="BG1190" s="56"/>
      <c r="BH1190" s="56"/>
      <c r="BI1190" s="56"/>
      <c r="BJ1190" s="56"/>
      <c r="BK1190" s="56"/>
      <c r="BL1190" s="34"/>
      <c r="BT1190" s="34"/>
      <c r="CF1190" s="34"/>
      <c r="CG1190" s="34"/>
      <c r="CH1190" s="34"/>
      <c r="CI1190" s="34"/>
      <c r="CJ1190" s="34"/>
      <c r="CR1190" s="34"/>
      <c r="CZ1190" s="34"/>
      <c r="DH1190" s="34"/>
      <c r="DQ1190" s="34"/>
      <c r="DY1190" s="34"/>
      <c r="EG1190" s="34"/>
      <c r="EO1190" s="34"/>
      <c r="EW1190" s="71"/>
      <c r="FB1190" s="75"/>
      <c r="FC1190" s="75"/>
      <c r="FL1190" s="71"/>
    </row>
    <row r="1191" spans="3:168" s="35" customFormat="1" x14ac:dyDescent="0.2">
      <c r="C1191" s="36"/>
      <c r="G1191" s="37"/>
      <c r="H1191" s="37"/>
      <c r="P1191" s="34"/>
      <c r="X1191" s="34"/>
      <c r="AN1191" s="34"/>
      <c r="BD1191" s="34"/>
      <c r="BE1191" s="56"/>
      <c r="BF1191" s="56"/>
      <c r="BG1191" s="56"/>
      <c r="BH1191" s="56"/>
      <c r="BI1191" s="56"/>
      <c r="BJ1191" s="56"/>
      <c r="BK1191" s="56"/>
      <c r="BL1191" s="34"/>
      <c r="BT1191" s="34"/>
      <c r="CF1191" s="34"/>
      <c r="CG1191" s="34"/>
      <c r="CH1191" s="34"/>
      <c r="CI1191" s="34"/>
      <c r="CJ1191" s="34"/>
      <c r="CR1191" s="34"/>
      <c r="CZ1191" s="34"/>
      <c r="DH1191" s="34"/>
      <c r="DQ1191" s="34"/>
      <c r="DY1191" s="34"/>
      <c r="EG1191" s="34"/>
      <c r="EO1191" s="34"/>
      <c r="EW1191" s="71"/>
      <c r="FB1191" s="75"/>
      <c r="FC1191" s="75"/>
      <c r="FL1191" s="71"/>
    </row>
    <row r="1192" spans="3:168" s="35" customFormat="1" x14ac:dyDescent="0.2">
      <c r="C1192" s="36"/>
      <c r="G1192" s="37"/>
      <c r="H1192" s="37"/>
      <c r="P1192" s="34"/>
      <c r="X1192" s="34"/>
      <c r="AN1192" s="34"/>
      <c r="BD1192" s="34"/>
      <c r="BE1192" s="56"/>
      <c r="BF1192" s="56"/>
      <c r="BG1192" s="56"/>
      <c r="BH1192" s="56"/>
      <c r="BI1192" s="56"/>
      <c r="BJ1192" s="56"/>
      <c r="BK1192" s="56"/>
      <c r="BL1192" s="34"/>
      <c r="BT1192" s="34"/>
      <c r="CF1192" s="34"/>
      <c r="CG1192" s="34"/>
      <c r="CH1192" s="34"/>
      <c r="CI1192" s="34"/>
      <c r="CJ1192" s="34"/>
      <c r="CR1192" s="34"/>
      <c r="CZ1192" s="34"/>
      <c r="DH1192" s="34"/>
      <c r="DQ1192" s="34"/>
      <c r="DY1192" s="34"/>
      <c r="EG1192" s="34"/>
      <c r="EO1192" s="34"/>
      <c r="EW1192" s="71"/>
      <c r="FB1192" s="75"/>
      <c r="FC1192" s="75"/>
      <c r="FL1192" s="71"/>
    </row>
    <row r="1193" spans="3:168" s="35" customFormat="1" x14ac:dyDescent="0.2">
      <c r="C1193" s="36"/>
      <c r="G1193" s="37"/>
      <c r="H1193" s="37"/>
      <c r="P1193" s="34"/>
      <c r="X1193" s="34"/>
      <c r="AN1193" s="34"/>
      <c r="BD1193" s="34"/>
      <c r="BE1193" s="56"/>
      <c r="BF1193" s="56"/>
      <c r="BG1193" s="56"/>
      <c r="BH1193" s="56"/>
      <c r="BI1193" s="56"/>
      <c r="BJ1193" s="56"/>
      <c r="BK1193" s="56"/>
      <c r="BL1193" s="34"/>
      <c r="BT1193" s="34"/>
      <c r="CF1193" s="34"/>
      <c r="CG1193" s="34"/>
      <c r="CH1193" s="34"/>
      <c r="CI1193" s="34"/>
      <c r="CJ1193" s="34"/>
      <c r="CR1193" s="34"/>
      <c r="CZ1193" s="34"/>
      <c r="DH1193" s="34"/>
      <c r="DQ1193" s="34"/>
      <c r="DY1193" s="34"/>
      <c r="EG1193" s="34"/>
      <c r="EO1193" s="34"/>
      <c r="EW1193" s="71"/>
      <c r="FB1193" s="75"/>
      <c r="FC1193" s="75"/>
      <c r="FL1193" s="71"/>
    </row>
    <row r="1194" spans="3:168" s="35" customFormat="1" x14ac:dyDescent="0.2">
      <c r="C1194" s="36"/>
      <c r="G1194" s="37"/>
      <c r="H1194" s="37"/>
      <c r="P1194" s="34"/>
      <c r="X1194" s="34"/>
      <c r="AN1194" s="34"/>
      <c r="BD1194" s="34"/>
      <c r="BE1194" s="56"/>
      <c r="BF1194" s="56"/>
      <c r="BG1194" s="56"/>
      <c r="BH1194" s="56"/>
      <c r="BI1194" s="56"/>
      <c r="BJ1194" s="56"/>
      <c r="BK1194" s="56"/>
      <c r="BL1194" s="34"/>
      <c r="BT1194" s="34"/>
      <c r="CF1194" s="34"/>
      <c r="CG1194" s="34"/>
      <c r="CH1194" s="34"/>
      <c r="CI1194" s="34"/>
      <c r="CJ1194" s="34"/>
      <c r="CR1194" s="34"/>
      <c r="CZ1194" s="34"/>
      <c r="DH1194" s="34"/>
      <c r="DQ1194" s="34"/>
      <c r="DY1194" s="34"/>
      <c r="EG1194" s="34"/>
      <c r="EO1194" s="34"/>
      <c r="EW1194" s="71"/>
      <c r="FB1194" s="75"/>
      <c r="FC1194" s="75"/>
      <c r="FL1194" s="71"/>
    </row>
    <row r="1195" spans="3:168" s="35" customFormat="1" x14ac:dyDescent="0.2">
      <c r="C1195" s="36"/>
      <c r="G1195" s="37"/>
      <c r="H1195" s="37"/>
      <c r="P1195" s="34"/>
      <c r="X1195" s="34"/>
      <c r="AN1195" s="34"/>
      <c r="BD1195" s="34"/>
      <c r="BE1195" s="56"/>
      <c r="BF1195" s="56"/>
      <c r="BG1195" s="56"/>
      <c r="BH1195" s="56"/>
      <c r="BI1195" s="56"/>
      <c r="BJ1195" s="56"/>
      <c r="BK1195" s="56"/>
      <c r="BL1195" s="34"/>
      <c r="BT1195" s="34"/>
      <c r="CF1195" s="34"/>
      <c r="CG1195" s="34"/>
      <c r="CH1195" s="34"/>
      <c r="CI1195" s="34"/>
      <c r="CJ1195" s="34"/>
      <c r="CR1195" s="34"/>
      <c r="CZ1195" s="34"/>
      <c r="DH1195" s="34"/>
      <c r="DQ1195" s="34"/>
      <c r="DY1195" s="34"/>
      <c r="EG1195" s="34"/>
      <c r="EO1195" s="34"/>
      <c r="EW1195" s="71"/>
      <c r="FB1195" s="75"/>
      <c r="FC1195" s="75"/>
      <c r="FL1195" s="71"/>
    </row>
    <row r="1196" spans="3:168" s="35" customFormat="1" x14ac:dyDescent="0.2">
      <c r="C1196" s="36"/>
      <c r="G1196" s="37"/>
      <c r="H1196" s="37"/>
      <c r="P1196" s="34"/>
      <c r="X1196" s="34"/>
      <c r="AN1196" s="34"/>
      <c r="BD1196" s="34"/>
      <c r="BE1196" s="56"/>
      <c r="BF1196" s="56"/>
      <c r="BG1196" s="56"/>
      <c r="BH1196" s="56"/>
      <c r="BI1196" s="56"/>
      <c r="BJ1196" s="56"/>
      <c r="BK1196" s="56"/>
      <c r="BL1196" s="34"/>
      <c r="BT1196" s="34"/>
      <c r="CF1196" s="34"/>
      <c r="CG1196" s="34"/>
      <c r="CH1196" s="34"/>
      <c r="CI1196" s="34"/>
      <c r="CJ1196" s="34"/>
      <c r="CR1196" s="34"/>
      <c r="CZ1196" s="34"/>
      <c r="DH1196" s="34"/>
      <c r="DQ1196" s="34"/>
      <c r="DY1196" s="34"/>
      <c r="EG1196" s="34"/>
      <c r="EO1196" s="34"/>
      <c r="EW1196" s="71"/>
      <c r="FB1196" s="75"/>
      <c r="FC1196" s="75"/>
      <c r="FL1196" s="71"/>
    </row>
    <row r="1197" spans="3:168" s="35" customFormat="1" x14ac:dyDescent="0.2">
      <c r="C1197" s="36"/>
      <c r="G1197" s="37"/>
      <c r="H1197" s="37"/>
      <c r="P1197" s="34"/>
      <c r="X1197" s="34"/>
      <c r="AN1197" s="34"/>
      <c r="BD1197" s="34"/>
      <c r="BE1197" s="56"/>
      <c r="BF1197" s="56"/>
      <c r="BG1197" s="56"/>
      <c r="BH1197" s="56"/>
      <c r="BI1197" s="56"/>
      <c r="BJ1197" s="56"/>
      <c r="BK1197" s="56"/>
      <c r="BL1197" s="34"/>
      <c r="BT1197" s="34"/>
      <c r="CF1197" s="34"/>
      <c r="CG1197" s="34"/>
      <c r="CH1197" s="34"/>
      <c r="CI1197" s="34"/>
      <c r="CJ1197" s="34"/>
      <c r="CR1197" s="34"/>
      <c r="CZ1197" s="34"/>
      <c r="DH1197" s="34"/>
      <c r="DQ1197" s="34"/>
      <c r="DY1197" s="34"/>
      <c r="EG1197" s="34"/>
      <c r="EO1197" s="34"/>
      <c r="EW1197" s="71"/>
      <c r="FB1197" s="75"/>
      <c r="FC1197" s="75"/>
      <c r="FL1197" s="71"/>
    </row>
    <row r="1198" spans="3:168" s="35" customFormat="1" x14ac:dyDescent="0.2">
      <c r="C1198" s="36"/>
      <c r="G1198" s="37"/>
      <c r="H1198" s="37"/>
      <c r="P1198" s="34"/>
      <c r="X1198" s="34"/>
      <c r="AN1198" s="34"/>
      <c r="BD1198" s="34"/>
      <c r="BE1198" s="56"/>
      <c r="BF1198" s="56"/>
      <c r="BG1198" s="56"/>
      <c r="BH1198" s="56"/>
      <c r="BI1198" s="56"/>
      <c r="BJ1198" s="56"/>
      <c r="BK1198" s="56"/>
      <c r="BL1198" s="34"/>
      <c r="BT1198" s="34"/>
      <c r="CF1198" s="34"/>
      <c r="CG1198" s="34"/>
      <c r="CH1198" s="34"/>
      <c r="CI1198" s="34"/>
      <c r="CJ1198" s="34"/>
      <c r="CR1198" s="34"/>
      <c r="CZ1198" s="34"/>
      <c r="DH1198" s="34"/>
      <c r="DQ1198" s="34"/>
      <c r="DY1198" s="34"/>
      <c r="EG1198" s="34"/>
      <c r="EO1198" s="34"/>
      <c r="EW1198" s="71"/>
      <c r="FB1198" s="75"/>
      <c r="FC1198" s="75"/>
      <c r="FL1198" s="71"/>
    </row>
    <row r="1199" spans="3:168" s="35" customFormat="1" x14ac:dyDescent="0.2">
      <c r="C1199" s="36"/>
      <c r="G1199" s="37"/>
      <c r="H1199" s="37"/>
      <c r="P1199" s="34"/>
      <c r="X1199" s="34"/>
      <c r="AN1199" s="34"/>
      <c r="BD1199" s="34"/>
      <c r="BE1199" s="56"/>
      <c r="BF1199" s="56"/>
      <c r="BG1199" s="56"/>
      <c r="BH1199" s="56"/>
      <c r="BI1199" s="56"/>
      <c r="BJ1199" s="56"/>
      <c r="BK1199" s="56"/>
      <c r="BL1199" s="34"/>
      <c r="BT1199" s="34"/>
      <c r="CF1199" s="34"/>
      <c r="CG1199" s="34"/>
      <c r="CH1199" s="34"/>
      <c r="CI1199" s="34"/>
      <c r="CJ1199" s="34"/>
      <c r="CR1199" s="34"/>
      <c r="CZ1199" s="34"/>
      <c r="DH1199" s="34"/>
      <c r="DQ1199" s="34"/>
      <c r="DY1199" s="34"/>
      <c r="EG1199" s="34"/>
      <c r="EO1199" s="34"/>
      <c r="EW1199" s="71"/>
      <c r="FB1199" s="75"/>
      <c r="FC1199" s="75"/>
      <c r="FL1199" s="71"/>
    </row>
    <row r="1200" spans="3:168" s="35" customFormat="1" x14ac:dyDescent="0.2">
      <c r="C1200" s="36"/>
      <c r="G1200" s="37"/>
      <c r="H1200" s="37"/>
      <c r="P1200" s="34"/>
      <c r="X1200" s="34"/>
      <c r="AN1200" s="34"/>
      <c r="BD1200" s="34"/>
      <c r="BE1200" s="56"/>
      <c r="BF1200" s="56"/>
      <c r="BG1200" s="56"/>
      <c r="BH1200" s="56"/>
      <c r="BI1200" s="56"/>
      <c r="BJ1200" s="56"/>
      <c r="BK1200" s="56"/>
      <c r="BL1200" s="34"/>
      <c r="BT1200" s="34"/>
      <c r="CF1200" s="34"/>
      <c r="CG1200" s="34"/>
      <c r="CH1200" s="34"/>
      <c r="CI1200" s="34"/>
      <c r="CJ1200" s="34"/>
      <c r="CR1200" s="34"/>
      <c r="CZ1200" s="34"/>
      <c r="DH1200" s="34"/>
      <c r="DQ1200" s="34"/>
      <c r="DY1200" s="34"/>
      <c r="EG1200" s="34"/>
      <c r="EO1200" s="34"/>
      <c r="EW1200" s="71"/>
      <c r="FB1200" s="75"/>
      <c r="FC1200" s="75"/>
      <c r="FL1200" s="71"/>
    </row>
    <row r="1201" spans="3:168" s="35" customFormat="1" x14ac:dyDescent="0.2">
      <c r="C1201" s="36"/>
      <c r="G1201" s="37"/>
      <c r="H1201" s="37"/>
      <c r="P1201" s="34"/>
      <c r="X1201" s="34"/>
      <c r="AN1201" s="34"/>
      <c r="BD1201" s="34"/>
      <c r="BE1201" s="56"/>
      <c r="BF1201" s="56"/>
      <c r="BG1201" s="56"/>
      <c r="BH1201" s="56"/>
      <c r="BI1201" s="56"/>
      <c r="BJ1201" s="56"/>
      <c r="BK1201" s="56"/>
      <c r="BL1201" s="34"/>
      <c r="BT1201" s="34"/>
      <c r="CF1201" s="34"/>
      <c r="CG1201" s="34"/>
      <c r="CH1201" s="34"/>
      <c r="CI1201" s="34"/>
      <c r="CJ1201" s="34"/>
      <c r="CR1201" s="34"/>
      <c r="CZ1201" s="34"/>
      <c r="DH1201" s="34"/>
      <c r="DQ1201" s="34"/>
      <c r="DY1201" s="34"/>
      <c r="EG1201" s="34"/>
      <c r="EO1201" s="34"/>
      <c r="EW1201" s="71"/>
      <c r="FB1201" s="75"/>
      <c r="FC1201" s="75"/>
      <c r="FL1201" s="71"/>
    </row>
    <row r="1202" spans="3:168" s="35" customFormat="1" x14ac:dyDescent="0.2">
      <c r="C1202" s="36"/>
      <c r="G1202" s="37"/>
      <c r="H1202" s="37"/>
      <c r="P1202" s="34"/>
      <c r="X1202" s="34"/>
      <c r="AN1202" s="34"/>
      <c r="BD1202" s="34"/>
      <c r="BE1202" s="56"/>
      <c r="BF1202" s="56"/>
      <c r="BG1202" s="56"/>
      <c r="BH1202" s="56"/>
      <c r="BI1202" s="56"/>
      <c r="BJ1202" s="56"/>
      <c r="BK1202" s="56"/>
      <c r="BL1202" s="34"/>
      <c r="BT1202" s="34"/>
      <c r="CF1202" s="34"/>
      <c r="CG1202" s="34"/>
      <c r="CH1202" s="34"/>
      <c r="CI1202" s="34"/>
      <c r="CJ1202" s="34"/>
      <c r="CR1202" s="34"/>
      <c r="CZ1202" s="34"/>
      <c r="DH1202" s="34"/>
      <c r="DQ1202" s="34"/>
      <c r="DY1202" s="34"/>
      <c r="EG1202" s="34"/>
      <c r="EO1202" s="34"/>
      <c r="EW1202" s="71"/>
      <c r="FB1202" s="75"/>
      <c r="FC1202" s="75"/>
      <c r="FL1202" s="71"/>
    </row>
    <row r="1203" spans="3:168" s="35" customFormat="1" x14ac:dyDescent="0.2">
      <c r="C1203" s="36"/>
      <c r="G1203" s="37"/>
      <c r="H1203" s="37"/>
      <c r="P1203" s="34"/>
      <c r="X1203" s="34"/>
      <c r="AN1203" s="34"/>
      <c r="BD1203" s="34"/>
      <c r="BE1203" s="56"/>
      <c r="BF1203" s="56"/>
      <c r="BG1203" s="56"/>
      <c r="BH1203" s="56"/>
      <c r="BI1203" s="56"/>
      <c r="BJ1203" s="56"/>
      <c r="BK1203" s="56"/>
      <c r="BL1203" s="34"/>
      <c r="BT1203" s="34"/>
      <c r="CF1203" s="34"/>
      <c r="CG1203" s="34"/>
      <c r="CH1203" s="34"/>
      <c r="CI1203" s="34"/>
      <c r="CJ1203" s="34"/>
      <c r="CR1203" s="34"/>
      <c r="CZ1203" s="34"/>
      <c r="DH1203" s="34"/>
      <c r="DQ1203" s="34"/>
      <c r="DY1203" s="34"/>
      <c r="EG1203" s="34"/>
      <c r="EO1203" s="34"/>
      <c r="EW1203" s="71"/>
      <c r="FB1203" s="75"/>
      <c r="FC1203" s="75"/>
      <c r="FL1203" s="71"/>
    </row>
    <row r="1204" spans="3:168" s="35" customFormat="1" x14ac:dyDescent="0.2">
      <c r="C1204" s="36"/>
      <c r="G1204" s="37"/>
      <c r="H1204" s="37"/>
      <c r="P1204" s="34"/>
      <c r="X1204" s="34"/>
      <c r="AN1204" s="34"/>
      <c r="BD1204" s="34"/>
      <c r="BE1204" s="56"/>
      <c r="BF1204" s="56"/>
      <c r="BG1204" s="56"/>
      <c r="BH1204" s="56"/>
      <c r="BI1204" s="56"/>
      <c r="BJ1204" s="56"/>
      <c r="BK1204" s="56"/>
      <c r="BL1204" s="34"/>
      <c r="BT1204" s="34"/>
      <c r="CF1204" s="34"/>
      <c r="CG1204" s="34"/>
      <c r="CH1204" s="34"/>
      <c r="CI1204" s="34"/>
      <c r="CJ1204" s="34"/>
      <c r="CR1204" s="34"/>
      <c r="CZ1204" s="34"/>
      <c r="DH1204" s="34"/>
      <c r="DQ1204" s="34"/>
      <c r="DY1204" s="34"/>
      <c r="EG1204" s="34"/>
      <c r="EO1204" s="34"/>
      <c r="EW1204" s="71"/>
      <c r="FB1204" s="75"/>
      <c r="FC1204" s="75"/>
      <c r="FL1204" s="71"/>
    </row>
    <row r="1205" spans="3:168" s="35" customFormat="1" x14ac:dyDescent="0.2">
      <c r="C1205" s="36"/>
      <c r="G1205" s="37"/>
      <c r="H1205" s="37"/>
      <c r="P1205" s="34"/>
      <c r="X1205" s="34"/>
      <c r="AN1205" s="34"/>
      <c r="BD1205" s="34"/>
      <c r="BE1205" s="56"/>
      <c r="BF1205" s="56"/>
      <c r="BG1205" s="56"/>
      <c r="BH1205" s="56"/>
      <c r="BI1205" s="56"/>
      <c r="BJ1205" s="56"/>
      <c r="BK1205" s="56"/>
      <c r="BL1205" s="34"/>
      <c r="BT1205" s="34"/>
      <c r="CF1205" s="34"/>
      <c r="CG1205" s="34"/>
      <c r="CH1205" s="34"/>
      <c r="CI1205" s="34"/>
      <c r="CJ1205" s="34"/>
      <c r="CR1205" s="34"/>
      <c r="CZ1205" s="34"/>
      <c r="DH1205" s="34"/>
      <c r="DQ1205" s="34"/>
      <c r="DY1205" s="34"/>
      <c r="EG1205" s="34"/>
      <c r="EO1205" s="34"/>
      <c r="EW1205" s="71"/>
      <c r="FB1205" s="75"/>
      <c r="FC1205" s="75"/>
      <c r="FL1205" s="71"/>
    </row>
    <row r="1206" spans="3:168" s="35" customFormat="1" x14ac:dyDescent="0.2">
      <c r="C1206" s="36"/>
      <c r="G1206" s="37"/>
      <c r="H1206" s="37"/>
      <c r="P1206" s="34"/>
      <c r="X1206" s="34"/>
      <c r="AN1206" s="34"/>
      <c r="BD1206" s="34"/>
      <c r="BE1206" s="56"/>
      <c r="BF1206" s="56"/>
      <c r="BG1206" s="56"/>
      <c r="BH1206" s="56"/>
      <c r="BI1206" s="56"/>
      <c r="BJ1206" s="56"/>
      <c r="BK1206" s="56"/>
      <c r="BL1206" s="34"/>
      <c r="BT1206" s="34"/>
      <c r="CF1206" s="34"/>
      <c r="CG1206" s="34"/>
      <c r="CH1206" s="34"/>
      <c r="CI1206" s="34"/>
      <c r="CJ1206" s="34"/>
      <c r="CR1206" s="34"/>
      <c r="CZ1206" s="34"/>
      <c r="DH1206" s="34"/>
      <c r="DQ1206" s="34"/>
      <c r="DY1206" s="34"/>
      <c r="EG1206" s="34"/>
      <c r="EO1206" s="34"/>
      <c r="EW1206" s="71"/>
      <c r="FB1206" s="75"/>
      <c r="FC1206" s="75"/>
      <c r="FL1206" s="71"/>
    </row>
    <row r="1207" spans="3:168" s="35" customFormat="1" x14ac:dyDescent="0.2">
      <c r="C1207" s="36"/>
      <c r="G1207" s="37"/>
      <c r="H1207" s="37"/>
      <c r="P1207" s="34"/>
      <c r="X1207" s="34"/>
      <c r="AN1207" s="34"/>
      <c r="BD1207" s="34"/>
      <c r="BE1207" s="56"/>
      <c r="BF1207" s="56"/>
      <c r="BG1207" s="56"/>
      <c r="BH1207" s="56"/>
      <c r="BI1207" s="56"/>
      <c r="BJ1207" s="56"/>
      <c r="BK1207" s="56"/>
      <c r="BL1207" s="34"/>
      <c r="BT1207" s="34"/>
      <c r="CF1207" s="34"/>
      <c r="CG1207" s="34"/>
      <c r="CH1207" s="34"/>
      <c r="CI1207" s="34"/>
      <c r="CJ1207" s="34"/>
      <c r="CR1207" s="34"/>
      <c r="CZ1207" s="34"/>
      <c r="DH1207" s="34"/>
      <c r="DQ1207" s="34"/>
      <c r="DY1207" s="34"/>
      <c r="EG1207" s="34"/>
      <c r="EO1207" s="34"/>
      <c r="EW1207" s="71"/>
      <c r="FB1207" s="75"/>
      <c r="FC1207" s="75"/>
      <c r="FL1207" s="71"/>
    </row>
    <row r="1208" spans="3:168" s="35" customFormat="1" x14ac:dyDescent="0.2">
      <c r="C1208" s="36"/>
      <c r="G1208" s="37"/>
      <c r="H1208" s="37"/>
      <c r="P1208" s="34"/>
      <c r="X1208" s="34"/>
      <c r="AN1208" s="34"/>
      <c r="BD1208" s="34"/>
      <c r="BE1208" s="56"/>
      <c r="BF1208" s="56"/>
      <c r="BG1208" s="56"/>
      <c r="BH1208" s="56"/>
      <c r="BI1208" s="56"/>
      <c r="BJ1208" s="56"/>
      <c r="BK1208" s="56"/>
      <c r="BL1208" s="34"/>
      <c r="BT1208" s="34"/>
      <c r="CF1208" s="34"/>
      <c r="CG1208" s="34"/>
      <c r="CH1208" s="34"/>
      <c r="CI1208" s="34"/>
      <c r="CJ1208" s="34"/>
      <c r="CR1208" s="34"/>
      <c r="CZ1208" s="34"/>
      <c r="DH1208" s="34"/>
      <c r="DQ1208" s="34"/>
      <c r="DY1208" s="34"/>
      <c r="EG1208" s="34"/>
      <c r="EO1208" s="34"/>
      <c r="EW1208" s="71"/>
      <c r="FB1208" s="75"/>
      <c r="FC1208" s="75"/>
      <c r="FL1208" s="71"/>
    </row>
    <row r="1209" spans="3:168" s="35" customFormat="1" x14ac:dyDescent="0.2">
      <c r="C1209" s="36"/>
      <c r="G1209" s="37"/>
      <c r="H1209" s="37"/>
      <c r="P1209" s="34"/>
      <c r="X1209" s="34"/>
      <c r="AN1209" s="34"/>
      <c r="BD1209" s="34"/>
      <c r="BE1209" s="56"/>
      <c r="BF1209" s="56"/>
      <c r="BG1209" s="56"/>
      <c r="BH1209" s="56"/>
      <c r="BI1209" s="56"/>
      <c r="BJ1209" s="56"/>
      <c r="BK1209" s="56"/>
      <c r="BL1209" s="34"/>
      <c r="BT1209" s="34"/>
      <c r="CF1209" s="34"/>
      <c r="CG1209" s="34"/>
      <c r="CH1209" s="34"/>
      <c r="CI1209" s="34"/>
      <c r="CJ1209" s="34"/>
      <c r="CR1209" s="34"/>
      <c r="CZ1209" s="34"/>
      <c r="DH1209" s="34"/>
      <c r="DQ1209" s="34"/>
      <c r="DY1209" s="34"/>
      <c r="EG1209" s="34"/>
      <c r="EO1209" s="34"/>
      <c r="EW1209" s="71"/>
      <c r="FB1209" s="75"/>
      <c r="FC1209" s="75"/>
      <c r="FL1209" s="71"/>
    </row>
    <row r="1210" spans="3:168" s="35" customFormat="1" x14ac:dyDescent="0.2">
      <c r="C1210" s="36"/>
      <c r="G1210" s="37"/>
      <c r="H1210" s="37"/>
      <c r="P1210" s="34"/>
      <c r="X1210" s="34"/>
      <c r="AN1210" s="34"/>
      <c r="BD1210" s="34"/>
      <c r="BE1210" s="56"/>
      <c r="BF1210" s="56"/>
      <c r="BG1210" s="56"/>
      <c r="BH1210" s="56"/>
      <c r="BI1210" s="56"/>
      <c r="BJ1210" s="56"/>
      <c r="BK1210" s="56"/>
      <c r="BL1210" s="34"/>
      <c r="BT1210" s="34"/>
      <c r="CF1210" s="34"/>
      <c r="CG1210" s="34"/>
      <c r="CH1210" s="34"/>
      <c r="CI1210" s="34"/>
      <c r="CJ1210" s="34"/>
      <c r="CR1210" s="34"/>
      <c r="CZ1210" s="34"/>
      <c r="DH1210" s="34"/>
      <c r="DQ1210" s="34"/>
      <c r="DY1210" s="34"/>
      <c r="EG1210" s="34"/>
      <c r="EO1210" s="34"/>
      <c r="EW1210" s="71"/>
      <c r="FB1210" s="75"/>
      <c r="FC1210" s="75"/>
      <c r="FL1210" s="71"/>
    </row>
    <row r="1211" spans="3:168" s="35" customFormat="1" x14ac:dyDescent="0.2">
      <c r="C1211" s="36"/>
      <c r="G1211" s="37"/>
      <c r="H1211" s="37"/>
      <c r="P1211" s="34"/>
      <c r="X1211" s="34"/>
      <c r="AN1211" s="34"/>
      <c r="BD1211" s="34"/>
      <c r="BE1211" s="56"/>
      <c r="BF1211" s="56"/>
      <c r="BG1211" s="56"/>
      <c r="BH1211" s="56"/>
      <c r="BI1211" s="56"/>
      <c r="BJ1211" s="56"/>
      <c r="BK1211" s="56"/>
      <c r="BL1211" s="34"/>
      <c r="BT1211" s="34"/>
      <c r="CF1211" s="34"/>
      <c r="CG1211" s="34"/>
      <c r="CH1211" s="34"/>
      <c r="CI1211" s="34"/>
      <c r="CJ1211" s="34"/>
      <c r="CR1211" s="34"/>
      <c r="CZ1211" s="34"/>
      <c r="DH1211" s="34"/>
      <c r="DQ1211" s="34"/>
      <c r="DY1211" s="34"/>
      <c r="EG1211" s="34"/>
      <c r="EO1211" s="34"/>
      <c r="EW1211" s="71"/>
      <c r="FB1211" s="75"/>
      <c r="FC1211" s="75"/>
      <c r="FL1211" s="71"/>
    </row>
    <row r="1212" spans="3:168" s="35" customFormat="1" x14ac:dyDescent="0.2">
      <c r="C1212" s="36"/>
      <c r="G1212" s="37"/>
      <c r="H1212" s="37"/>
      <c r="P1212" s="34"/>
      <c r="X1212" s="34"/>
      <c r="AN1212" s="34"/>
      <c r="BD1212" s="34"/>
      <c r="BE1212" s="56"/>
      <c r="BF1212" s="56"/>
      <c r="BG1212" s="56"/>
      <c r="BH1212" s="56"/>
      <c r="BI1212" s="56"/>
      <c r="BJ1212" s="56"/>
      <c r="BK1212" s="56"/>
      <c r="BL1212" s="34"/>
      <c r="BT1212" s="34"/>
      <c r="CF1212" s="34"/>
      <c r="CG1212" s="34"/>
      <c r="CH1212" s="34"/>
      <c r="CI1212" s="34"/>
      <c r="CJ1212" s="34"/>
      <c r="CR1212" s="34"/>
      <c r="CZ1212" s="34"/>
      <c r="DH1212" s="34"/>
      <c r="DQ1212" s="34"/>
      <c r="DY1212" s="34"/>
      <c r="EG1212" s="34"/>
      <c r="EO1212" s="34"/>
      <c r="EW1212" s="71"/>
      <c r="FB1212" s="75"/>
      <c r="FC1212" s="75"/>
      <c r="FL1212" s="71"/>
    </row>
    <row r="1213" spans="3:168" s="35" customFormat="1" x14ac:dyDescent="0.2">
      <c r="C1213" s="36"/>
      <c r="G1213" s="37"/>
      <c r="H1213" s="37"/>
      <c r="P1213" s="34"/>
      <c r="X1213" s="34"/>
      <c r="AN1213" s="34"/>
      <c r="BD1213" s="34"/>
      <c r="BE1213" s="56"/>
      <c r="BF1213" s="56"/>
      <c r="BG1213" s="56"/>
      <c r="BH1213" s="56"/>
      <c r="BI1213" s="56"/>
      <c r="BJ1213" s="56"/>
      <c r="BK1213" s="56"/>
      <c r="BL1213" s="34"/>
      <c r="BT1213" s="34"/>
      <c r="CF1213" s="34"/>
      <c r="CG1213" s="34"/>
      <c r="CH1213" s="34"/>
      <c r="CI1213" s="34"/>
      <c r="CJ1213" s="34"/>
      <c r="CR1213" s="34"/>
      <c r="CZ1213" s="34"/>
      <c r="DH1213" s="34"/>
      <c r="DQ1213" s="34"/>
      <c r="DY1213" s="34"/>
      <c r="EG1213" s="34"/>
      <c r="EO1213" s="34"/>
      <c r="EW1213" s="71"/>
      <c r="FB1213" s="75"/>
      <c r="FC1213" s="75"/>
      <c r="FL1213" s="71"/>
    </row>
    <row r="1214" spans="3:168" s="35" customFormat="1" x14ac:dyDescent="0.2">
      <c r="C1214" s="36"/>
      <c r="G1214" s="37"/>
      <c r="H1214" s="37"/>
      <c r="P1214" s="34"/>
      <c r="X1214" s="34"/>
      <c r="AN1214" s="34"/>
      <c r="BD1214" s="34"/>
      <c r="BE1214" s="56"/>
      <c r="BF1214" s="56"/>
      <c r="BG1214" s="56"/>
      <c r="BH1214" s="56"/>
      <c r="BI1214" s="56"/>
      <c r="BJ1214" s="56"/>
      <c r="BK1214" s="56"/>
      <c r="BL1214" s="34"/>
      <c r="BT1214" s="34"/>
      <c r="CF1214" s="34"/>
      <c r="CG1214" s="34"/>
      <c r="CH1214" s="34"/>
      <c r="CI1214" s="34"/>
      <c r="CJ1214" s="34"/>
      <c r="CR1214" s="34"/>
      <c r="CZ1214" s="34"/>
      <c r="DH1214" s="34"/>
      <c r="DQ1214" s="34"/>
      <c r="DY1214" s="34"/>
      <c r="EG1214" s="34"/>
      <c r="EO1214" s="34"/>
      <c r="EW1214" s="71"/>
      <c r="FB1214" s="75"/>
      <c r="FC1214" s="75"/>
      <c r="FL1214" s="71"/>
    </row>
    <row r="1215" spans="3:168" s="35" customFormat="1" x14ac:dyDescent="0.2">
      <c r="C1215" s="36"/>
      <c r="G1215" s="37"/>
      <c r="H1215" s="37"/>
      <c r="P1215" s="34"/>
      <c r="X1215" s="34"/>
      <c r="AN1215" s="34"/>
      <c r="BD1215" s="34"/>
      <c r="BE1215" s="56"/>
      <c r="BF1215" s="56"/>
      <c r="BG1215" s="56"/>
      <c r="BH1215" s="56"/>
      <c r="BI1215" s="56"/>
      <c r="BJ1215" s="56"/>
      <c r="BK1215" s="56"/>
      <c r="BL1215" s="34"/>
      <c r="BT1215" s="34"/>
      <c r="CF1215" s="34"/>
      <c r="CG1215" s="34"/>
      <c r="CH1215" s="34"/>
      <c r="CI1215" s="34"/>
      <c r="CJ1215" s="34"/>
      <c r="CR1215" s="34"/>
      <c r="CZ1215" s="34"/>
      <c r="DH1215" s="34"/>
      <c r="DQ1215" s="34"/>
      <c r="DY1215" s="34"/>
      <c r="EG1215" s="34"/>
      <c r="EO1215" s="34"/>
      <c r="EW1215" s="71"/>
      <c r="FB1215" s="75"/>
      <c r="FC1215" s="75"/>
      <c r="FL1215" s="71"/>
    </row>
    <row r="1216" spans="3:168" s="35" customFormat="1" x14ac:dyDescent="0.2">
      <c r="C1216" s="36"/>
      <c r="G1216" s="37"/>
      <c r="H1216" s="37"/>
      <c r="P1216" s="34"/>
      <c r="X1216" s="34"/>
      <c r="AN1216" s="34"/>
      <c r="BD1216" s="34"/>
      <c r="BE1216" s="56"/>
      <c r="BF1216" s="56"/>
      <c r="BG1216" s="56"/>
      <c r="BH1216" s="56"/>
      <c r="BI1216" s="56"/>
      <c r="BJ1216" s="56"/>
      <c r="BK1216" s="56"/>
      <c r="BL1216" s="34"/>
      <c r="BT1216" s="34"/>
      <c r="CF1216" s="34"/>
      <c r="CG1216" s="34"/>
      <c r="CH1216" s="34"/>
      <c r="CI1216" s="34"/>
      <c r="CJ1216" s="34"/>
      <c r="CR1216" s="34"/>
      <c r="CZ1216" s="34"/>
      <c r="DH1216" s="34"/>
      <c r="DQ1216" s="34"/>
      <c r="DY1216" s="34"/>
      <c r="EG1216" s="34"/>
      <c r="EO1216" s="34"/>
      <c r="EW1216" s="71"/>
      <c r="FB1216" s="75"/>
      <c r="FC1216" s="75"/>
      <c r="FL1216" s="71"/>
    </row>
    <row r="1217" spans="3:168" s="35" customFormat="1" x14ac:dyDescent="0.2">
      <c r="C1217" s="36"/>
      <c r="G1217" s="37"/>
      <c r="H1217" s="37"/>
      <c r="P1217" s="34"/>
      <c r="X1217" s="34"/>
      <c r="AN1217" s="34"/>
      <c r="BD1217" s="34"/>
      <c r="BE1217" s="56"/>
      <c r="BF1217" s="56"/>
      <c r="BG1217" s="56"/>
      <c r="BH1217" s="56"/>
      <c r="BI1217" s="56"/>
      <c r="BJ1217" s="56"/>
      <c r="BK1217" s="56"/>
      <c r="BL1217" s="34"/>
      <c r="BT1217" s="34"/>
      <c r="CF1217" s="34"/>
      <c r="CG1217" s="34"/>
      <c r="CH1217" s="34"/>
      <c r="CI1217" s="34"/>
      <c r="CJ1217" s="34"/>
      <c r="CR1217" s="34"/>
      <c r="CZ1217" s="34"/>
      <c r="DH1217" s="34"/>
      <c r="DQ1217" s="34"/>
      <c r="DY1217" s="34"/>
      <c r="EG1217" s="34"/>
      <c r="EO1217" s="34"/>
      <c r="EW1217" s="71"/>
      <c r="FB1217" s="75"/>
      <c r="FC1217" s="75"/>
      <c r="FL1217" s="71"/>
    </row>
    <row r="1218" spans="3:168" s="35" customFormat="1" x14ac:dyDescent="0.2">
      <c r="C1218" s="36"/>
      <c r="G1218" s="37"/>
      <c r="H1218" s="37"/>
      <c r="P1218" s="34"/>
      <c r="X1218" s="34"/>
      <c r="AN1218" s="34"/>
      <c r="BD1218" s="34"/>
      <c r="BE1218" s="56"/>
      <c r="BF1218" s="56"/>
      <c r="BG1218" s="56"/>
      <c r="BH1218" s="56"/>
      <c r="BI1218" s="56"/>
      <c r="BJ1218" s="56"/>
      <c r="BK1218" s="56"/>
      <c r="BL1218" s="34"/>
      <c r="BT1218" s="34"/>
      <c r="CF1218" s="34"/>
      <c r="CG1218" s="34"/>
      <c r="CH1218" s="34"/>
      <c r="CI1218" s="34"/>
      <c r="CJ1218" s="34"/>
      <c r="CR1218" s="34"/>
      <c r="CZ1218" s="34"/>
      <c r="DH1218" s="34"/>
      <c r="DQ1218" s="34"/>
      <c r="DY1218" s="34"/>
      <c r="EG1218" s="34"/>
      <c r="EO1218" s="34"/>
      <c r="EW1218" s="71"/>
      <c r="FB1218" s="75"/>
      <c r="FC1218" s="75"/>
      <c r="FL1218" s="71"/>
    </row>
    <row r="1219" spans="3:168" s="35" customFormat="1" x14ac:dyDescent="0.2">
      <c r="C1219" s="36"/>
      <c r="G1219" s="37"/>
      <c r="H1219" s="37"/>
      <c r="P1219" s="34"/>
      <c r="X1219" s="34"/>
      <c r="AN1219" s="34"/>
      <c r="BD1219" s="34"/>
      <c r="BE1219" s="56"/>
      <c r="BF1219" s="56"/>
      <c r="BG1219" s="56"/>
      <c r="BH1219" s="56"/>
      <c r="BI1219" s="56"/>
      <c r="BJ1219" s="56"/>
      <c r="BK1219" s="56"/>
      <c r="BL1219" s="34"/>
      <c r="BT1219" s="34"/>
      <c r="CF1219" s="34"/>
      <c r="CG1219" s="34"/>
      <c r="CH1219" s="34"/>
      <c r="CI1219" s="34"/>
      <c r="CJ1219" s="34"/>
      <c r="CR1219" s="34"/>
      <c r="CZ1219" s="34"/>
      <c r="DH1219" s="34"/>
      <c r="DQ1219" s="34"/>
      <c r="DY1219" s="34"/>
      <c r="EG1219" s="34"/>
      <c r="EO1219" s="34"/>
      <c r="EW1219" s="71"/>
      <c r="FB1219" s="75"/>
      <c r="FC1219" s="75"/>
      <c r="FL1219" s="71"/>
    </row>
    <row r="1220" spans="3:168" s="35" customFormat="1" x14ac:dyDescent="0.2">
      <c r="C1220" s="36"/>
      <c r="G1220" s="37"/>
      <c r="H1220" s="37"/>
      <c r="P1220" s="34"/>
      <c r="X1220" s="34"/>
      <c r="AN1220" s="34"/>
      <c r="BD1220" s="34"/>
      <c r="BE1220" s="56"/>
      <c r="BF1220" s="56"/>
      <c r="BG1220" s="56"/>
      <c r="BH1220" s="56"/>
      <c r="BI1220" s="56"/>
      <c r="BJ1220" s="56"/>
      <c r="BK1220" s="56"/>
      <c r="BL1220" s="34"/>
      <c r="BT1220" s="34"/>
      <c r="CF1220" s="34"/>
      <c r="CG1220" s="34"/>
      <c r="CH1220" s="34"/>
      <c r="CI1220" s="34"/>
      <c r="CJ1220" s="34"/>
      <c r="CR1220" s="34"/>
      <c r="CZ1220" s="34"/>
      <c r="DH1220" s="34"/>
      <c r="DQ1220" s="34"/>
      <c r="DY1220" s="34"/>
      <c r="EG1220" s="34"/>
      <c r="EO1220" s="34"/>
      <c r="EW1220" s="71"/>
      <c r="FB1220" s="75"/>
      <c r="FC1220" s="75"/>
      <c r="FL1220" s="71"/>
    </row>
    <row r="1221" spans="3:168" s="35" customFormat="1" x14ac:dyDescent="0.2">
      <c r="C1221" s="36"/>
      <c r="G1221" s="37"/>
      <c r="H1221" s="37"/>
      <c r="P1221" s="34"/>
      <c r="X1221" s="34"/>
      <c r="AN1221" s="34"/>
      <c r="BD1221" s="34"/>
      <c r="BE1221" s="56"/>
      <c r="BF1221" s="56"/>
      <c r="BG1221" s="56"/>
      <c r="BH1221" s="56"/>
      <c r="BI1221" s="56"/>
      <c r="BJ1221" s="56"/>
      <c r="BK1221" s="56"/>
      <c r="BL1221" s="34"/>
      <c r="BT1221" s="34"/>
      <c r="CF1221" s="34"/>
      <c r="CG1221" s="34"/>
      <c r="CH1221" s="34"/>
      <c r="CI1221" s="34"/>
      <c r="CJ1221" s="34"/>
      <c r="CR1221" s="34"/>
      <c r="CZ1221" s="34"/>
      <c r="DH1221" s="34"/>
      <c r="DQ1221" s="34"/>
      <c r="DY1221" s="34"/>
      <c r="EG1221" s="34"/>
      <c r="EO1221" s="34"/>
      <c r="EW1221" s="71"/>
      <c r="FB1221" s="75"/>
      <c r="FC1221" s="75"/>
      <c r="FL1221" s="71"/>
    </row>
    <row r="1222" spans="3:168" s="35" customFormat="1" x14ac:dyDescent="0.2">
      <c r="C1222" s="36"/>
      <c r="G1222" s="37"/>
      <c r="H1222" s="37"/>
      <c r="P1222" s="34"/>
      <c r="X1222" s="34"/>
      <c r="AN1222" s="34"/>
      <c r="BD1222" s="34"/>
      <c r="BE1222" s="56"/>
      <c r="BF1222" s="56"/>
      <c r="BG1222" s="56"/>
      <c r="BH1222" s="56"/>
      <c r="BI1222" s="56"/>
      <c r="BJ1222" s="56"/>
      <c r="BK1222" s="56"/>
      <c r="BL1222" s="34"/>
      <c r="BT1222" s="34"/>
      <c r="CF1222" s="34"/>
      <c r="CG1222" s="34"/>
      <c r="CH1222" s="34"/>
      <c r="CI1222" s="34"/>
      <c r="CJ1222" s="34"/>
      <c r="CR1222" s="34"/>
      <c r="CZ1222" s="34"/>
      <c r="DH1222" s="34"/>
      <c r="DQ1222" s="34"/>
      <c r="DY1222" s="34"/>
      <c r="EG1222" s="34"/>
      <c r="EO1222" s="34"/>
      <c r="EW1222" s="71"/>
      <c r="FB1222" s="75"/>
      <c r="FC1222" s="75"/>
      <c r="FL1222" s="71"/>
    </row>
    <row r="1223" spans="3:168" s="35" customFormat="1" x14ac:dyDescent="0.2">
      <c r="C1223" s="36"/>
      <c r="G1223" s="37"/>
      <c r="H1223" s="37"/>
      <c r="P1223" s="34"/>
      <c r="X1223" s="34"/>
      <c r="AN1223" s="34"/>
      <c r="BD1223" s="34"/>
      <c r="BE1223" s="56"/>
      <c r="BF1223" s="56"/>
      <c r="BG1223" s="56"/>
      <c r="BH1223" s="56"/>
      <c r="BI1223" s="56"/>
      <c r="BJ1223" s="56"/>
      <c r="BK1223" s="56"/>
      <c r="BL1223" s="34"/>
      <c r="BT1223" s="34"/>
      <c r="CF1223" s="34"/>
      <c r="CG1223" s="34"/>
      <c r="CH1223" s="34"/>
      <c r="CI1223" s="34"/>
      <c r="CJ1223" s="34"/>
      <c r="CR1223" s="34"/>
      <c r="CZ1223" s="34"/>
      <c r="DH1223" s="34"/>
      <c r="DQ1223" s="34"/>
      <c r="DY1223" s="34"/>
      <c r="EG1223" s="34"/>
      <c r="EO1223" s="34"/>
      <c r="EW1223" s="71"/>
      <c r="FB1223" s="75"/>
      <c r="FC1223" s="75"/>
      <c r="FL1223" s="71"/>
    </row>
    <row r="1224" spans="3:168" s="35" customFormat="1" x14ac:dyDescent="0.2">
      <c r="C1224" s="36"/>
      <c r="G1224" s="37"/>
      <c r="H1224" s="37"/>
      <c r="P1224" s="34"/>
      <c r="X1224" s="34"/>
      <c r="AN1224" s="34"/>
      <c r="BD1224" s="34"/>
      <c r="BE1224" s="56"/>
      <c r="BF1224" s="56"/>
      <c r="BG1224" s="56"/>
      <c r="BH1224" s="56"/>
      <c r="BI1224" s="56"/>
      <c r="BJ1224" s="56"/>
      <c r="BK1224" s="56"/>
      <c r="BL1224" s="34"/>
      <c r="BT1224" s="34"/>
      <c r="CF1224" s="34"/>
      <c r="CG1224" s="34"/>
      <c r="CH1224" s="34"/>
      <c r="CI1224" s="34"/>
      <c r="CJ1224" s="34"/>
      <c r="CR1224" s="34"/>
      <c r="CZ1224" s="34"/>
      <c r="DH1224" s="34"/>
      <c r="DQ1224" s="34"/>
      <c r="DY1224" s="34"/>
      <c r="EG1224" s="34"/>
      <c r="EO1224" s="34"/>
      <c r="EW1224" s="71"/>
      <c r="FB1224" s="75"/>
      <c r="FC1224" s="75"/>
      <c r="FL1224" s="71"/>
    </row>
    <row r="1225" spans="3:168" s="35" customFormat="1" x14ac:dyDescent="0.2">
      <c r="C1225" s="36"/>
      <c r="G1225" s="37"/>
      <c r="H1225" s="37"/>
      <c r="P1225" s="34"/>
      <c r="X1225" s="34"/>
      <c r="AN1225" s="34"/>
      <c r="BD1225" s="34"/>
      <c r="BE1225" s="56"/>
      <c r="BF1225" s="56"/>
      <c r="BG1225" s="56"/>
      <c r="BH1225" s="56"/>
      <c r="BI1225" s="56"/>
      <c r="BJ1225" s="56"/>
      <c r="BK1225" s="56"/>
      <c r="BL1225" s="34"/>
      <c r="BT1225" s="34"/>
      <c r="CF1225" s="34"/>
      <c r="CG1225" s="34"/>
      <c r="CH1225" s="34"/>
      <c r="CI1225" s="34"/>
      <c r="CJ1225" s="34"/>
      <c r="CR1225" s="34"/>
      <c r="CZ1225" s="34"/>
      <c r="DH1225" s="34"/>
      <c r="DQ1225" s="34"/>
      <c r="DY1225" s="34"/>
      <c r="EG1225" s="34"/>
      <c r="EO1225" s="34"/>
      <c r="EW1225" s="71"/>
      <c r="FB1225" s="75"/>
      <c r="FC1225" s="75"/>
      <c r="FL1225" s="71"/>
    </row>
    <row r="1226" spans="3:168" s="35" customFormat="1" x14ac:dyDescent="0.2">
      <c r="C1226" s="36"/>
      <c r="G1226" s="37"/>
      <c r="H1226" s="37"/>
      <c r="P1226" s="34"/>
      <c r="X1226" s="34"/>
      <c r="AN1226" s="34"/>
      <c r="BD1226" s="34"/>
      <c r="BE1226" s="56"/>
      <c r="BF1226" s="56"/>
      <c r="BG1226" s="56"/>
      <c r="BH1226" s="56"/>
      <c r="BI1226" s="56"/>
      <c r="BJ1226" s="56"/>
      <c r="BK1226" s="56"/>
      <c r="BL1226" s="34"/>
      <c r="BT1226" s="34"/>
      <c r="CF1226" s="34"/>
      <c r="CG1226" s="34"/>
      <c r="CH1226" s="34"/>
      <c r="CI1226" s="34"/>
      <c r="CJ1226" s="34"/>
      <c r="CR1226" s="34"/>
      <c r="CZ1226" s="34"/>
      <c r="DH1226" s="34"/>
      <c r="DQ1226" s="34"/>
      <c r="DY1226" s="34"/>
      <c r="EG1226" s="34"/>
      <c r="EO1226" s="34"/>
      <c r="EW1226" s="71"/>
      <c r="FB1226" s="75"/>
      <c r="FC1226" s="75"/>
      <c r="FL1226" s="71"/>
    </row>
    <row r="1227" spans="3:168" s="35" customFormat="1" x14ac:dyDescent="0.2">
      <c r="C1227" s="36"/>
      <c r="G1227" s="37"/>
      <c r="H1227" s="37"/>
      <c r="P1227" s="34"/>
      <c r="X1227" s="34"/>
      <c r="AN1227" s="34"/>
      <c r="BD1227" s="34"/>
      <c r="BE1227" s="56"/>
      <c r="BF1227" s="56"/>
      <c r="BG1227" s="56"/>
      <c r="BH1227" s="56"/>
      <c r="BI1227" s="56"/>
      <c r="BJ1227" s="56"/>
      <c r="BK1227" s="56"/>
      <c r="BL1227" s="34"/>
      <c r="BT1227" s="34"/>
      <c r="CF1227" s="34"/>
      <c r="CG1227" s="34"/>
      <c r="CH1227" s="34"/>
      <c r="CI1227" s="34"/>
      <c r="CJ1227" s="34"/>
      <c r="CR1227" s="34"/>
      <c r="CZ1227" s="34"/>
      <c r="DH1227" s="34"/>
      <c r="DQ1227" s="34"/>
      <c r="DY1227" s="34"/>
      <c r="EG1227" s="34"/>
      <c r="EO1227" s="34"/>
      <c r="EW1227" s="71"/>
      <c r="FB1227" s="75"/>
      <c r="FC1227" s="75"/>
      <c r="FL1227" s="71"/>
    </row>
    <row r="1228" spans="3:168" s="35" customFormat="1" x14ac:dyDescent="0.2">
      <c r="C1228" s="36"/>
      <c r="G1228" s="37"/>
      <c r="H1228" s="37"/>
      <c r="P1228" s="34"/>
      <c r="X1228" s="34"/>
      <c r="AN1228" s="34"/>
      <c r="BD1228" s="34"/>
      <c r="BE1228" s="56"/>
      <c r="BF1228" s="56"/>
      <c r="BG1228" s="56"/>
      <c r="BH1228" s="56"/>
      <c r="BI1228" s="56"/>
      <c r="BJ1228" s="56"/>
      <c r="BK1228" s="56"/>
      <c r="BL1228" s="34"/>
      <c r="BT1228" s="34"/>
      <c r="CF1228" s="34"/>
      <c r="CG1228" s="34"/>
      <c r="CH1228" s="34"/>
      <c r="CI1228" s="34"/>
      <c r="CJ1228" s="34"/>
      <c r="CR1228" s="34"/>
      <c r="CZ1228" s="34"/>
      <c r="DH1228" s="34"/>
      <c r="DQ1228" s="34"/>
      <c r="DY1228" s="34"/>
      <c r="EG1228" s="34"/>
      <c r="EO1228" s="34"/>
      <c r="EW1228" s="71"/>
      <c r="FB1228" s="75"/>
      <c r="FC1228" s="75"/>
      <c r="FL1228" s="71"/>
    </row>
    <row r="1229" spans="3:168" s="35" customFormat="1" x14ac:dyDescent="0.2">
      <c r="C1229" s="36"/>
      <c r="G1229" s="37"/>
      <c r="H1229" s="37"/>
      <c r="P1229" s="34"/>
      <c r="X1229" s="34"/>
      <c r="AN1229" s="34"/>
      <c r="BD1229" s="34"/>
      <c r="BE1229" s="56"/>
      <c r="BF1229" s="56"/>
      <c r="BG1229" s="56"/>
      <c r="BH1229" s="56"/>
      <c r="BI1229" s="56"/>
      <c r="BJ1229" s="56"/>
      <c r="BK1229" s="56"/>
      <c r="BL1229" s="34"/>
      <c r="BT1229" s="34"/>
      <c r="CF1229" s="34"/>
      <c r="CG1229" s="34"/>
      <c r="CH1229" s="34"/>
      <c r="CI1229" s="34"/>
      <c r="CJ1229" s="34"/>
      <c r="CR1229" s="34"/>
      <c r="CZ1229" s="34"/>
      <c r="DH1229" s="34"/>
      <c r="DQ1229" s="34"/>
      <c r="DY1229" s="34"/>
      <c r="EG1229" s="34"/>
      <c r="EO1229" s="34"/>
      <c r="EW1229" s="71"/>
      <c r="FB1229" s="75"/>
      <c r="FC1229" s="75"/>
      <c r="FL1229" s="71"/>
    </row>
    <row r="1230" spans="3:168" s="35" customFormat="1" x14ac:dyDescent="0.2">
      <c r="C1230" s="36"/>
      <c r="G1230" s="37"/>
      <c r="H1230" s="37"/>
      <c r="P1230" s="34"/>
      <c r="X1230" s="34"/>
      <c r="AN1230" s="34"/>
      <c r="BD1230" s="34"/>
      <c r="BE1230" s="56"/>
      <c r="BF1230" s="56"/>
      <c r="BG1230" s="56"/>
      <c r="BH1230" s="56"/>
      <c r="BI1230" s="56"/>
      <c r="BJ1230" s="56"/>
      <c r="BK1230" s="56"/>
      <c r="BL1230" s="34"/>
      <c r="BT1230" s="34"/>
      <c r="CF1230" s="34"/>
      <c r="CG1230" s="34"/>
      <c r="CH1230" s="34"/>
      <c r="CI1230" s="34"/>
      <c r="CJ1230" s="34"/>
      <c r="CR1230" s="34"/>
      <c r="CZ1230" s="34"/>
      <c r="DH1230" s="34"/>
      <c r="DQ1230" s="34"/>
      <c r="DY1230" s="34"/>
      <c r="EG1230" s="34"/>
      <c r="EO1230" s="34"/>
      <c r="EW1230" s="71"/>
      <c r="FB1230" s="75"/>
      <c r="FC1230" s="75"/>
      <c r="FL1230" s="71"/>
    </row>
    <row r="1231" spans="3:168" s="35" customFormat="1" x14ac:dyDescent="0.2">
      <c r="C1231" s="36"/>
      <c r="G1231" s="37"/>
      <c r="H1231" s="37"/>
      <c r="P1231" s="34"/>
      <c r="X1231" s="34"/>
      <c r="AN1231" s="34"/>
      <c r="BD1231" s="34"/>
      <c r="BE1231" s="56"/>
      <c r="BF1231" s="56"/>
      <c r="BG1231" s="56"/>
      <c r="BH1231" s="56"/>
      <c r="BI1231" s="56"/>
      <c r="BJ1231" s="56"/>
      <c r="BK1231" s="56"/>
      <c r="BL1231" s="34"/>
      <c r="BT1231" s="34"/>
      <c r="CF1231" s="34"/>
      <c r="CG1231" s="34"/>
      <c r="CH1231" s="34"/>
      <c r="CI1231" s="34"/>
      <c r="CJ1231" s="34"/>
      <c r="CR1231" s="34"/>
      <c r="CZ1231" s="34"/>
      <c r="DH1231" s="34"/>
      <c r="DQ1231" s="34"/>
      <c r="DY1231" s="34"/>
      <c r="EG1231" s="34"/>
      <c r="EO1231" s="34"/>
      <c r="EW1231" s="71"/>
      <c r="FB1231" s="75"/>
      <c r="FC1231" s="75"/>
      <c r="FL1231" s="71"/>
    </row>
    <row r="1232" spans="3:168" s="35" customFormat="1" x14ac:dyDescent="0.2">
      <c r="C1232" s="36"/>
      <c r="G1232" s="37"/>
      <c r="H1232" s="37"/>
      <c r="P1232" s="34"/>
      <c r="X1232" s="34"/>
      <c r="AN1232" s="34"/>
      <c r="BD1232" s="34"/>
      <c r="BE1232" s="56"/>
      <c r="BF1232" s="56"/>
      <c r="BG1232" s="56"/>
      <c r="BH1232" s="56"/>
      <c r="BI1232" s="56"/>
      <c r="BJ1232" s="56"/>
      <c r="BK1232" s="56"/>
      <c r="BL1232" s="34"/>
      <c r="BT1232" s="34"/>
      <c r="CF1232" s="34"/>
      <c r="CG1232" s="34"/>
      <c r="CH1232" s="34"/>
      <c r="CI1232" s="34"/>
      <c r="CJ1232" s="34"/>
      <c r="CR1232" s="34"/>
      <c r="CZ1232" s="34"/>
      <c r="DH1232" s="34"/>
      <c r="DQ1232" s="34"/>
      <c r="DY1232" s="34"/>
      <c r="EG1232" s="34"/>
      <c r="EO1232" s="34"/>
      <c r="EW1232" s="71"/>
      <c r="FB1232" s="75"/>
      <c r="FC1232" s="75"/>
      <c r="FL1232" s="71"/>
    </row>
    <row r="1233" spans="3:168" s="35" customFormat="1" x14ac:dyDescent="0.2">
      <c r="C1233" s="36"/>
      <c r="G1233" s="37"/>
      <c r="H1233" s="37"/>
      <c r="P1233" s="34"/>
      <c r="X1233" s="34"/>
      <c r="AN1233" s="34"/>
      <c r="BD1233" s="34"/>
      <c r="BE1233" s="56"/>
      <c r="BF1233" s="56"/>
      <c r="BG1233" s="56"/>
      <c r="BH1233" s="56"/>
      <c r="BI1233" s="56"/>
      <c r="BJ1233" s="56"/>
      <c r="BK1233" s="56"/>
      <c r="BL1233" s="34"/>
      <c r="BT1233" s="34"/>
      <c r="CF1233" s="34"/>
      <c r="CG1233" s="34"/>
      <c r="CH1233" s="34"/>
      <c r="CI1233" s="34"/>
      <c r="CJ1233" s="34"/>
      <c r="CR1233" s="34"/>
      <c r="CZ1233" s="34"/>
      <c r="DH1233" s="34"/>
      <c r="DQ1233" s="34"/>
      <c r="DY1233" s="34"/>
      <c r="EG1233" s="34"/>
      <c r="EO1233" s="34"/>
      <c r="EW1233" s="71"/>
      <c r="FB1233" s="75"/>
      <c r="FC1233" s="75"/>
      <c r="FL1233" s="71"/>
    </row>
    <row r="1234" spans="3:168" s="35" customFormat="1" x14ac:dyDescent="0.2">
      <c r="C1234" s="36"/>
      <c r="G1234" s="37"/>
      <c r="H1234" s="37"/>
      <c r="P1234" s="34"/>
      <c r="X1234" s="34"/>
      <c r="AN1234" s="34"/>
      <c r="BD1234" s="34"/>
      <c r="BE1234" s="56"/>
      <c r="BF1234" s="56"/>
      <c r="BG1234" s="56"/>
      <c r="BH1234" s="56"/>
      <c r="BI1234" s="56"/>
      <c r="BJ1234" s="56"/>
      <c r="BK1234" s="56"/>
      <c r="BL1234" s="34"/>
      <c r="BT1234" s="34"/>
      <c r="CF1234" s="34"/>
      <c r="CG1234" s="34"/>
      <c r="CH1234" s="34"/>
      <c r="CI1234" s="34"/>
      <c r="CJ1234" s="34"/>
      <c r="CR1234" s="34"/>
      <c r="CZ1234" s="34"/>
      <c r="DH1234" s="34"/>
      <c r="DQ1234" s="34"/>
      <c r="DY1234" s="34"/>
      <c r="EG1234" s="34"/>
      <c r="EO1234" s="34"/>
      <c r="EW1234" s="71"/>
      <c r="FB1234" s="75"/>
      <c r="FC1234" s="75"/>
      <c r="FL1234" s="71"/>
    </row>
    <row r="1235" spans="3:168" s="35" customFormat="1" x14ac:dyDescent="0.2">
      <c r="C1235" s="36"/>
      <c r="G1235" s="37"/>
      <c r="H1235" s="37"/>
      <c r="P1235" s="34"/>
      <c r="X1235" s="34"/>
      <c r="AN1235" s="34"/>
      <c r="BD1235" s="34"/>
      <c r="BE1235" s="56"/>
      <c r="BF1235" s="56"/>
      <c r="BG1235" s="56"/>
      <c r="BH1235" s="56"/>
      <c r="BI1235" s="56"/>
      <c r="BJ1235" s="56"/>
      <c r="BK1235" s="56"/>
      <c r="BL1235" s="34"/>
      <c r="BT1235" s="34"/>
      <c r="CF1235" s="34"/>
      <c r="CG1235" s="34"/>
      <c r="CH1235" s="34"/>
      <c r="CI1235" s="34"/>
      <c r="CJ1235" s="34"/>
      <c r="CR1235" s="34"/>
      <c r="CZ1235" s="34"/>
      <c r="DH1235" s="34"/>
      <c r="DQ1235" s="34"/>
      <c r="DY1235" s="34"/>
      <c r="EG1235" s="34"/>
      <c r="EO1235" s="34"/>
      <c r="EW1235" s="71"/>
      <c r="FB1235" s="75"/>
      <c r="FC1235" s="75"/>
      <c r="FL1235" s="71"/>
    </row>
    <row r="1236" spans="3:168" s="35" customFormat="1" x14ac:dyDescent="0.2">
      <c r="C1236" s="36"/>
      <c r="G1236" s="37"/>
      <c r="H1236" s="37"/>
      <c r="P1236" s="34"/>
      <c r="X1236" s="34"/>
      <c r="AN1236" s="34"/>
      <c r="BD1236" s="34"/>
      <c r="BE1236" s="56"/>
      <c r="BF1236" s="56"/>
      <c r="BG1236" s="56"/>
      <c r="BH1236" s="56"/>
      <c r="BI1236" s="56"/>
      <c r="BJ1236" s="56"/>
      <c r="BK1236" s="56"/>
      <c r="BL1236" s="34"/>
      <c r="BT1236" s="34"/>
      <c r="CF1236" s="34"/>
      <c r="CG1236" s="34"/>
      <c r="CH1236" s="34"/>
      <c r="CI1236" s="34"/>
      <c r="CJ1236" s="34"/>
      <c r="CR1236" s="34"/>
      <c r="CZ1236" s="34"/>
      <c r="DH1236" s="34"/>
      <c r="DQ1236" s="34"/>
      <c r="DY1236" s="34"/>
      <c r="EG1236" s="34"/>
      <c r="EO1236" s="34"/>
      <c r="EW1236" s="71"/>
      <c r="FB1236" s="75"/>
      <c r="FC1236" s="75"/>
      <c r="FL1236" s="71"/>
    </row>
    <row r="1237" spans="3:168" s="35" customFormat="1" x14ac:dyDescent="0.2">
      <c r="C1237" s="36"/>
      <c r="G1237" s="37"/>
      <c r="H1237" s="37"/>
      <c r="P1237" s="34"/>
      <c r="X1237" s="34"/>
      <c r="AN1237" s="34"/>
      <c r="BD1237" s="34"/>
      <c r="BE1237" s="56"/>
      <c r="BF1237" s="56"/>
      <c r="BG1237" s="56"/>
      <c r="BH1237" s="56"/>
      <c r="BI1237" s="56"/>
      <c r="BJ1237" s="56"/>
      <c r="BK1237" s="56"/>
      <c r="BL1237" s="34"/>
      <c r="BT1237" s="34"/>
      <c r="CF1237" s="34"/>
      <c r="CG1237" s="34"/>
      <c r="CH1237" s="34"/>
      <c r="CI1237" s="34"/>
      <c r="CJ1237" s="34"/>
      <c r="CR1237" s="34"/>
      <c r="CZ1237" s="34"/>
      <c r="DH1237" s="34"/>
      <c r="DQ1237" s="34"/>
      <c r="DY1237" s="34"/>
      <c r="EG1237" s="34"/>
      <c r="EO1237" s="34"/>
      <c r="EW1237" s="71"/>
      <c r="FB1237" s="75"/>
      <c r="FC1237" s="75"/>
      <c r="FL1237" s="71"/>
    </row>
    <row r="1238" spans="3:168" s="35" customFormat="1" x14ac:dyDescent="0.2">
      <c r="C1238" s="36"/>
      <c r="G1238" s="37"/>
      <c r="H1238" s="37"/>
      <c r="P1238" s="34"/>
      <c r="X1238" s="34"/>
      <c r="AN1238" s="34"/>
      <c r="BD1238" s="34"/>
      <c r="BE1238" s="56"/>
      <c r="BF1238" s="56"/>
      <c r="BG1238" s="56"/>
      <c r="BH1238" s="56"/>
      <c r="BI1238" s="56"/>
      <c r="BJ1238" s="56"/>
      <c r="BK1238" s="56"/>
      <c r="BL1238" s="34"/>
      <c r="BT1238" s="34"/>
      <c r="CF1238" s="34"/>
      <c r="CG1238" s="34"/>
      <c r="CH1238" s="34"/>
      <c r="CI1238" s="34"/>
      <c r="CJ1238" s="34"/>
      <c r="CR1238" s="34"/>
      <c r="CZ1238" s="34"/>
      <c r="DH1238" s="34"/>
      <c r="DQ1238" s="34"/>
      <c r="DY1238" s="34"/>
      <c r="EG1238" s="34"/>
      <c r="EO1238" s="34"/>
      <c r="EW1238" s="71"/>
      <c r="FB1238" s="75"/>
      <c r="FC1238" s="75"/>
      <c r="FL1238" s="71"/>
    </row>
    <row r="1239" spans="3:168" s="35" customFormat="1" x14ac:dyDescent="0.2">
      <c r="C1239" s="36"/>
      <c r="G1239" s="37"/>
      <c r="H1239" s="37"/>
      <c r="P1239" s="34"/>
      <c r="X1239" s="34"/>
      <c r="AN1239" s="34"/>
      <c r="BD1239" s="34"/>
      <c r="BE1239" s="56"/>
      <c r="BF1239" s="56"/>
      <c r="BG1239" s="56"/>
      <c r="BH1239" s="56"/>
      <c r="BI1239" s="56"/>
      <c r="BJ1239" s="56"/>
      <c r="BK1239" s="56"/>
      <c r="BL1239" s="34"/>
      <c r="BT1239" s="34"/>
      <c r="CF1239" s="34"/>
      <c r="CG1239" s="34"/>
      <c r="CH1239" s="34"/>
      <c r="CI1239" s="34"/>
      <c r="CJ1239" s="34"/>
      <c r="CR1239" s="34"/>
      <c r="CZ1239" s="34"/>
      <c r="DH1239" s="34"/>
      <c r="DQ1239" s="34"/>
      <c r="DY1239" s="34"/>
      <c r="EG1239" s="34"/>
      <c r="EO1239" s="34"/>
      <c r="EW1239" s="71"/>
      <c r="FB1239" s="75"/>
      <c r="FC1239" s="75"/>
      <c r="FL1239" s="71"/>
    </row>
    <row r="1240" spans="3:168" s="35" customFormat="1" x14ac:dyDescent="0.2">
      <c r="C1240" s="36"/>
      <c r="G1240" s="37"/>
      <c r="H1240" s="37"/>
      <c r="P1240" s="34"/>
      <c r="X1240" s="34"/>
      <c r="AN1240" s="34"/>
      <c r="BD1240" s="34"/>
      <c r="BE1240" s="56"/>
      <c r="BF1240" s="56"/>
      <c r="BG1240" s="56"/>
      <c r="BH1240" s="56"/>
      <c r="BI1240" s="56"/>
      <c r="BJ1240" s="56"/>
      <c r="BK1240" s="56"/>
      <c r="BL1240" s="34"/>
      <c r="BT1240" s="34"/>
      <c r="CF1240" s="34"/>
      <c r="CG1240" s="34"/>
      <c r="CH1240" s="34"/>
      <c r="CI1240" s="34"/>
      <c r="CJ1240" s="34"/>
      <c r="CR1240" s="34"/>
      <c r="CZ1240" s="34"/>
      <c r="DH1240" s="34"/>
      <c r="DQ1240" s="34"/>
      <c r="DY1240" s="34"/>
      <c r="EG1240" s="34"/>
      <c r="EO1240" s="34"/>
      <c r="EW1240" s="71"/>
      <c r="FB1240" s="75"/>
      <c r="FC1240" s="75"/>
      <c r="FL1240" s="71"/>
    </row>
    <row r="1241" spans="3:168" s="35" customFormat="1" x14ac:dyDescent="0.2">
      <c r="C1241" s="36"/>
      <c r="G1241" s="37"/>
      <c r="H1241" s="37"/>
      <c r="P1241" s="34"/>
      <c r="X1241" s="34"/>
      <c r="AN1241" s="34"/>
      <c r="BD1241" s="34"/>
      <c r="BE1241" s="56"/>
      <c r="BF1241" s="56"/>
      <c r="BG1241" s="56"/>
      <c r="BH1241" s="56"/>
      <c r="BI1241" s="56"/>
      <c r="BJ1241" s="56"/>
      <c r="BK1241" s="56"/>
      <c r="BL1241" s="34"/>
      <c r="BT1241" s="34"/>
      <c r="CF1241" s="34"/>
      <c r="CG1241" s="34"/>
      <c r="CH1241" s="34"/>
      <c r="CI1241" s="34"/>
      <c r="CJ1241" s="34"/>
      <c r="CR1241" s="34"/>
      <c r="CZ1241" s="34"/>
      <c r="DH1241" s="34"/>
      <c r="DQ1241" s="34"/>
      <c r="DY1241" s="34"/>
      <c r="EG1241" s="34"/>
      <c r="EO1241" s="34"/>
      <c r="EW1241" s="71"/>
      <c r="FB1241" s="75"/>
      <c r="FC1241" s="75"/>
      <c r="FL1241" s="71"/>
    </row>
    <row r="1242" spans="3:168" s="35" customFormat="1" x14ac:dyDescent="0.2">
      <c r="C1242" s="36"/>
      <c r="G1242" s="37"/>
      <c r="H1242" s="37"/>
      <c r="P1242" s="34"/>
      <c r="X1242" s="34"/>
      <c r="AN1242" s="34"/>
      <c r="BD1242" s="34"/>
      <c r="BE1242" s="56"/>
      <c r="BF1242" s="56"/>
      <c r="BG1242" s="56"/>
      <c r="BH1242" s="56"/>
      <c r="BI1242" s="56"/>
      <c r="BJ1242" s="56"/>
      <c r="BK1242" s="56"/>
      <c r="BL1242" s="34"/>
      <c r="BT1242" s="34"/>
      <c r="CF1242" s="34"/>
      <c r="CG1242" s="34"/>
      <c r="CH1242" s="34"/>
      <c r="CI1242" s="34"/>
      <c r="CJ1242" s="34"/>
      <c r="CR1242" s="34"/>
      <c r="CZ1242" s="34"/>
      <c r="DH1242" s="34"/>
      <c r="DQ1242" s="34"/>
      <c r="DY1242" s="34"/>
      <c r="EG1242" s="34"/>
      <c r="EO1242" s="34"/>
      <c r="EW1242" s="71"/>
      <c r="FB1242" s="75"/>
      <c r="FC1242" s="75"/>
      <c r="FL1242" s="71"/>
    </row>
    <row r="1243" spans="3:168" s="35" customFormat="1" x14ac:dyDescent="0.2">
      <c r="C1243" s="36"/>
      <c r="G1243" s="37"/>
      <c r="H1243" s="37"/>
      <c r="P1243" s="34"/>
      <c r="X1243" s="34"/>
      <c r="AN1243" s="34"/>
      <c r="BD1243" s="34"/>
      <c r="BE1243" s="56"/>
      <c r="BF1243" s="56"/>
      <c r="BG1243" s="56"/>
      <c r="BH1243" s="56"/>
      <c r="BI1243" s="56"/>
      <c r="BJ1243" s="56"/>
      <c r="BK1243" s="56"/>
      <c r="BL1243" s="34"/>
      <c r="BT1243" s="34"/>
      <c r="CF1243" s="34"/>
      <c r="CG1243" s="34"/>
      <c r="CH1243" s="34"/>
      <c r="CI1243" s="34"/>
      <c r="CJ1243" s="34"/>
      <c r="CR1243" s="34"/>
      <c r="CZ1243" s="34"/>
      <c r="DH1243" s="34"/>
      <c r="DQ1243" s="34"/>
      <c r="DY1243" s="34"/>
      <c r="EG1243" s="34"/>
      <c r="EO1243" s="34"/>
      <c r="EW1243" s="71"/>
      <c r="FB1243" s="75"/>
      <c r="FC1243" s="75"/>
      <c r="FL1243" s="71"/>
    </row>
    <row r="1244" spans="3:168" s="35" customFormat="1" x14ac:dyDescent="0.2">
      <c r="C1244" s="36"/>
      <c r="G1244" s="37"/>
      <c r="H1244" s="37"/>
      <c r="P1244" s="34"/>
      <c r="X1244" s="34"/>
      <c r="AN1244" s="34"/>
      <c r="BD1244" s="34"/>
      <c r="BE1244" s="56"/>
      <c r="BF1244" s="56"/>
      <c r="BG1244" s="56"/>
      <c r="BH1244" s="56"/>
      <c r="BI1244" s="56"/>
      <c r="BJ1244" s="56"/>
      <c r="BK1244" s="56"/>
      <c r="BL1244" s="34"/>
      <c r="BT1244" s="34"/>
      <c r="CF1244" s="34"/>
      <c r="CG1244" s="34"/>
      <c r="CH1244" s="34"/>
      <c r="CI1244" s="34"/>
      <c r="CJ1244" s="34"/>
      <c r="CR1244" s="34"/>
      <c r="CZ1244" s="34"/>
      <c r="DH1244" s="34"/>
      <c r="DQ1244" s="34"/>
      <c r="DY1244" s="34"/>
      <c r="EG1244" s="34"/>
      <c r="EO1244" s="34"/>
      <c r="EW1244" s="71"/>
      <c r="FB1244" s="75"/>
      <c r="FC1244" s="75"/>
      <c r="FL1244" s="71"/>
    </row>
    <row r="1245" spans="3:168" s="35" customFormat="1" x14ac:dyDescent="0.2">
      <c r="C1245" s="36"/>
      <c r="G1245" s="37"/>
      <c r="H1245" s="37"/>
      <c r="P1245" s="34"/>
      <c r="X1245" s="34"/>
      <c r="AN1245" s="34"/>
      <c r="BD1245" s="34"/>
      <c r="BE1245" s="56"/>
      <c r="BF1245" s="56"/>
      <c r="BG1245" s="56"/>
      <c r="BH1245" s="56"/>
      <c r="BI1245" s="56"/>
      <c r="BJ1245" s="56"/>
      <c r="BK1245" s="56"/>
      <c r="BL1245" s="34"/>
      <c r="BT1245" s="34"/>
      <c r="CF1245" s="34"/>
      <c r="CG1245" s="34"/>
      <c r="CH1245" s="34"/>
      <c r="CI1245" s="34"/>
      <c r="CJ1245" s="34"/>
      <c r="CR1245" s="34"/>
      <c r="CZ1245" s="34"/>
      <c r="DH1245" s="34"/>
      <c r="DQ1245" s="34"/>
      <c r="DY1245" s="34"/>
      <c r="EG1245" s="34"/>
      <c r="EO1245" s="34"/>
      <c r="EW1245" s="71"/>
      <c r="FB1245" s="75"/>
      <c r="FC1245" s="75"/>
      <c r="FL1245" s="71"/>
    </row>
    <row r="1246" spans="3:168" s="35" customFormat="1" x14ac:dyDescent="0.2">
      <c r="C1246" s="36"/>
      <c r="G1246" s="37"/>
      <c r="H1246" s="37"/>
      <c r="P1246" s="34"/>
      <c r="X1246" s="34"/>
      <c r="AN1246" s="34"/>
      <c r="BD1246" s="34"/>
      <c r="BE1246" s="56"/>
      <c r="BF1246" s="56"/>
      <c r="BG1246" s="56"/>
      <c r="BH1246" s="56"/>
      <c r="BI1246" s="56"/>
      <c r="BJ1246" s="56"/>
      <c r="BK1246" s="56"/>
      <c r="BL1246" s="34"/>
      <c r="BT1246" s="34"/>
      <c r="CF1246" s="34"/>
      <c r="CG1246" s="34"/>
      <c r="CH1246" s="34"/>
      <c r="CI1246" s="34"/>
      <c r="CJ1246" s="34"/>
      <c r="CR1246" s="34"/>
      <c r="CZ1246" s="34"/>
      <c r="DH1246" s="34"/>
      <c r="DQ1246" s="34"/>
      <c r="DY1246" s="34"/>
      <c r="EG1246" s="34"/>
      <c r="EO1246" s="34"/>
      <c r="EW1246" s="71"/>
      <c r="FB1246" s="75"/>
      <c r="FC1246" s="75"/>
      <c r="FL1246" s="71"/>
    </row>
    <row r="1247" spans="3:168" s="35" customFormat="1" x14ac:dyDescent="0.2">
      <c r="C1247" s="36"/>
      <c r="G1247" s="37"/>
      <c r="H1247" s="37"/>
      <c r="P1247" s="34"/>
      <c r="X1247" s="34"/>
      <c r="AN1247" s="34"/>
      <c r="BD1247" s="34"/>
      <c r="BE1247" s="56"/>
      <c r="BF1247" s="56"/>
      <c r="BG1247" s="56"/>
      <c r="BH1247" s="56"/>
      <c r="BI1247" s="56"/>
      <c r="BJ1247" s="56"/>
      <c r="BK1247" s="56"/>
      <c r="BL1247" s="34"/>
      <c r="BT1247" s="34"/>
      <c r="CF1247" s="34"/>
      <c r="CG1247" s="34"/>
      <c r="CH1247" s="34"/>
      <c r="CI1247" s="34"/>
      <c r="CJ1247" s="34"/>
      <c r="CR1247" s="34"/>
      <c r="CZ1247" s="34"/>
      <c r="DH1247" s="34"/>
      <c r="DQ1247" s="34"/>
      <c r="DY1247" s="34"/>
      <c r="EG1247" s="34"/>
      <c r="EO1247" s="34"/>
      <c r="EW1247" s="71"/>
      <c r="FB1247" s="75"/>
      <c r="FC1247" s="75"/>
      <c r="FL1247" s="71"/>
    </row>
    <row r="1248" spans="3:168" s="35" customFormat="1" x14ac:dyDescent="0.2">
      <c r="C1248" s="36"/>
      <c r="G1248" s="37"/>
      <c r="H1248" s="37"/>
      <c r="P1248" s="34"/>
      <c r="X1248" s="34"/>
      <c r="AN1248" s="34"/>
      <c r="BD1248" s="34"/>
      <c r="BE1248" s="56"/>
      <c r="BF1248" s="56"/>
      <c r="BG1248" s="56"/>
      <c r="BH1248" s="56"/>
      <c r="BI1248" s="56"/>
      <c r="BJ1248" s="56"/>
      <c r="BK1248" s="56"/>
      <c r="BL1248" s="34"/>
      <c r="BT1248" s="34"/>
      <c r="CF1248" s="34"/>
      <c r="CG1248" s="34"/>
      <c r="CH1248" s="34"/>
      <c r="CI1248" s="34"/>
      <c r="CJ1248" s="34"/>
      <c r="CR1248" s="34"/>
      <c r="CZ1248" s="34"/>
      <c r="DH1248" s="34"/>
      <c r="DQ1248" s="34"/>
      <c r="DY1248" s="34"/>
      <c r="EG1248" s="34"/>
      <c r="EO1248" s="34"/>
      <c r="EW1248" s="71"/>
      <c r="FB1248" s="75"/>
      <c r="FC1248" s="75"/>
      <c r="FL1248" s="71"/>
    </row>
    <row r="1249" spans="3:168" s="35" customFormat="1" x14ac:dyDescent="0.2">
      <c r="C1249" s="36"/>
      <c r="G1249" s="37"/>
      <c r="H1249" s="37"/>
      <c r="P1249" s="34"/>
      <c r="X1249" s="34"/>
      <c r="AN1249" s="34"/>
      <c r="BD1249" s="34"/>
      <c r="BE1249" s="56"/>
      <c r="BF1249" s="56"/>
      <c r="BG1249" s="56"/>
      <c r="BH1249" s="56"/>
      <c r="BI1249" s="56"/>
      <c r="BJ1249" s="56"/>
      <c r="BK1249" s="56"/>
      <c r="BL1249" s="34"/>
      <c r="BT1249" s="34"/>
      <c r="CF1249" s="34"/>
      <c r="CG1249" s="34"/>
      <c r="CH1249" s="34"/>
      <c r="CI1249" s="34"/>
      <c r="CJ1249" s="34"/>
      <c r="CR1249" s="34"/>
      <c r="CZ1249" s="34"/>
      <c r="DH1249" s="34"/>
      <c r="DQ1249" s="34"/>
      <c r="DY1249" s="34"/>
      <c r="EG1249" s="34"/>
      <c r="EO1249" s="34"/>
      <c r="EW1249" s="71"/>
      <c r="FB1249" s="75"/>
      <c r="FC1249" s="75"/>
      <c r="FL1249" s="71"/>
    </row>
    <row r="1250" spans="3:168" s="35" customFormat="1" x14ac:dyDescent="0.2">
      <c r="C1250" s="36"/>
      <c r="G1250" s="37"/>
      <c r="H1250" s="37"/>
      <c r="P1250" s="34"/>
      <c r="X1250" s="34"/>
      <c r="AN1250" s="34"/>
      <c r="BD1250" s="34"/>
      <c r="BE1250" s="56"/>
      <c r="BF1250" s="56"/>
      <c r="BG1250" s="56"/>
      <c r="BH1250" s="56"/>
      <c r="BI1250" s="56"/>
      <c r="BJ1250" s="56"/>
      <c r="BK1250" s="56"/>
      <c r="BL1250" s="34"/>
      <c r="BT1250" s="34"/>
      <c r="CF1250" s="34"/>
      <c r="CG1250" s="34"/>
      <c r="CH1250" s="34"/>
      <c r="CI1250" s="34"/>
      <c r="CJ1250" s="34"/>
      <c r="CR1250" s="34"/>
      <c r="CZ1250" s="34"/>
      <c r="DH1250" s="34"/>
      <c r="DQ1250" s="34"/>
      <c r="DY1250" s="34"/>
      <c r="EG1250" s="34"/>
      <c r="EO1250" s="34"/>
      <c r="EW1250" s="71"/>
      <c r="FB1250" s="75"/>
      <c r="FC1250" s="75"/>
      <c r="FL1250" s="71"/>
    </row>
    <row r="1251" spans="3:168" s="35" customFormat="1" x14ac:dyDescent="0.2">
      <c r="C1251" s="36"/>
      <c r="G1251" s="37"/>
      <c r="H1251" s="37"/>
      <c r="P1251" s="34"/>
      <c r="X1251" s="34"/>
      <c r="AN1251" s="34"/>
      <c r="BD1251" s="34"/>
      <c r="BE1251" s="56"/>
      <c r="BF1251" s="56"/>
      <c r="BG1251" s="56"/>
      <c r="BH1251" s="56"/>
      <c r="BI1251" s="56"/>
      <c r="BJ1251" s="56"/>
      <c r="BK1251" s="56"/>
      <c r="BL1251" s="34"/>
      <c r="BT1251" s="34"/>
      <c r="CF1251" s="34"/>
      <c r="CG1251" s="34"/>
      <c r="CH1251" s="34"/>
      <c r="CI1251" s="34"/>
      <c r="CJ1251" s="34"/>
      <c r="CR1251" s="34"/>
      <c r="CZ1251" s="34"/>
      <c r="DH1251" s="34"/>
      <c r="DQ1251" s="34"/>
      <c r="DY1251" s="34"/>
      <c r="EG1251" s="34"/>
      <c r="EO1251" s="34"/>
      <c r="EW1251" s="71"/>
      <c r="FB1251" s="75"/>
      <c r="FC1251" s="75"/>
      <c r="FL1251" s="71"/>
    </row>
    <row r="1252" spans="3:168" s="35" customFormat="1" x14ac:dyDescent="0.2">
      <c r="C1252" s="36"/>
      <c r="G1252" s="37"/>
      <c r="H1252" s="37"/>
      <c r="P1252" s="34"/>
      <c r="X1252" s="34"/>
      <c r="AN1252" s="34"/>
      <c r="BD1252" s="34"/>
      <c r="BE1252" s="56"/>
      <c r="BF1252" s="56"/>
      <c r="BG1252" s="56"/>
      <c r="BH1252" s="56"/>
      <c r="BI1252" s="56"/>
      <c r="BJ1252" s="56"/>
      <c r="BK1252" s="56"/>
      <c r="BL1252" s="34"/>
      <c r="BT1252" s="34"/>
      <c r="CF1252" s="34"/>
      <c r="CG1252" s="34"/>
      <c r="CH1252" s="34"/>
      <c r="CI1252" s="34"/>
      <c r="CJ1252" s="34"/>
      <c r="CR1252" s="34"/>
      <c r="CZ1252" s="34"/>
      <c r="DH1252" s="34"/>
      <c r="DQ1252" s="34"/>
      <c r="DY1252" s="34"/>
      <c r="EG1252" s="34"/>
      <c r="EO1252" s="34"/>
      <c r="EW1252" s="71"/>
      <c r="FB1252" s="75"/>
      <c r="FC1252" s="75"/>
      <c r="FL1252" s="71"/>
    </row>
    <row r="1253" spans="3:168" s="35" customFormat="1" x14ac:dyDescent="0.2">
      <c r="C1253" s="36"/>
      <c r="G1253" s="37"/>
      <c r="H1253" s="37"/>
      <c r="P1253" s="34"/>
      <c r="X1253" s="34"/>
      <c r="AN1253" s="34"/>
      <c r="BD1253" s="34"/>
      <c r="BE1253" s="56"/>
      <c r="BF1253" s="56"/>
      <c r="BG1253" s="56"/>
      <c r="BH1253" s="56"/>
      <c r="BI1253" s="56"/>
      <c r="BJ1253" s="56"/>
      <c r="BK1253" s="56"/>
      <c r="BL1253" s="34"/>
      <c r="BT1253" s="34"/>
      <c r="CF1253" s="34"/>
      <c r="CG1253" s="34"/>
      <c r="CH1253" s="34"/>
      <c r="CI1253" s="34"/>
      <c r="CJ1253" s="34"/>
      <c r="CR1253" s="34"/>
      <c r="CZ1253" s="34"/>
      <c r="DH1253" s="34"/>
      <c r="DQ1253" s="34"/>
      <c r="DY1253" s="34"/>
      <c r="EG1253" s="34"/>
      <c r="EO1253" s="34"/>
      <c r="EW1253" s="71"/>
      <c r="FB1253" s="75"/>
      <c r="FC1253" s="75"/>
      <c r="FL1253" s="71"/>
    </row>
    <row r="1254" spans="3:168" s="35" customFormat="1" x14ac:dyDescent="0.2">
      <c r="C1254" s="36"/>
      <c r="G1254" s="37"/>
      <c r="H1254" s="37"/>
      <c r="P1254" s="34"/>
      <c r="X1254" s="34"/>
      <c r="AN1254" s="34"/>
      <c r="BD1254" s="34"/>
      <c r="BE1254" s="56"/>
      <c r="BF1254" s="56"/>
      <c r="BG1254" s="56"/>
      <c r="BH1254" s="56"/>
      <c r="BI1254" s="56"/>
      <c r="BJ1254" s="56"/>
      <c r="BK1254" s="56"/>
      <c r="BL1254" s="34"/>
      <c r="BT1254" s="34"/>
      <c r="CF1254" s="34"/>
      <c r="CG1254" s="34"/>
      <c r="CH1254" s="34"/>
      <c r="CI1254" s="34"/>
      <c r="CJ1254" s="34"/>
      <c r="CR1254" s="34"/>
      <c r="CZ1254" s="34"/>
      <c r="DH1254" s="34"/>
      <c r="DQ1254" s="34"/>
      <c r="DY1254" s="34"/>
      <c r="EG1254" s="34"/>
      <c r="EO1254" s="34"/>
      <c r="EW1254" s="71"/>
      <c r="FB1254" s="75"/>
      <c r="FC1254" s="75"/>
      <c r="FL1254" s="71"/>
    </row>
    <row r="1255" spans="3:168" s="35" customFormat="1" x14ac:dyDescent="0.2">
      <c r="C1255" s="36"/>
      <c r="G1255" s="37"/>
      <c r="H1255" s="37"/>
      <c r="P1255" s="34"/>
      <c r="X1255" s="34"/>
      <c r="AN1255" s="34"/>
      <c r="BD1255" s="34"/>
      <c r="BE1255" s="56"/>
      <c r="BF1255" s="56"/>
      <c r="BG1255" s="56"/>
      <c r="BH1255" s="56"/>
      <c r="BI1255" s="56"/>
      <c r="BJ1255" s="56"/>
      <c r="BK1255" s="56"/>
      <c r="BL1255" s="34"/>
      <c r="BT1255" s="34"/>
      <c r="CF1255" s="34"/>
      <c r="CG1255" s="34"/>
      <c r="CH1255" s="34"/>
      <c r="CI1255" s="34"/>
      <c r="CJ1255" s="34"/>
      <c r="CR1255" s="34"/>
      <c r="CZ1255" s="34"/>
      <c r="DH1255" s="34"/>
      <c r="DQ1255" s="34"/>
      <c r="DY1255" s="34"/>
      <c r="EG1255" s="34"/>
      <c r="EO1255" s="34"/>
      <c r="EW1255" s="71"/>
      <c r="FB1255" s="75"/>
      <c r="FC1255" s="75"/>
      <c r="FL1255" s="71"/>
    </row>
    <row r="1256" spans="3:168" s="35" customFormat="1" x14ac:dyDescent="0.2">
      <c r="C1256" s="36"/>
      <c r="G1256" s="37"/>
      <c r="H1256" s="37"/>
      <c r="P1256" s="34"/>
      <c r="X1256" s="34"/>
      <c r="AN1256" s="34"/>
      <c r="BD1256" s="34"/>
      <c r="BE1256" s="56"/>
      <c r="BF1256" s="56"/>
      <c r="BG1256" s="56"/>
      <c r="BH1256" s="56"/>
      <c r="BI1256" s="56"/>
      <c r="BJ1256" s="56"/>
      <c r="BK1256" s="56"/>
      <c r="BL1256" s="34"/>
      <c r="BT1256" s="34"/>
      <c r="CF1256" s="34"/>
      <c r="CG1256" s="34"/>
      <c r="CH1256" s="34"/>
      <c r="CI1256" s="34"/>
      <c r="CJ1256" s="34"/>
      <c r="CR1256" s="34"/>
      <c r="CZ1256" s="34"/>
      <c r="DH1256" s="34"/>
      <c r="DQ1256" s="34"/>
      <c r="DY1256" s="34"/>
      <c r="EG1256" s="34"/>
      <c r="EO1256" s="34"/>
      <c r="EW1256" s="71"/>
      <c r="FB1256" s="75"/>
      <c r="FC1256" s="75"/>
      <c r="FL1256" s="71"/>
    </row>
    <row r="1257" spans="3:168" s="35" customFormat="1" x14ac:dyDescent="0.2">
      <c r="C1257" s="36"/>
      <c r="G1257" s="37"/>
      <c r="H1257" s="37"/>
      <c r="P1257" s="34"/>
      <c r="X1257" s="34"/>
      <c r="AN1257" s="34"/>
      <c r="BD1257" s="34"/>
      <c r="BE1257" s="56"/>
      <c r="BF1257" s="56"/>
      <c r="BG1257" s="56"/>
      <c r="BH1257" s="56"/>
      <c r="BI1257" s="56"/>
      <c r="BJ1257" s="56"/>
      <c r="BK1257" s="56"/>
      <c r="BL1257" s="34"/>
      <c r="BT1257" s="34"/>
      <c r="CF1257" s="34"/>
      <c r="CG1257" s="34"/>
      <c r="CH1257" s="34"/>
      <c r="CI1257" s="34"/>
      <c r="CJ1257" s="34"/>
      <c r="CR1257" s="34"/>
      <c r="CZ1257" s="34"/>
      <c r="DH1257" s="34"/>
      <c r="DQ1257" s="34"/>
      <c r="DY1257" s="34"/>
      <c r="EG1257" s="34"/>
      <c r="EO1257" s="34"/>
      <c r="EW1257" s="71"/>
      <c r="FB1257" s="75"/>
      <c r="FC1257" s="75"/>
      <c r="FL1257" s="71"/>
    </row>
    <row r="1258" spans="3:168" s="35" customFormat="1" x14ac:dyDescent="0.2">
      <c r="C1258" s="36"/>
      <c r="G1258" s="37"/>
      <c r="H1258" s="37"/>
      <c r="P1258" s="34"/>
      <c r="X1258" s="34"/>
      <c r="AN1258" s="34"/>
      <c r="BD1258" s="34"/>
      <c r="BE1258" s="56"/>
      <c r="BF1258" s="56"/>
      <c r="BG1258" s="56"/>
      <c r="BH1258" s="56"/>
      <c r="BI1258" s="56"/>
      <c r="BJ1258" s="56"/>
      <c r="BK1258" s="56"/>
      <c r="BL1258" s="34"/>
      <c r="BT1258" s="34"/>
      <c r="CF1258" s="34"/>
      <c r="CG1258" s="34"/>
      <c r="CH1258" s="34"/>
      <c r="CI1258" s="34"/>
      <c r="CJ1258" s="34"/>
      <c r="CR1258" s="34"/>
      <c r="CZ1258" s="34"/>
      <c r="DH1258" s="34"/>
      <c r="DQ1258" s="34"/>
      <c r="DY1258" s="34"/>
      <c r="EG1258" s="34"/>
      <c r="EO1258" s="34"/>
      <c r="EW1258" s="71"/>
      <c r="FB1258" s="75"/>
      <c r="FC1258" s="75"/>
      <c r="FL1258" s="71"/>
    </row>
    <row r="1259" spans="3:168" s="35" customFormat="1" x14ac:dyDescent="0.2">
      <c r="C1259" s="36"/>
      <c r="G1259" s="37"/>
      <c r="H1259" s="37"/>
      <c r="P1259" s="34"/>
      <c r="X1259" s="34"/>
      <c r="AN1259" s="34"/>
      <c r="BD1259" s="34"/>
      <c r="BE1259" s="56"/>
      <c r="BF1259" s="56"/>
      <c r="BG1259" s="56"/>
      <c r="BH1259" s="56"/>
      <c r="BI1259" s="56"/>
      <c r="BJ1259" s="56"/>
      <c r="BK1259" s="56"/>
      <c r="BL1259" s="34"/>
      <c r="BT1259" s="34"/>
      <c r="CF1259" s="34"/>
      <c r="CG1259" s="34"/>
      <c r="CH1259" s="34"/>
      <c r="CI1259" s="34"/>
      <c r="CJ1259" s="34"/>
      <c r="CR1259" s="34"/>
      <c r="CZ1259" s="34"/>
      <c r="DH1259" s="34"/>
      <c r="DQ1259" s="34"/>
      <c r="DY1259" s="34"/>
      <c r="EG1259" s="34"/>
      <c r="EO1259" s="34"/>
      <c r="EW1259" s="71"/>
      <c r="FB1259" s="75"/>
      <c r="FC1259" s="75"/>
      <c r="FL1259" s="71"/>
    </row>
    <row r="1260" spans="3:168" s="35" customFormat="1" x14ac:dyDescent="0.2">
      <c r="C1260" s="36"/>
      <c r="G1260" s="37"/>
      <c r="H1260" s="37"/>
      <c r="P1260" s="34"/>
      <c r="X1260" s="34"/>
      <c r="AN1260" s="34"/>
      <c r="BD1260" s="34"/>
      <c r="BE1260" s="56"/>
      <c r="BF1260" s="56"/>
      <c r="BG1260" s="56"/>
      <c r="BH1260" s="56"/>
      <c r="BI1260" s="56"/>
      <c r="BJ1260" s="56"/>
      <c r="BK1260" s="56"/>
      <c r="BL1260" s="34"/>
      <c r="BT1260" s="34"/>
      <c r="CF1260" s="34"/>
      <c r="CG1260" s="34"/>
      <c r="CH1260" s="34"/>
      <c r="CI1260" s="34"/>
      <c r="CJ1260" s="34"/>
      <c r="CR1260" s="34"/>
      <c r="CZ1260" s="34"/>
      <c r="DH1260" s="34"/>
      <c r="DQ1260" s="34"/>
      <c r="DY1260" s="34"/>
      <c r="EG1260" s="34"/>
      <c r="EO1260" s="34"/>
      <c r="EW1260" s="71"/>
      <c r="FB1260" s="75"/>
      <c r="FC1260" s="75"/>
      <c r="FL1260" s="71"/>
    </row>
    <row r="1261" spans="3:168" s="35" customFormat="1" x14ac:dyDescent="0.2">
      <c r="C1261" s="36"/>
      <c r="G1261" s="37"/>
      <c r="H1261" s="37"/>
      <c r="P1261" s="34"/>
      <c r="X1261" s="34"/>
      <c r="AN1261" s="34"/>
      <c r="BD1261" s="34"/>
      <c r="BE1261" s="56"/>
      <c r="BF1261" s="56"/>
      <c r="BG1261" s="56"/>
      <c r="BH1261" s="56"/>
      <c r="BI1261" s="56"/>
      <c r="BJ1261" s="56"/>
      <c r="BK1261" s="56"/>
      <c r="BL1261" s="34"/>
      <c r="BT1261" s="34"/>
      <c r="CF1261" s="34"/>
      <c r="CG1261" s="34"/>
      <c r="CH1261" s="34"/>
      <c r="CI1261" s="34"/>
      <c r="CJ1261" s="34"/>
      <c r="CR1261" s="34"/>
      <c r="CZ1261" s="34"/>
      <c r="DH1261" s="34"/>
      <c r="DQ1261" s="34"/>
      <c r="DY1261" s="34"/>
      <c r="EG1261" s="34"/>
      <c r="EO1261" s="34"/>
      <c r="EW1261" s="71"/>
      <c r="FB1261" s="75"/>
      <c r="FC1261" s="75"/>
      <c r="FL1261" s="71"/>
    </row>
    <row r="1262" spans="3:168" s="35" customFormat="1" x14ac:dyDescent="0.2">
      <c r="C1262" s="36"/>
      <c r="G1262" s="37"/>
      <c r="H1262" s="37"/>
      <c r="P1262" s="34"/>
      <c r="X1262" s="34"/>
      <c r="AN1262" s="34"/>
      <c r="BD1262" s="34"/>
      <c r="BE1262" s="56"/>
      <c r="BF1262" s="56"/>
      <c r="BG1262" s="56"/>
      <c r="BH1262" s="56"/>
      <c r="BI1262" s="56"/>
      <c r="BJ1262" s="56"/>
      <c r="BK1262" s="56"/>
      <c r="BL1262" s="34"/>
      <c r="BT1262" s="34"/>
      <c r="CF1262" s="34"/>
      <c r="CG1262" s="34"/>
      <c r="CH1262" s="34"/>
      <c r="CI1262" s="34"/>
      <c r="CJ1262" s="34"/>
      <c r="CR1262" s="34"/>
      <c r="CZ1262" s="34"/>
      <c r="DH1262" s="34"/>
      <c r="DQ1262" s="34"/>
      <c r="DY1262" s="34"/>
      <c r="EG1262" s="34"/>
      <c r="EO1262" s="34"/>
      <c r="EW1262" s="71"/>
      <c r="FB1262" s="75"/>
      <c r="FC1262" s="75"/>
      <c r="FL1262" s="71"/>
    </row>
    <row r="1263" spans="3:168" s="35" customFormat="1" x14ac:dyDescent="0.2">
      <c r="C1263" s="36"/>
      <c r="G1263" s="37"/>
      <c r="H1263" s="37"/>
      <c r="P1263" s="34"/>
      <c r="X1263" s="34"/>
      <c r="AN1263" s="34"/>
      <c r="BD1263" s="34"/>
      <c r="BE1263" s="56"/>
      <c r="BF1263" s="56"/>
      <c r="BG1263" s="56"/>
      <c r="BH1263" s="56"/>
      <c r="BI1263" s="56"/>
      <c r="BJ1263" s="56"/>
      <c r="BK1263" s="56"/>
      <c r="BL1263" s="34"/>
      <c r="BT1263" s="34"/>
      <c r="CF1263" s="34"/>
      <c r="CG1263" s="34"/>
      <c r="CH1263" s="34"/>
      <c r="CI1263" s="34"/>
      <c r="CJ1263" s="34"/>
      <c r="CR1263" s="34"/>
      <c r="CZ1263" s="34"/>
      <c r="DH1263" s="34"/>
      <c r="DQ1263" s="34"/>
      <c r="DY1263" s="34"/>
      <c r="EG1263" s="34"/>
      <c r="EO1263" s="34"/>
      <c r="EW1263" s="71"/>
      <c r="FB1263" s="75"/>
      <c r="FC1263" s="75"/>
      <c r="FL1263" s="71"/>
    </row>
    <row r="1264" spans="3:168" s="35" customFormat="1" x14ac:dyDescent="0.2">
      <c r="C1264" s="36"/>
      <c r="G1264" s="37"/>
      <c r="H1264" s="37"/>
      <c r="P1264" s="34"/>
      <c r="X1264" s="34"/>
      <c r="AN1264" s="34"/>
      <c r="BD1264" s="34"/>
      <c r="BE1264" s="56"/>
      <c r="BF1264" s="56"/>
      <c r="BG1264" s="56"/>
      <c r="BH1264" s="56"/>
      <c r="BI1264" s="56"/>
      <c r="BJ1264" s="56"/>
      <c r="BK1264" s="56"/>
      <c r="BL1264" s="34"/>
      <c r="BT1264" s="34"/>
      <c r="CF1264" s="34"/>
      <c r="CG1264" s="34"/>
      <c r="CH1264" s="34"/>
      <c r="CI1264" s="34"/>
      <c r="CJ1264" s="34"/>
      <c r="CR1264" s="34"/>
      <c r="CZ1264" s="34"/>
      <c r="DH1264" s="34"/>
      <c r="DQ1264" s="34"/>
      <c r="DY1264" s="34"/>
      <c r="EG1264" s="34"/>
      <c r="EO1264" s="34"/>
      <c r="EW1264" s="71"/>
      <c r="FB1264" s="75"/>
      <c r="FC1264" s="75"/>
      <c r="FL1264" s="71"/>
    </row>
    <row r="1265" spans="3:168" s="35" customFormat="1" x14ac:dyDescent="0.2">
      <c r="C1265" s="36"/>
      <c r="G1265" s="37"/>
      <c r="H1265" s="37"/>
      <c r="P1265" s="34"/>
      <c r="X1265" s="34"/>
      <c r="AN1265" s="34"/>
      <c r="BD1265" s="34"/>
      <c r="BE1265" s="56"/>
      <c r="BF1265" s="56"/>
      <c r="BG1265" s="56"/>
      <c r="BH1265" s="56"/>
      <c r="BI1265" s="56"/>
      <c r="BJ1265" s="56"/>
      <c r="BK1265" s="56"/>
      <c r="BL1265" s="34"/>
      <c r="BT1265" s="34"/>
      <c r="CF1265" s="34"/>
      <c r="CG1265" s="34"/>
      <c r="CH1265" s="34"/>
      <c r="CI1265" s="34"/>
      <c r="CJ1265" s="34"/>
      <c r="CR1265" s="34"/>
      <c r="CZ1265" s="34"/>
      <c r="DH1265" s="34"/>
      <c r="DQ1265" s="34"/>
      <c r="DY1265" s="34"/>
      <c r="EG1265" s="34"/>
      <c r="EO1265" s="34"/>
      <c r="EW1265" s="71"/>
      <c r="FB1265" s="75"/>
      <c r="FC1265" s="75"/>
      <c r="FL1265" s="71"/>
    </row>
    <row r="1266" spans="3:168" s="35" customFormat="1" x14ac:dyDescent="0.2">
      <c r="C1266" s="36"/>
      <c r="G1266" s="37"/>
      <c r="H1266" s="37"/>
      <c r="P1266" s="34"/>
      <c r="X1266" s="34"/>
      <c r="AN1266" s="34"/>
      <c r="BD1266" s="34"/>
      <c r="BE1266" s="56"/>
      <c r="BF1266" s="56"/>
      <c r="BG1266" s="56"/>
      <c r="BH1266" s="56"/>
      <c r="BI1266" s="56"/>
      <c r="BJ1266" s="56"/>
      <c r="BK1266" s="56"/>
      <c r="BL1266" s="34"/>
      <c r="BT1266" s="34"/>
      <c r="CF1266" s="34"/>
      <c r="CG1266" s="34"/>
      <c r="CH1266" s="34"/>
      <c r="CI1266" s="34"/>
      <c r="CJ1266" s="34"/>
      <c r="CR1266" s="34"/>
      <c r="CZ1266" s="34"/>
      <c r="DH1266" s="34"/>
      <c r="DQ1266" s="34"/>
      <c r="DY1266" s="34"/>
      <c r="EG1266" s="34"/>
      <c r="EO1266" s="34"/>
      <c r="EW1266" s="71"/>
      <c r="FB1266" s="75"/>
      <c r="FC1266" s="75"/>
      <c r="FL1266" s="71"/>
    </row>
    <row r="1267" spans="3:168" s="35" customFormat="1" x14ac:dyDescent="0.2">
      <c r="C1267" s="36"/>
      <c r="G1267" s="37"/>
      <c r="H1267" s="37"/>
      <c r="P1267" s="34"/>
      <c r="X1267" s="34"/>
      <c r="AN1267" s="34"/>
      <c r="BD1267" s="34"/>
      <c r="BE1267" s="56"/>
      <c r="BF1267" s="56"/>
      <c r="BG1267" s="56"/>
      <c r="BH1267" s="56"/>
      <c r="BI1267" s="56"/>
      <c r="BJ1267" s="56"/>
      <c r="BK1267" s="56"/>
      <c r="BL1267" s="34"/>
      <c r="BT1267" s="34"/>
      <c r="CF1267" s="34"/>
      <c r="CG1267" s="34"/>
      <c r="CH1267" s="34"/>
      <c r="CI1267" s="34"/>
      <c r="CJ1267" s="34"/>
      <c r="CR1267" s="34"/>
      <c r="CZ1267" s="34"/>
      <c r="DH1267" s="34"/>
      <c r="DQ1267" s="34"/>
      <c r="DY1267" s="34"/>
      <c r="EG1267" s="34"/>
      <c r="EO1267" s="34"/>
      <c r="EW1267" s="71"/>
      <c r="FB1267" s="75"/>
      <c r="FC1267" s="75"/>
      <c r="FL1267" s="71"/>
    </row>
    <row r="1268" spans="3:168" s="35" customFormat="1" x14ac:dyDescent="0.2">
      <c r="C1268" s="36"/>
      <c r="G1268" s="37"/>
      <c r="H1268" s="37"/>
      <c r="P1268" s="34"/>
      <c r="X1268" s="34"/>
      <c r="AN1268" s="34"/>
      <c r="BD1268" s="34"/>
      <c r="BE1268" s="56"/>
      <c r="BF1268" s="56"/>
      <c r="BG1268" s="56"/>
      <c r="BH1268" s="56"/>
      <c r="BI1268" s="56"/>
      <c r="BJ1268" s="56"/>
      <c r="BK1268" s="56"/>
      <c r="BL1268" s="34"/>
      <c r="BT1268" s="34"/>
      <c r="CF1268" s="34"/>
      <c r="CG1268" s="34"/>
      <c r="CH1268" s="34"/>
      <c r="CI1268" s="34"/>
      <c r="CJ1268" s="34"/>
      <c r="CR1268" s="34"/>
      <c r="CZ1268" s="34"/>
      <c r="DH1268" s="34"/>
      <c r="DQ1268" s="34"/>
      <c r="DY1268" s="34"/>
      <c r="EG1268" s="34"/>
      <c r="EO1268" s="34"/>
      <c r="EW1268" s="71"/>
      <c r="FB1268" s="75"/>
      <c r="FC1268" s="75"/>
      <c r="FL1268" s="71"/>
    </row>
    <row r="1269" spans="3:168" s="35" customFormat="1" x14ac:dyDescent="0.2">
      <c r="C1269" s="36"/>
      <c r="G1269" s="37"/>
      <c r="H1269" s="37"/>
      <c r="P1269" s="34"/>
      <c r="X1269" s="34"/>
      <c r="AN1269" s="34"/>
      <c r="BD1269" s="34"/>
      <c r="BE1269" s="56"/>
      <c r="BF1269" s="56"/>
      <c r="BG1269" s="56"/>
      <c r="BH1269" s="56"/>
      <c r="BI1269" s="56"/>
      <c r="BJ1269" s="56"/>
      <c r="BK1269" s="56"/>
      <c r="BL1269" s="34"/>
      <c r="BT1269" s="34"/>
      <c r="CF1269" s="34"/>
      <c r="CG1269" s="34"/>
      <c r="CH1269" s="34"/>
      <c r="CI1269" s="34"/>
      <c r="CJ1269" s="34"/>
      <c r="CR1269" s="34"/>
      <c r="CZ1269" s="34"/>
      <c r="DH1269" s="34"/>
      <c r="DQ1269" s="34"/>
      <c r="DY1269" s="34"/>
      <c r="EG1269" s="34"/>
      <c r="EO1269" s="34"/>
      <c r="EW1269" s="71"/>
      <c r="FB1269" s="75"/>
      <c r="FC1269" s="75"/>
      <c r="FL1269" s="71"/>
    </row>
    <row r="1270" spans="3:168" s="35" customFormat="1" x14ac:dyDescent="0.2">
      <c r="C1270" s="36"/>
      <c r="G1270" s="37"/>
      <c r="H1270" s="37"/>
      <c r="P1270" s="34"/>
      <c r="X1270" s="34"/>
      <c r="AN1270" s="34"/>
      <c r="BD1270" s="34"/>
      <c r="BE1270" s="56"/>
      <c r="BF1270" s="56"/>
      <c r="BG1270" s="56"/>
      <c r="BH1270" s="56"/>
      <c r="BI1270" s="56"/>
      <c r="BJ1270" s="56"/>
      <c r="BK1270" s="56"/>
      <c r="BL1270" s="34"/>
      <c r="BT1270" s="34"/>
      <c r="CF1270" s="34"/>
      <c r="CG1270" s="34"/>
      <c r="CH1270" s="34"/>
      <c r="CI1270" s="34"/>
      <c r="CJ1270" s="34"/>
      <c r="CR1270" s="34"/>
      <c r="CZ1270" s="34"/>
      <c r="DH1270" s="34"/>
      <c r="DQ1270" s="34"/>
      <c r="DY1270" s="34"/>
      <c r="EG1270" s="34"/>
      <c r="EO1270" s="34"/>
      <c r="EW1270" s="71"/>
      <c r="FB1270" s="75"/>
      <c r="FC1270" s="75"/>
      <c r="FL1270" s="71"/>
    </row>
    <row r="1271" spans="3:168" s="35" customFormat="1" x14ac:dyDescent="0.2">
      <c r="C1271" s="36"/>
      <c r="G1271" s="37"/>
      <c r="H1271" s="37"/>
      <c r="P1271" s="34"/>
      <c r="X1271" s="34"/>
      <c r="AN1271" s="34"/>
      <c r="BD1271" s="34"/>
      <c r="BE1271" s="56"/>
      <c r="BF1271" s="56"/>
      <c r="BG1271" s="56"/>
      <c r="BH1271" s="56"/>
      <c r="BI1271" s="56"/>
      <c r="BJ1271" s="56"/>
      <c r="BK1271" s="56"/>
      <c r="BL1271" s="34"/>
      <c r="BT1271" s="34"/>
      <c r="CF1271" s="34"/>
      <c r="CG1271" s="34"/>
      <c r="CH1271" s="34"/>
      <c r="CI1271" s="34"/>
      <c r="CJ1271" s="34"/>
      <c r="CR1271" s="34"/>
      <c r="CZ1271" s="34"/>
      <c r="DH1271" s="34"/>
      <c r="DQ1271" s="34"/>
      <c r="DY1271" s="34"/>
      <c r="EG1271" s="34"/>
      <c r="EO1271" s="34"/>
      <c r="EW1271" s="71"/>
      <c r="FB1271" s="75"/>
      <c r="FC1271" s="75"/>
      <c r="FL1271" s="71"/>
    </row>
    <row r="1272" spans="3:168" s="35" customFormat="1" x14ac:dyDescent="0.2">
      <c r="C1272" s="36"/>
      <c r="G1272" s="37"/>
      <c r="H1272" s="37"/>
      <c r="P1272" s="34"/>
      <c r="X1272" s="34"/>
      <c r="AN1272" s="34"/>
      <c r="BD1272" s="34"/>
      <c r="BE1272" s="56"/>
      <c r="BF1272" s="56"/>
      <c r="BG1272" s="56"/>
      <c r="BH1272" s="56"/>
      <c r="BI1272" s="56"/>
      <c r="BJ1272" s="56"/>
      <c r="BK1272" s="56"/>
      <c r="BL1272" s="34"/>
      <c r="BT1272" s="34"/>
      <c r="CF1272" s="34"/>
      <c r="CG1272" s="34"/>
      <c r="CH1272" s="34"/>
      <c r="CI1272" s="34"/>
      <c r="CJ1272" s="34"/>
      <c r="CR1272" s="34"/>
      <c r="CZ1272" s="34"/>
      <c r="DH1272" s="34"/>
      <c r="DQ1272" s="34"/>
      <c r="DY1272" s="34"/>
      <c r="EG1272" s="34"/>
      <c r="EO1272" s="34"/>
      <c r="EW1272" s="71"/>
      <c r="FB1272" s="75"/>
      <c r="FC1272" s="75"/>
      <c r="FL1272" s="71"/>
    </row>
    <row r="1273" spans="3:168" s="35" customFormat="1" x14ac:dyDescent="0.2">
      <c r="C1273" s="36"/>
      <c r="G1273" s="37"/>
      <c r="H1273" s="37"/>
      <c r="P1273" s="34"/>
      <c r="X1273" s="34"/>
      <c r="AN1273" s="34"/>
      <c r="BD1273" s="34"/>
      <c r="BE1273" s="56"/>
      <c r="BF1273" s="56"/>
      <c r="BG1273" s="56"/>
      <c r="BH1273" s="56"/>
      <c r="BI1273" s="56"/>
      <c r="BJ1273" s="56"/>
      <c r="BK1273" s="56"/>
      <c r="BL1273" s="34"/>
      <c r="BT1273" s="34"/>
      <c r="CF1273" s="34"/>
      <c r="CG1273" s="34"/>
      <c r="CH1273" s="34"/>
      <c r="CI1273" s="34"/>
      <c r="CJ1273" s="34"/>
      <c r="CR1273" s="34"/>
      <c r="CZ1273" s="34"/>
      <c r="DH1273" s="34"/>
      <c r="DQ1273" s="34"/>
      <c r="DY1273" s="34"/>
      <c r="EG1273" s="34"/>
      <c r="EO1273" s="34"/>
      <c r="EW1273" s="71"/>
      <c r="FB1273" s="75"/>
      <c r="FC1273" s="75"/>
      <c r="FL1273" s="71"/>
    </row>
    <row r="1274" spans="3:168" s="35" customFormat="1" x14ac:dyDescent="0.2">
      <c r="C1274" s="36"/>
      <c r="G1274" s="37"/>
      <c r="H1274" s="37"/>
      <c r="P1274" s="34"/>
      <c r="X1274" s="34"/>
      <c r="AN1274" s="34"/>
      <c r="BD1274" s="34"/>
      <c r="BE1274" s="56"/>
      <c r="BF1274" s="56"/>
      <c r="BG1274" s="56"/>
      <c r="BH1274" s="56"/>
      <c r="BI1274" s="56"/>
      <c r="BJ1274" s="56"/>
      <c r="BK1274" s="56"/>
      <c r="BL1274" s="34"/>
      <c r="BT1274" s="34"/>
      <c r="CF1274" s="34"/>
      <c r="CG1274" s="34"/>
      <c r="CH1274" s="34"/>
      <c r="CI1274" s="34"/>
      <c r="CJ1274" s="34"/>
      <c r="CR1274" s="34"/>
      <c r="CZ1274" s="34"/>
      <c r="DH1274" s="34"/>
      <c r="DQ1274" s="34"/>
      <c r="DY1274" s="34"/>
      <c r="EG1274" s="34"/>
      <c r="EO1274" s="34"/>
      <c r="EW1274" s="71"/>
      <c r="FB1274" s="75"/>
      <c r="FC1274" s="75"/>
      <c r="FL1274" s="71"/>
    </row>
    <row r="1275" spans="3:168" s="35" customFormat="1" x14ac:dyDescent="0.2">
      <c r="C1275" s="36"/>
      <c r="G1275" s="37"/>
      <c r="H1275" s="37"/>
      <c r="P1275" s="34"/>
      <c r="X1275" s="34"/>
      <c r="AN1275" s="34"/>
      <c r="BD1275" s="34"/>
      <c r="BE1275" s="56"/>
      <c r="BF1275" s="56"/>
      <c r="BG1275" s="56"/>
      <c r="BH1275" s="56"/>
      <c r="BI1275" s="56"/>
      <c r="BJ1275" s="56"/>
      <c r="BK1275" s="56"/>
      <c r="BL1275" s="34"/>
      <c r="BT1275" s="34"/>
      <c r="CF1275" s="34"/>
      <c r="CG1275" s="34"/>
      <c r="CH1275" s="34"/>
      <c r="CI1275" s="34"/>
      <c r="CJ1275" s="34"/>
      <c r="CR1275" s="34"/>
      <c r="CZ1275" s="34"/>
      <c r="DH1275" s="34"/>
      <c r="DQ1275" s="34"/>
      <c r="DY1275" s="34"/>
      <c r="EG1275" s="34"/>
      <c r="EO1275" s="34"/>
      <c r="EW1275" s="71"/>
      <c r="FB1275" s="75"/>
      <c r="FC1275" s="75"/>
      <c r="FL1275" s="71"/>
    </row>
    <row r="1276" spans="3:168" s="35" customFormat="1" x14ac:dyDescent="0.2">
      <c r="C1276" s="36"/>
      <c r="G1276" s="37"/>
      <c r="H1276" s="37"/>
      <c r="P1276" s="34"/>
      <c r="X1276" s="34"/>
      <c r="AN1276" s="34"/>
      <c r="BD1276" s="34"/>
      <c r="BE1276" s="56"/>
      <c r="BF1276" s="56"/>
      <c r="BG1276" s="56"/>
      <c r="BH1276" s="56"/>
      <c r="BI1276" s="56"/>
      <c r="BJ1276" s="56"/>
      <c r="BK1276" s="56"/>
      <c r="BL1276" s="34"/>
      <c r="BT1276" s="34"/>
      <c r="CF1276" s="34"/>
      <c r="CG1276" s="34"/>
      <c r="CH1276" s="34"/>
      <c r="CI1276" s="34"/>
      <c r="CJ1276" s="34"/>
      <c r="CR1276" s="34"/>
      <c r="CZ1276" s="34"/>
      <c r="DH1276" s="34"/>
      <c r="DQ1276" s="34"/>
      <c r="DY1276" s="34"/>
      <c r="EG1276" s="34"/>
      <c r="EO1276" s="34"/>
      <c r="EW1276" s="71"/>
      <c r="FB1276" s="75"/>
      <c r="FC1276" s="75"/>
      <c r="FL1276" s="71"/>
    </row>
    <row r="1277" spans="3:168" s="35" customFormat="1" x14ac:dyDescent="0.2">
      <c r="C1277" s="36"/>
      <c r="G1277" s="37"/>
      <c r="H1277" s="37"/>
      <c r="P1277" s="34"/>
      <c r="X1277" s="34"/>
      <c r="AN1277" s="34"/>
      <c r="BD1277" s="34"/>
      <c r="BE1277" s="56"/>
      <c r="BF1277" s="56"/>
      <c r="BG1277" s="56"/>
      <c r="BH1277" s="56"/>
      <c r="BI1277" s="56"/>
      <c r="BJ1277" s="56"/>
      <c r="BK1277" s="56"/>
      <c r="BL1277" s="34"/>
      <c r="BT1277" s="34"/>
      <c r="CF1277" s="34"/>
      <c r="CG1277" s="34"/>
      <c r="CH1277" s="34"/>
      <c r="CI1277" s="34"/>
      <c r="CJ1277" s="34"/>
      <c r="CR1277" s="34"/>
      <c r="CZ1277" s="34"/>
      <c r="DH1277" s="34"/>
      <c r="DQ1277" s="34"/>
      <c r="DY1277" s="34"/>
      <c r="EG1277" s="34"/>
      <c r="EO1277" s="34"/>
      <c r="EW1277" s="71"/>
      <c r="FB1277" s="75"/>
      <c r="FC1277" s="75"/>
      <c r="FL1277" s="71"/>
    </row>
    <row r="1278" spans="3:168" s="35" customFormat="1" x14ac:dyDescent="0.2">
      <c r="C1278" s="36"/>
      <c r="G1278" s="37"/>
      <c r="H1278" s="37"/>
      <c r="P1278" s="34"/>
      <c r="X1278" s="34"/>
      <c r="AN1278" s="34"/>
      <c r="BD1278" s="34"/>
      <c r="BE1278" s="56"/>
      <c r="BF1278" s="56"/>
      <c r="BG1278" s="56"/>
      <c r="BH1278" s="56"/>
      <c r="BI1278" s="56"/>
      <c r="BJ1278" s="56"/>
      <c r="BK1278" s="56"/>
      <c r="BL1278" s="34"/>
      <c r="BT1278" s="34"/>
      <c r="CF1278" s="34"/>
      <c r="CG1278" s="34"/>
      <c r="CH1278" s="34"/>
      <c r="CI1278" s="34"/>
      <c r="CJ1278" s="34"/>
      <c r="CR1278" s="34"/>
      <c r="CZ1278" s="34"/>
      <c r="DH1278" s="34"/>
      <c r="DQ1278" s="34"/>
      <c r="DY1278" s="34"/>
      <c r="EG1278" s="34"/>
      <c r="EO1278" s="34"/>
      <c r="EW1278" s="71"/>
      <c r="FB1278" s="75"/>
      <c r="FC1278" s="75"/>
      <c r="FL1278" s="71"/>
    </row>
    <row r="1279" spans="3:168" s="35" customFormat="1" x14ac:dyDescent="0.2">
      <c r="C1279" s="36"/>
      <c r="G1279" s="37"/>
      <c r="H1279" s="37"/>
      <c r="P1279" s="34"/>
      <c r="X1279" s="34"/>
      <c r="AN1279" s="34"/>
      <c r="BD1279" s="34"/>
      <c r="BE1279" s="56"/>
      <c r="BF1279" s="56"/>
      <c r="BG1279" s="56"/>
      <c r="BH1279" s="56"/>
      <c r="BI1279" s="56"/>
      <c r="BJ1279" s="56"/>
      <c r="BK1279" s="56"/>
      <c r="BL1279" s="34"/>
      <c r="BT1279" s="34"/>
      <c r="CF1279" s="34"/>
      <c r="CG1279" s="34"/>
      <c r="CH1279" s="34"/>
      <c r="CI1279" s="34"/>
      <c r="CJ1279" s="34"/>
      <c r="CR1279" s="34"/>
      <c r="CZ1279" s="34"/>
      <c r="DH1279" s="34"/>
      <c r="DQ1279" s="34"/>
      <c r="DY1279" s="34"/>
      <c r="EG1279" s="34"/>
      <c r="EO1279" s="34"/>
      <c r="EW1279" s="71"/>
      <c r="FB1279" s="75"/>
      <c r="FC1279" s="75"/>
      <c r="FL1279" s="71"/>
    </row>
    <row r="1280" spans="3:168" s="35" customFormat="1" x14ac:dyDescent="0.2">
      <c r="C1280" s="36"/>
      <c r="G1280" s="37"/>
      <c r="H1280" s="37"/>
      <c r="P1280" s="34"/>
      <c r="X1280" s="34"/>
      <c r="AN1280" s="34"/>
      <c r="BD1280" s="34"/>
      <c r="BE1280" s="56"/>
      <c r="BF1280" s="56"/>
      <c r="BG1280" s="56"/>
      <c r="BH1280" s="56"/>
      <c r="BI1280" s="56"/>
      <c r="BJ1280" s="56"/>
      <c r="BK1280" s="56"/>
      <c r="BL1280" s="34"/>
      <c r="BT1280" s="34"/>
      <c r="CF1280" s="34"/>
      <c r="CG1280" s="34"/>
      <c r="CH1280" s="34"/>
      <c r="CI1280" s="34"/>
      <c r="CJ1280" s="34"/>
      <c r="CR1280" s="34"/>
      <c r="CZ1280" s="34"/>
      <c r="DH1280" s="34"/>
      <c r="DQ1280" s="34"/>
      <c r="DY1280" s="34"/>
      <c r="EG1280" s="34"/>
      <c r="EO1280" s="34"/>
      <c r="EW1280" s="71"/>
      <c r="FB1280" s="75"/>
      <c r="FC1280" s="75"/>
      <c r="FL1280" s="71"/>
    </row>
    <row r="1281" spans="3:168" s="35" customFormat="1" x14ac:dyDescent="0.2">
      <c r="C1281" s="36"/>
      <c r="G1281" s="37"/>
      <c r="H1281" s="37"/>
      <c r="P1281" s="34"/>
      <c r="X1281" s="34"/>
      <c r="AN1281" s="34"/>
      <c r="BD1281" s="34"/>
      <c r="BE1281" s="56"/>
      <c r="BF1281" s="56"/>
      <c r="BG1281" s="56"/>
      <c r="BH1281" s="56"/>
      <c r="BI1281" s="56"/>
      <c r="BJ1281" s="56"/>
      <c r="BK1281" s="56"/>
      <c r="BL1281" s="34"/>
      <c r="BT1281" s="34"/>
      <c r="CF1281" s="34"/>
      <c r="CG1281" s="34"/>
      <c r="CH1281" s="34"/>
      <c r="CI1281" s="34"/>
      <c r="CJ1281" s="34"/>
      <c r="CR1281" s="34"/>
      <c r="CZ1281" s="34"/>
      <c r="DH1281" s="34"/>
      <c r="DQ1281" s="34"/>
      <c r="DY1281" s="34"/>
      <c r="EG1281" s="34"/>
      <c r="EO1281" s="34"/>
      <c r="EW1281" s="71"/>
      <c r="FB1281" s="75"/>
      <c r="FC1281" s="75"/>
      <c r="FL1281" s="71"/>
    </row>
    <row r="1282" spans="3:168" s="35" customFormat="1" x14ac:dyDescent="0.2">
      <c r="C1282" s="36"/>
      <c r="G1282" s="37"/>
      <c r="H1282" s="37"/>
      <c r="P1282" s="34"/>
      <c r="X1282" s="34"/>
      <c r="AN1282" s="34"/>
      <c r="BD1282" s="34"/>
      <c r="BE1282" s="56"/>
      <c r="BF1282" s="56"/>
      <c r="BG1282" s="56"/>
      <c r="BH1282" s="56"/>
      <c r="BI1282" s="56"/>
      <c r="BJ1282" s="56"/>
      <c r="BK1282" s="56"/>
      <c r="BL1282" s="34"/>
      <c r="BT1282" s="34"/>
      <c r="CF1282" s="34"/>
      <c r="CG1282" s="34"/>
      <c r="CH1282" s="34"/>
      <c r="CI1282" s="34"/>
      <c r="CJ1282" s="34"/>
      <c r="CR1282" s="34"/>
      <c r="CZ1282" s="34"/>
      <c r="DH1282" s="34"/>
      <c r="DQ1282" s="34"/>
      <c r="DY1282" s="34"/>
      <c r="EG1282" s="34"/>
      <c r="EO1282" s="34"/>
      <c r="EW1282" s="71"/>
      <c r="FB1282" s="75"/>
      <c r="FC1282" s="75"/>
      <c r="FL1282" s="71"/>
    </row>
    <row r="1283" spans="3:168" s="35" customFormat="1" x14ac:dyDescent="0.2">
      <c r="C1283" s="36"/>
      <c r="G1283" s="37"/>
      <c r="H1283" s="37"/>
      <c r="P1283" s="34"/>
      <c r="X1283" s="34"/>
      <c r="AN1283" s="34"/>
      <c r="BD1283" s="34"/>
      <c r="BE1283" s="56"/>
      <c r="BF1283" s="56"/>
      <c r="BG1283" s="56"/>
      <c r="BH1283" s="56"/>
      <c r="BI1283" s="56"/>
      <c r="BJ1283" s="56"/>
      <c r="BK1283" s="56"/>
      <c r="BL1283" s="34"/>
      <c r="BT1283" s="34"/>
      <c r="CF1283" s="34"/>
      <c r="CG1283" s="34"/>
      <c r="CH1283" s="34"/>
      <c r="CI1283" s="34"/>
      <c r="CJ1283" s="34"/>
      <c r="CR1283" s="34"/>
      <c r="CZ1283" s="34"/>
      <c r="DH1283" s="34"/>
      <c r="DQ1283" s="34"/>
      <c r="DY1283" s="34"/>
      <c r="EG1283" s="34"/>
      <c r="EO1283" s="34"/>
      <c r="EW1283" s="71"/>
      <c r="FB1283" s="75"/>
      <c r="FC1283" s="75"/>
      <c r="FL1283" s="71"/>
    </row>
    <row r="1284" spans="3:168" s="35" customFormat="1" x14ac:dyDescent="0.2">
      <c r="C1284" s="36"/>
      <c r="G1284" s="37"/>
      <c r="H1284" s="37"/>
      <c r="P1284" s="34"/>
      <c r="X1284" s="34"/>
      <c r="AN1284" s="34"/>
      <c r="BD1284" s="34"/>
      <c r="BE1284" s="56"/>
      <c r="BF1284" s="56"/>
      <c r="BG1284" s="56"/>
      <c r="BH1284" s="56"/>
      <c r="BI1284" s="56"/>
      <c r="BJ1284" s="56"/>
      <c r="BK1284" s="56"/>
      <c r="BL1284" s="34"/>
      <c r="BT1284" s="34"/>
      <c r="CF1284" s="34"/>
      <c r="CG1284" s="34"/>
      <c r="CH1284" s="34"/>
      <c r="CI1284" s="34"/>
      <c r="CJ1284" s="34"/>
      <c r="CR1284" s="34"/>
      <c r="CZ1284" s="34"/>
      <c r="DH1284" s="34"/>
      <c r="DQ1284" s="34"/>
      <c r="DY1284" s="34"/>
      <c r="EG1284" s="34"/>
      <c r="EO1284" s="34"/>
      <c r="EW1284" s="71"/>
      <c r="FB1284" s="75"/>
      <c r="FC1284" s="75"/>
      <c r="FL1284" s="71"/>
    </row>
    <row r="1285" spans="3:168" s="35" customFormat="1" x14ac:dyDescent="0.2">
      <c r="C1285" s="36"/>
      <c r="G1285" s="37"/>
      <c r="H1285" s="37"/>
      <c r="P1285" s="34"/>
      <c r="X1285" s="34"/>
      <c r="AN1285" s="34"/>
      <c r="BD1285" s="34"/>
      <c r="BE1285" s="56"/>
      <c r="BF1285" s="56"/>
      <c r="BG1285" s="56"/>
      <c r="BH1285" s="56"/>
      <c r="BI1285" s="56"/>
      <c r="BJ1285" s="56"/>
      <c r="BK1285" s="56"/>
      <c r="BL1285" s="34"/>
      <c r="BT1285" s="34"/>
      <c r="CF1285" s="34"/>
      <c r="CG1285" s="34"/>
      <c r="CH1285" s="34"/>
      <c r="CI1285" s="34"/>
      <c r="CJ1285" s="34"/>
      <c r="CR1285" s="34"/>
      <c r="CZ1285" s="34"/>
      <c r="DH1285" s="34"/>
      <c r="DQ1285" s="34"/>
      <c r="DY1285" s="34"/>
      <c r="EG1285" s="34"/>
      <c r="EO1285" s="34"/>
      <c r="EW1285" s="71"/>
      <c r="FB1285" s="75"/>
      <c r="FC1285" s="75"/>
      <c r="FL1285" s="71"/>
    </row>
    <row r="1286" spans="3:168" s="35" customFormat="1" x14ac:dyDescent="0.2">
      <c r="C1286" s="36"/>
      <c r="G1286" s="37"/>
      <c r="H1286" s="37"/>
      <c r="P1286" s="34"/>
      <c r="X1286" s="34"/>
      <c r="AN1286" s="34"/>
      <c r="BD1286" s="34"/>
      <c r="BE1286" s="56"/>
      <c r="BF1286" s="56"/>
      <c r="BG1286" s="56"/>
      <c r="BH1286" s="56"/>
      <c r="BI1286" s="56"/>
      <c r="BJ1286" s="56"/>
      <c r="BK1286" s="56"/>
      <c r="BL1286" s="34"/>
      <c r="BT1286" s="34"/>
      <c r="CF1286" s="34"/>
      <c r="CG1286" s="34"/>
      <c r="CH1286" s="34"/>
      <c r="CI1286" s="34"/>
      <c r="CJ1286" s="34"/>
      <c r="CR1286" s="34"/>
      <c r="CZ1286" s="34"/>
      <c r="DH1286" s="34"/>
      <c r="DQ1286" s="34"/>
      <c r="DY1286" s="34"/>
      <c r="EG1286" s="34"/>
      <c r="EO1286" s="34"/>
      <c r="EW1286" s="71"/>
      <c r="FB1286" s="75"/>
      <c r="FC1286" s="75"/>
      <c r="FL1286" s="71"/>
    </row>
    <row r="1287" spans="3:168" s="35" customFormat="1" x14ac:dyDescent="0.2">
      <c r="C1287" s="36"/>
      <c r="G1287" s="37"/>
      <c r="H1287" s="37"/>
      <c r="P1287" s="34"/>
      <c r="X1287" s="34"/>
      <c r="AN1287" s="34"/>
      <c r="BD1287" s="34"/>
      <c r="BE1287" s="56"/>
      <c r="BF1287" s="56"/>
      <c r="BG1287" s="56"/>
      <c r="BH1287" s="56"/>
      <c r="BI1287" s="56"/>
      <c r="BJ1287" s="56"/>
      <c r="BK1287" s="56"/>
      <c r="BL1287" s="34"/>
      <c r="BT1287" s="34"/>
      <c r="CF1287" s="34"/>
      <c r="CG1287" s="34"/>
      <c r="CH1287" s="34"/>
      <c r="CI1287" s="34"/>
      <c r="CJ1287" s="34"/>
      <c r="CR1287" s="34"/>
      <c r="CZ1287" s="34"/>
      <c r="DH1287" s="34"/>
      <c r="DQ1287" s="34"/>
      <c r="DY1287" s="34"/>
      <c r="EG1287" s="34"/>
      <c r="EO1287" s="34"/>
      <c r="EW1287" s="71"/>
      <c r="FB1287" s="75"/>
      <c r="FC1287" s="75"/>
      <c r="FL1287" s="71"/>
    </row>
    <row r="1288" spans="3:168" s="35" customFormat="1" x14ac:dyDescent="0.2">
      <c r="C1288" s="36"/>
      <c r="G1288" s="37"/>
      <c r="H1288" s="37"/>
      <c r="P1288" s="34"/>
      <c r="X1288" s="34"/>
      <c r="AN1288" s="34"/>
      <c r="BD1288" s="34"/>
      <c r="BE1288" s="56"/>
      <c r="BF1288" s="56"/>
      <c r="BG1288" s="56"/>
      <c r="BH1288" s="56"/>
      <c r="BI1288" s="56"/>
      <c r="BJ1288" s="56"/>
      <c r="BK1288" s="56"/>
      <c r="BL1288" s="34"/>
      <c r="BT1288" s="34"/>
      <c r="CF1288" s="34"/>
      <c r="CG1288" s="34"/>
      <c r="CH1288" s="34"/>
      <c r="CI1288" s="34"/>
      <c r="CJ1288" s="34"/>
      <c r="CR1288" s="34"/>
      <c r="CZ1288" s="34"/>
      <c r="DH1288" s="34"/>
      <c r="DQ1288" s="34"/>
      <c r="DY1288" s="34"/>
      <c r="EG1288" s="34"/>
      <c r="EO1288" s="34"/>
      <c r="EW1288" s="71"/>
      <c r="FB1288" s="75"/>
      <c r="FC1288" s="75"/>
      <c r="FL1288" s="71"/>
    </row>
    <row r="1289" spans="3:168" s="35" customFormat="1" x14ac:dyDescent="0.2">
      <c r="C1289" s="36"/>
      <c r="G1289" s="37"/>
      <c r="H1289" s="37"/>
      <c r="P1289" s="34"/>
      <c r="X1289" s="34"/>
      <c r="AN1289" s="34"/>
      <c r="BD1289" s="34"/>
      <c r="BE1289" s="56"/>
      <c r="BF1289" s="56"/>
      <c r="BG1289" s="56"/>
      <c r="BH1289" s="56"/>
      <c r="BI1289" s="56"/>
      <c r="BJ1289" s="56"/>
      <c r="BK1289" s="56"/>
      <c r="BL1289" s="34"/>
      <c r="BT1289" s="34"/>
      <c r="CF1289" s="34"/>
      <c r="CG1289" s="34"/>
      <c r="CH1289" s="34"/>
      <c r="CI1289" s="34"/>
      <c r="CJ1289" s="34"/>
      <c r="CR1289" s="34"/>
      <c r="CZ1289" s="34"/>
      <c r="DH1289" s="34"/>
      <c r="DQ1289" s="34"/>
      <c r="DY1289" s="34"/>
      <c r="EG1289" s="34"/>
      <c r="EO1289" s="34"/>
      <c r="EW1289" s="71"/>
      <c r="FB1289" s="75"/>
      <c r="FC1289" s="75"/>
      <c r="FL1289" s="71"/>
    </row>
    <row r="1290" spans="3:168" s="35" customFormat="1" x14ac:dyDescent="0.2">
      <c r="C1290" s="36"/>
      <c r="G1290" s="37"/>
      <c r="H1290" s="37"/>
      <c r="P1290" s="34"/>
      <c r="X1290" s="34"/>
      <c r="AN1290" s="34"/>
      <c r="BD1290" s="34"/>
      <c r="BE1290" s="56"/>
      <c r="BF1290" s="56"/>
      <c r="BG1290" s="56"/>
      <c r="BH1290" s="56"/>
      <c r="BI1290" s="56"/>
      <c r="BJ1290" s="56"/>
      <c r="BK1290" s="56"/>
      <c r="BL1290" s="34"/>
      <c r="BT1290" s="34"/>
      <c r="CF1290" s="34"/>
      <c r="CG1290" s="34"/>
      <c r="CH1290" s="34"/>
      <c r="CI1290" s="34"/>
      <c r="CJ1290" s="34"/>
      <c r="CR1290" s="34"/>
      <c r="CZ1290" s="34"/>
      <c r="DH1290" s="34"/>
      <c r="DQ1290" s="34"/>
      <c r="DY1290" s="34"/>
      <c r="EG1290" s="34"/>
      <c r="EO1290" s="34"/>
      <c r="EW1290" s="71"/>
      <c r="FB1290" s="75"/>
      <c r="FC1290" s="75"/>
      <c r="FL1290" s="71"/>
    </row>
    <row r="1291" spans="3:168" s="35" customFormat="1" x14ac:dyDescent="0.2">
      <c r="C1291" s="36"/>
      <c r="G1291" s="37"/>
      <c r="H1291" s="37"/>
      <c r="P1291" s="34"/>
      <c r="X1291" s="34"/>
      <c r="AN1291" s="34"/>
      <c r="BD1291" s="34"/>
      <c r="BE1291" s="56"/>
      <c r="BF1291" s="56"/>
      <c r="BG1291" s="56"/>
      <c r="BH1291" s="56"/>
      <c r="BI1291" s="56"/>
      <c r="BJ1291" s="56"/>
      <c r="BK1291" s="56"/>
      <c r="BL1291" s="34"/>
      <c r="BT1291" s="34"/>
      <c r="CF1291" s="34"/>
      <c r="CG1291" s="34"/>
      <c r="CH1291" s="34"/>
      <c r="CI1291" s="34"/>
      <c r="CJ1291" s="34"/>
      <c r="CR1291" s="34"/>
      <c r="CZ1291" s="34"/>
      <c r="DH1291" s="34"/>
      <c r="DQ1291" s="34"/>
      <c r="DY1291" s="34"/>
      <c r="EG1291" s="34"/>
      <c r="EO1291" s="34"/>
      <c r="EW1291" s="71"/>
      <c r="FB1291" s="75"/>
      <c r="FC1291" s="75"/>
      <c r="FL1291" s="71"/>
    </row>
    <row r="1292" spans="3:168" s="35" customFormat="1" x14ac:dyDescent="0.2">
      <c r="C1292" s="36"/>
      <c r="G1292" s="37"/>
      <c r="H1292" s="37"/>
      <c r="P1292" s="34"/>
      <c r="X1292" s="34"/>
      <c r="AN1292" s="34"/>
      <c r="BD1292" s="34"/>
      <c r="BE1292" s="56"/>
      <c r="BF1292" s="56"/>
      <c r="BG1292" s="56"/>
      <c r="BH1292" s="56"/>
      <c r="BI1292" s="56"/>
      <c r="BJ1292" s="56"/>
      <c r="BK1292" s="56"/>
      <c r="BL1292" s="34"/>
      <c r="BT1292" s="34"/>
      <c r="CF1292" s="34"/>
      <c r="CG1292" s="34"/>
      <c r="CH1292" s="34"/>
      <c r="CI1292" s="34"/>
      <c r="CJ1292" s="34"/>
      <c r="CR1292" s="34"/>
      <c r="CZ1292" s="34"/>
      <c r="DH1292" s="34"/>
      <c r="DQ1292" s="34"/>
      <c r="DY1292" s="34"/>
      <c r="EG1292" s="34"/>
      <c r="EO1292" s="34"/>
      <c r="EW1292" s="71"/>
      <c r="FB1292" s="75"/>
      <c r="FC1292" s="75"/>
      <c r="FL1292" s="71"/>
    </row>
    <row r="1293" spans="3:168" s="35" customFormat="1" x14ac:dyDescent="0.2">
      <c r="C1293" s="36"/>
      <c r="G1293" s="37"/>
      <c r="H1293" s="37"/>
      <c r="P1293" s="34"/>
      <c r="X1293" s="34"/>
      <c r="AN1293" s="34"/>
      <c r="BD1293" s="34"/>
      <c r="BE1293" s="56"/>
      <c r="BF1293" s="56"/>
      <c r="BG1293" s="56"/>
      <c r="BH1293" s="56"/>
      <c r="BI1293" s="56"/>
      <c r="BJ1293" s="56"/>
      <c r="BK1293" s="56"/>
      <c r="BL1293" s="34"/>
      <c r="BT1293" s="34"/>
      <c r="CF1293" s="34"/>
      <c r="CG1293" s="34"/>
      <c r="CH1293" s="34"/>
      <c r="CI1293" s="34"/>
      <c r="CJ1293" s="34"/>
      <c r="CR1293" s="34"/>
      <c r="CZ1293" s="34"/>
      <c r="DH1293" s="34"/>
      <c r="DQ1293" s="34"/>
      <c r="DY1293" s="34"/>
      <c r="EG1293" s="34"/>
      <c r="EO1293" s="34"/>
      <c r="EW1293" s="71"/>
      <c r="FB1293" s="75"/>
      <c r="FC1293" s="75"/>
      <c r="FL1293" s="71"/>
    </row>
    <row r="1294" spans="3:168" s="35" customFormat="1" x14ac:dyDescent="0.2">
      <c r="C1294" s="36"/>
      <c r="G1294" s="37"/>
      <c r="H1294" s="37"/>
      <c r="P1294" s="34"/>
      <c r="X1294" s="34"/>
      <c r="AN1294" s="34"/>
      <c r="BD1294" s="34"/>
      <c r="BE1294" s="56"/>
      <c r="BF1294" s="56"/>
      <c r="BG1294" s="56"/>
      <c r="BH1294" s="56"/>
      <c r="BI1294" s="56"/>
      <c r="BJ1294" s="56"/>
      <c r="BK1294" s="56"/>
      <c r="BL1294" s="34"/>
      <c r="BT1294" s="34"/>
      <c r="CF1294" s="34"/>
      <c r="CG1294" s="34"/>
      <c r="CH1294" s="34"/>
      <c r="CI1294" s="34"/>
      <c r="CJ1294" s="34"/>
      <c r="CR1294" s="34"/>
      <c r="CZ1294" s="34"/>
      <c r="DH1294" s="34"/>
      <c r="DQ1294" s="34"/>
      <c r="DY1294" s="34"/>
      <c r="EG1294" s="34"/>
      <c r="EO1294" s="34"/>
      <c r="EW1294" s="71"/>
      <c r="FB1294" s="75"/>
      <c r="FC1294" s="75"/>
      <c r="FL1294" s="71"/>
    </row>
    <row r="1295" spans="3:168" s="35" customFormat="1" x14ac:dyDescent="0.2">
      <c r="C1295" s="36"/>
      <c r="G1295" s="37"/>
      <c r="H1295" s="37"/>
      <c r="P1295" s="34"/>
      <c r="X1295" s="34"/>
      <c r="AN1295" s="34"/>
      <c r="BD1295" s="34"/>
      <c r="BE1295" s="56"/>
      <c r="BF1295" s="56"/>
      <c r="BG1295" s="56"/>
      <c r="BH1295" s="56"/>
      <c r="BI1295" s="56"/>
      <c r="BJ1295" s="56"/>
      <c r="BK1295" s="56"/>
      <c r="BL1295" s="34"/>
      <c r="BT1295" s="34"/>
      <c r="CF1295" s="34"/>
      <c r="CG1295" s="34"/>
      <c r="CH1295" s="34"/>
      <c r="CI1295" s="34"/>
      <c r="CJ1295" s="34"/>
      <c r="CR1295" s="34"/>
      <c r="CZ1295" s="34"/>
      <c r="DH1295" s="34"/>
      <c r="DQ1295" s="34"/>
      <c r="DY1295" s="34"/>
      <c r="EG1295" s="34"/>
      <c r="EO1295" s="34"/>
      <c r="EW1295" s="71"/>
      <c r="FB1295" s="75"/>
      <c r="FC1295" s="75"/>
      <c r="FL1295" s="71"/>
    </row>
    <row r="1296" spans="3:168" s="35" customFormat="1" x14ac:dyDescent="0.2">
      <c r="C1296" s="36"/>
      <c r="G1296" s="37"/>
      <c r="H1296" s="37"/>
      <c r="P1296" s="34"/>
      <c r="X1296" s="34"/>
      <c r="AN1296" s="34"/>
      <c r="BD1296" s="34"/>
      <c r="BE1296" s="56"/>
      <c r="BF1296" s="56"/>
      <c r="BG1296" s="56"/>
      <c r="BH1296" s="56"/>
      <c r="BI1296" s="56"/>
      <c r="BJ1296" s="56"/>
      <c r="BK1296" s="56"/>
      <c r="BL1296" s="34"/>
      <c r="BT1296" s="34"/>
      <c r="CF1296" s="34"/>
      <c r="CG1296" s="34"/>
      <c r="CH1296" s="34"/>
      <c r="CI1296" s="34"/>
      <c r="CJ1296" s="34"/>
      <c r="CR1296" s="34"/>
      <c r="CZ1296" s="34"/>
      <c r="DH1296" s="34"/>
      <c r="DQ1296" s="34"/>
      <c r="DY1296" s="34"/>
      <c r="EG1296" s="34"/>
      <c r="EO1296" s="34"/>
      <c r="EW1296" s="71"/>
      <c r="FB1296" s="75"/>
      <c r="FC1296" s="75"/>
      <c r="FL1296" s="71"/>
    </row>
    <row r="1297" spans="3:168" s="35" customFormat="1" x14ac:dyDescent="0.2">
      <c r="C1297" s="36"/>
      <c r="G1297" s="37"/>
      <c r="H1297" s="37"/>
      <c r="P1297" s="34"/>
      <c r="X1297" s="34"/>
      <c r="AN1297" s="34"/>
      <c r="BD1297" s="34"/>
      <c r="BE1297" s="56"/>
      <c r="BF1297" s="56"/>
      <c r="BG1297" s="56"/>
      <c r="BH1297" s="56"/>
      <c r="BI1297" s="56"/>
      <c r="BJ1297" s="56"/>
      <c r="BK1297" s="56"/>
      <c r="BL1297" s="34"/>
      <c r="BT1297" s="34"/>
      <c r="CF1297" s="34"/>
      <c r="CG1297" s="34"/>
      <c r="CH1297" s="34"/>
      <c r="CI1297" s="34"/>
      <c r="CJ1297" s="34"/>
      <c r="CR1297" s="34"/>
      <c r="CZ1297" s="34"/>
      <c r="DH1297" s="34"/>
      <c r="DQ1297" s="34"/>
      <c r="DY1297" s="34"/>
      <c r="EG1297" s="34"/>
      <c r="EO1297" s="34"/>
      <c r="EW1297" s="71"/>
      <c r="FB1297" s="75"/>
      <c r="FC1297" s="75"/>
      <c r="FL1297" s="71"/>
    </row>
    <row r="1298" spans="3:168" s="35" customFormat="1" x14ac:dyDescent="0.2">
      <c r="C1298" s="36"/>
      <c r="G1298" s="37"/>
      <c r="H1298" s="37"/>
      <c r="P1298" s="34"/>
      <c r="X1298" s="34"/>
      <c r="AN1298" s="34"/>
      <c r="BD1298" s="34"/>
      <c r="BE1298" s="56"/>
      <c r="BF1298" s="56"/>
      <c r="BG1298" s="56"/>
      <c r="BH1298" s="56"/>
      <c r="BI1298" s="56"/>
      <c r="BJ1298" s="56"/>
      <c r="BK1298" s="56"/>
      <c r="BL1298" s="34"/>
      <c r="BT1298" s="34"/>
      <c r="CF1298" s="34"/>
      <c r="CG1298" s="34"/>
      <c r="CH1298" s="34"/>
      <c r="CI1298" s="34"/>
      <c r="CJ1298" s="34"/>
      <c r="CR1298" s="34"/>
      <c r="CZ1298" s="34"/>
      <c r="DH1298" s="34"/>
      <c r="DQ1298" s="34"/>
      <c r="DY1298" s="34"/>
      <c r="EG1298" s="34"/>
      <c r="EO1298" s="34"/>
      <c r="EW1298" s="71"/>
      <c r="FB1298" s="75"/>
      <c r="FC1298" s="75"/>
      <c r="FL1298" s="71"/>
    </row>
    <row r="1299" spans="3:168" s="35" customFormat="1" x14ac:dyDescent="0.2">
      <c r="C1299" s="36"/>
      <c r="G1299" s="37"/>
      <c r="H1299" s="37"/>
      <c r="P1299" s="34"/>
      <c r="X1299" s="34"/>
      <c r="AN1299" s="34"/>
      <c r="BD1299" s="34"/>
      <c r="BE1299" s="56"/>
      <c r="BF1299" s="56"/>
      <c r="BG1299" s="56"/>
      <c r="BH1299" s="56"/>
      <c r="BI1299" s="56"/>
      <c r="BJ1299" s="56"/>
      <c r="BK1299" s="56"/>
      <c r="BL1299" s="34"/>
      <c r="BT1299" s="34"/>
      <c r="CF1299" s="34"/>
      <c r="CG1299" s="34"/>
      <c r="CH1299" s="34"/>
      <c r="CI1299" s="34"/>
      <c r="CJ1299" s="34"/>
      <c r="CR1299" s="34"/>
      <c r="CZ1299" s="34"/>
      <c r="DH1299" s="34"/>
      <c r="DQ1299" s="34"/>
      <c r="DY1299" s="34"/>
      <c r="EG1299" s="34"/>
      <c r="EO1299" s="34"/>
      <c r="EW1299" s="71"/>
      <c r="FB1299" s="75"/>
      <c r="FC1299" s="75"/>
      <c r="FL1299" s="71"/>
    </row>
    <row r="1300" spans="3:168" s="35" customFormat="1" x14ac:dyDescent="0.2">
      <c r="C1300" s="36"/>
      <c r="G1300" s="37"/>
      <c r="H1300" s="37"/>
      <c r="P1300" s="34"/>
      <c r="X1300" s="34"/>
      <c r="AN1300" s="34"/>
      <c r="BD1300" s="34"/>
      <c r="BE1300" s="56"/>
      <c r="BF1300" s="56"/>
      <c r="BG1300" s="56"/>
      <c r="BH1300" s="56"/>
      <c r="BI1300" s="56"/>
      <c r="BJ1300" s="56"/>
      <c r="BK1300" s="56"/>
      <c r="BL1300" s="34"/>
      <c r="BT1300" s="34"/>
      <c r="CF1300" s="34"/>
      <c r="CG1300" s="34"/>
      <c r="CH1300" s="34"/>
      <c r="CI1300" s="34"/>
      <c r="CJ1300" s="34"/>
      <c r="CR1300" s="34"/>
      <c r="CZ1300" s="34"/>
      <c r="DH1300" s="34"/>
      <c r="DQ1300" s="34"/>
      <c r="DY1300" s="34"/>
      <c r="EG1300" s="34"/>
      <c r="EO1300" s="34"/>
      <c r="EW1300" s="71"/>
      <c r="FB1300" s="75"/>
      <c r="FC1300" s="75"/>
      <c r="FL1300" s="71"/>
    </row>
    <row r="1301" spans="3:168" s="35" customFormat="1" x14ac:dyDescent="0.2">
      <c r="C1301" s="36"/>
      <c r="G1301" s="37"/>
      <c r="H1301" s="37"/>
      <c r="P1301" s="34"/>
      <c r="X1301" s="34"/>
      <c r="AN1301" s="34"/>
      <c r="BD1301" s="34"/>
      <c r="BE1301" s="56"/>
      <c r="BF1301" s="56"/>
      <c r="BG1301" s="56"/>
      <c r="BH1301" s="56"/>
      <c r="BI1301" s="56"/>
      <c r="BJ1301" s="56"/>
      <c r="BK1301" s="56"/>
      <c r="BL1301" s="34"/>
      <c r="BT1301" s="34"/>
      <c r="CF1301" s="34"/>
      <c r="CG1301" s="34"/>
      <c r="CH1301" s="34"/>
      <c r="CI1301" s="34"/>
      <c r="CJ1301" s="34"/>
      <c r="CR1301" s="34"/>
      <c r="CZ1301" s="34"/>
      <c r="DH1301" s="34"/>
      <c r="DQ1301" s="34"/>
      <c r="DY1301" s="34"/>
      <c r="EG1301" s="34"/>
      <c r="EO1301" s="34"/>
      <c r="EW1301" s="71"/>
      <c r="FB1301" s="75"/>
      <c r="FC1301" s="75"/>
      <c r="FL1301" s="71"/>
    </row>
    <row r="1302" spans="3:168" s="35" customFormat="1" x14ac:dyDescent="0.2">
      <c r="C1302" s="36"/>
      <c r="G1302" s="37"/>
      <c r="H1302" s="37"/>
      <c r="P1302" s="34"/>
      <c r="X1302" s="34"/>
      <c r="AN1302" s="34"/>
      <c r="BD1302" s="34"/>
      <c r="BE1302" s="56"/>
      <c r="BF1302" s="56"/>
      <c r="BG1302" s="56"/>
      <c r="BH1302" s="56"/>
      <c r="BI1302" s="56"/>
      <c r="BJ1302" s="56"/>
      <c r="BK1302" s="56"/>
      <c r="BL1302" s="34"/>
      <c r="BT1302" s="34"/>
      <c r="CF1302" s="34"/>
      <c r="CG1302" s="34"/>
      <c r="CH1302" s="34"/>
      <c r="CI1302" s="34"/>
      <c r="CJ1302" s="34"/>
      <c r="CR1302" s="34"/>
      <c r="CZ1302" s="34"/>
      <c r="DH1302" s="34"/>
      <c r="DQ1302" s="34"/>
      <c r="DY1302" s="34"/>
      <c r="EG1302" s="34"/>
      <c r="EO1302" s="34"/>
      <c r="EW1302" s="71"/>
      <c r="FB1302" s="75"/>
      <c r="FC1302" s="75"/>
      <c r="FL1302" s="71"/>
    </row>
    <row r="1303" spans="3:168" s="35" customFormat="1" x14ac:dyDescent="0.2">
      <c r="C1303" s="36"/>
      <c r="G1303" s="37"/>
      <c r="H1303" s="37"/>
      <c r="P1303" s="34"/>
      <c r="X1303" s="34"/>
      <c r="AN1303" s="34"/>
      <c r="BD1303" s="34"/>
      <c r="BE1303" s="56"/>
      <c r="BF1303" s="56"/>
      <c r="BG1303" s="56"/>
      <c r="BH1303" s="56"/>
      <c r="BI1303" s="56"/>
      <c r="BJ1303" s="56"/>
      <c r="BK1303" s="56"/>
      <c r="BL1303" s="34"/>
      <c r="BT1303" s="34"/>
      <c r="CF1303" s="34"/>
      <c r="CG1303" s="34"/>
      <c r="CH1303" s="34"/>
      <c r="CI1303" s="34"/>
      <c r="CJ1303" s="34"/>
      <c r="CR1303" s="34"/>
      <c r="CZ1303" s="34"/>
      <c r="DH1303" s="34"/>
      <c r="DQ1303" s="34"/>
      <c r="DY1303" s="34"/>
      <c r="EG1303" s="34"/>
      <c r="EO1303" s="34"/>
      <c r="EW1303" s="71"/>
      <c r="FB1303" s="75"/>
      <c r="FC1303" s="75"/>
      <c r="FL1303" s="71"/>
    </row>
    <row r="1304" spans="3:168" s="35" customFormat="1" x14ac:dyDescent="0.2">
      <c r="C1304" s="36"/>
      <c r="G1304" s="37"/>
      <c r="H1304" s="37"/>
      <c r="P1304" s="34"/>
      <c r="X1304" s="34"/>
      <c r="AN1304" s="34"/>
      <c r="BD1304" s="34"/>
      <c r="BE1304" s="56"/>
      <c r="BF1304" s="56"/>
      <c r="BG1304" s="56"/>
      <c r="BH1304" s="56"/>
      <c r="BI1304" s="56"/>
      <c r="BJ1304" s="56"/>
      <c r="BK1304" s="56"/>
      <c r="BL1304" s="34"/>
      <c r="BT1304" s="34"/>
      <c r="CF1304" s="34"/>
      <c r="CG1304" s="34"/>
      <c r="CH1304" s="34"/>
      <c r="CI1304" s="34"/>
      <c r="CJ1304" s="34"/>
      <c r="CR1304" s="34"/>
      <c r="CZ1304" s="34"/>
      <c r="DH1304" s="34"/>
      <c r="DQ1304" s="34"/>
      <c r="DY1304" s="34"/>
      <c r="EG1304" s="34"/>
      <c r="EO1304" s="34"/>
      <c r="EW1304" s="71"/>
      <c r="FB1304" s="75"/>
      <c r="FC1304" s="75"/>
      <c r="FL1304" s="71"/>
    </row>
    <row r="1305" spans="3:168" s="35" customFormat="1" x14ac:dyDescent="0.2">
      <c r="C1305" s="36"/>
      <c r="G1305" s="37"/>
      <c r="H1305" s="37"/>
      <c r="P1305" s="34"/>
      <c r="X1305" s="34"/>
      <c r="AN1305" s="34"/>
      <c r="BD1305" s="34"/>
      <c r="BE1305" s="56"/>
      <c r="BF1305" s="56"/>
      <c r="BG1305" s="56"/>
      <c r="BH1305" s="56"/>
      <c r="BI1305" s="56"/>
      <c r="BJ1305" s="56"/>
      <c r="BK1305" s="56"/>
      <c r="BL1305" s="34"/>
      <c r="BT1305" s="34"/>
      <c r="CF1305" s="34"/>
      <c r="CG1305" s="34"/>
      <c r="CH1305" s="34"/>
      <c r="CI1305" s="34"/>
      <c r="CJ1305" s="34"/>
      <c r="CR1305" s="34"/>
      <c r="CZ1305" s="34"/>
      <c r="DH1305" s="34"/>
      <c r="DQ1305" s="34"/>
      <c r="DY1305" s="34"/>
      <c r="EG1305" s="34"/>
      <c r="EO1305" s="34"/>
      <c r="EW1305" s="71"/>
      <c r="FB1305" s="75"/>
      <c r="FC1305" s="75"/>
      <c r="FL1305" s="71"/>
    </row>
    <row r="1306" spans="3:168" s="35" customFormat="1" x14ac:dyDescent="0.2">
      <c r="C1306" s="36"/>
      <c r="G1306" s="37"/>
      <c r="H1306" s="37"/>
      <c r="P1306" s="34"/>
      <c r="X1306" s="34"/>
      <c r="AN1306" s="34"/>
      <c r="BD1306" s="34"/>
      <c r="BE1306" s="56"/>
      <c r="BF1306" s="56"/>
      <c r="BG1306" s="56"/>
      <c r="BH1306" s="56"/>
      <c r="BI1306" s="56"/>
      <c r="BJ1306" s="56"/>
      <c r="BK1306" s="56"/>
      <c r="BL1306" s="34"/>
      <c r="BT1306" s="34"/>
      <c r="CF1306" s="34"/>
      <c r="CG1306" s="34"/>
      <c r="CH1306" s="34"/>
      <c r="CI1306" s="34"/>
      <c r="CJ1306" s="34"/>
      <c r="CR1306" s="34"/>
      <c r="CZ1306" s="34"/>
      <c r="DH1306" s="34"/>
      <c r="DQ1306" s="34"/>
      <c r="DY1306" s="34"/>
      <c r="EG1306" s="34"/>
      <c r="EO1306" s="34"/>
      <c r="EW1306" s="71"/>
      <c r="FB1306" s="75"/>
      <c r="FC1306" s="75"/>
      <c r="FL1306" s="71"/>
    </row>
    <row r="1307" spans="3:168" s="35" customFormat="1" x14ac:dyDescent="0.2">
      <c r="C1307" s="36"/>
      <c r="G1307" s="37"/>
      <c r="H1307" s="37"/>
      <c r="P1307" s="34"/>
      <c r="X1307" s="34"/>
      <c r="AN1307" s="34"/>
      <c r="BD1307" s="34"/>
      <c r="BE1307" s="56"/>
      <c r="BF1307" s="56"/>
      <c r="BG1307" s="56"/>
      <c r="BH1307" s="56"/>
      <c r="BI1307" s="56"/>
      <c r="BJ1307" s="56"/>
      <c r="BK1307" s="56"/>
      <c r="BL1307" s="34"/>
      <c r="BT1307" s="34"/>
      <c r="CF1307" s="34"/>
      <c r="CG1307" s="34"/>
      <c r="CH1307" s="34"/>
      <c r="CI1307" s="34"/>
      <c r="CJ1307" s="34"/>
      <c r="CR1307" s="34"/>
      <c r="CZ1307" s="34"/>
      <c r="DH1307" s="34"/>
      <c r="DQ1307" s="34"/>
      <c r="DY1307" s="34"/>
      <c r="EG1307" s="34"/>
      <c r="EO1307" s="34"/>
      <c r="EW1307" s="71"/>
      <c r="FB1307" s="75"/>
      <c r="FC1307" s="75"/>
      <c r="FL1307" s="71"/>
    </row>
    <row r="1308" spans="3:168" s="35" customFormat="1" x14ac:dyDescent="0.2">
      <c r="C1308" s="36"/>
      <c r="G1308" s="37"/>
      <c r="H1308" s="37"/>
      <c r="P1308" s="34"/>
      <c r="X1308" s="34"/>
      <c r="AN1308" s="34"/>
      <c r="BD1308" s="34"/>
      <c r="BE1308" s="56"/>
      <c r="BF1308" s="56"/>
      <c r="BG1308" s="56"/>
      <c r="BH1308" s="56"/>
      <c r="BI1308" s="56"/>
      <c r="BJ1308" s="56"/>
      <c r="BK1308" s="56"/>
      <c r="BL1308" s="34"/>
      <c r="BT1308" s="34"/>
      <c r="CF1308" s="34"/>
      <c r="CG1308" s="34"/>
      <c r="CH1308" s="34"/>
      <c r="CI1308" s="34"/>
      <c r="CJ1308" s="34"/>
      <c r="CR1308" s="34"/>
      <c r="CZ1308" s="34"/>
      <c r="DH1308" s="34"/>
      <c r="DQ1308" s="34"/>
      <c r="DY1308" s="34"/>
      <c r="EG1308" s="34"/>
      <c r="EO1308" s="34"/>
      <c r="EW1308" s="71"/>
      <c r="FB1308" s="75"/>
      <c r="FC1308" s="75"/>
      <c r="FL1308" s="71"/>
    </row>
    <row r="1309" spans="3:168" s="35" customFormat="1" x14ac:dyDescent="0.2">
      <c r="C1309" s="36"/>
      <c r="G1309" s="37"/>
      <c r="H1309" s="37"/>
      <c r="P1309" s="34"/>
      <c r="X1309" s="34"/>
      <c r="AN1309" s="34"/>
      <c r="BD1309" s="34"/>
      <c r="BE1309" s="56"/>
      <c r="BF1309" s="56"/>
      <c r="BG1309" s="56"/>
      <c r="BH1309" s="56"/>
      <c r="BI1309" s="56"/>
      <c r="BJ1309" s="56"/>
      <c r="BK1309" s="56"/>
      <c r="BL1309" s="34"/>
      <c r="BT1309" s="34"/>
      <c r="CF1309" s="34"/>
      <c r="CG1309" s="34"/>
      <c r="CH1309" s="34"/>
      <c r="CI1309" s="34"/>
      <c r="CJ1309" s="34"/>
      <c r="CR1309" s="34"/>
      <c r="CZ1309" s="34"/>
      <c r="DH1309" s="34"/>
      <c r="DQ1309" s="34"/>
      <c r="DY1309" s="34"/>
      <c r="EG1309" s="34"/>
      <c r="EO1309" s="34"/>
      <c r="EW1309" s="71"/>
      <c r="FB1309" s="75"/>
      <c r="FC1309" s="75"/>
      <c r="FL1309" s="71"/>
    </row>
    <row r="1310" spans="3:168" s="35" customFormat="1" x14ac:dyDescent="0.2">
      <c r="C1310" s="36"/>
      <c r="G1310" s="37"/>
      <c r="H1310" s="37"/>
      <c r="P1310" s="34"/>
      <c r="X1310" s="34"/>
      <c r="AN1310" s="34"/>
      <c r="BD1310" s="34"/>
      <c r="BE1310" s="56"/>
      <c r="BF1310" s="56"/>
      <c r="BG1310" s="56"/>
      <c r="BH1310" s="56"/>
      <c r="BI1310" s="56"/>
      <c r="BJ1310" s="56"/>
      <c r="BK1310" s="56"/>
      <c r="BL1310" s="34"/>
      <c r="BT1310" s="34"/>
      <c r="CF1310" s="34"/>
      <c r="CG1310" s="34"/>
      <c r="CH1310" s="34"/>
      <c r="CI1310" s="34"/>
      <c r="CJ1310" s="34"/>
      <c r="CR1310" s="34"/>
      <c r="CZ1310" s="34"/>
      <c r="DH1310" s="34"/>
      <c r="DQ1310" s="34"/>
      <c r="DY1310" s="34"/>
      <c r="EG1310" s="34"/>
      <c r="EO1310" s="34"/>
      <c r="EW1310" s="71"/>
      <c r="FB1310" s="75"/>
      <c r="FC1310" s="75"/>
      <c r="FL1310" s="71"/>
    </row>
    <row r="1311" spans="3:168" s="35" customFormat="1" x14ac:dyDescent="0.2">
      <c r="C1311" s="36"/>
      <c r="G1311" s="37"/>
      <c r="H1311" s="37"/>
      <c r="P1311" s="34"/>
      <c r="X1311" s="34"/>
      <c r="AN1311" s="34"/>
      <c r="BD1311" s="34"/>
      <c r="BE1311" s="56"/>
      <c r="BF1311" s="56"/>
      <c r="BG1311" s="56"/>
      <c r="BH1311" s="56"/>
      <c r="BI1311" s="56"/>
      <c r="BJ1311" s="56"/>
      <c r="BK1311" s="56"/>
      <c r="BL1311" s="34"/>
      <c r="BT1311" s="34"/>
      <c r="CF1311" s="34"/>
      <c r="CG1311" s="34"/>
      <c r="CH1311" s="34"/>
      <c r="CI1311" s="34"/>
      <c r="CJ1311" s="34"/>
      <c r="CR1311" s="34"/>
      <c r="CZ1311" s="34"/>
      <c r="DH1311" s="34"/>
      <c r="DQ1311" s="34"/>
      <c r="DY1311" s="34"/>
      <c r="EG1311" s="34"/>
      <c r="EO1311" s="34"/>
      <c r="EW1311" s="71"/>
      <c r="FB1311" s="75"/>
      <c r="FC1311" s="75"/>
      <c r="FL1311" s="71"/>
    </row>
    <row r="1312" spans="3:168" s="35" customFormat="1" x14ac:dyDescent="0.2">
      <c r="C1312" s="36"/>
      <c r="G1312" s="37"/>
      <c r="H1312" s="37"/>
      <c r="P1312" s="34"/>
      <c r="X1312" s="34"/>
      <c r="AN1312" s="34"/>
      <c r="BD1312" s="34"/>
      <c r="BE1312" s="56"/>
      <c r="BF1312" s="56"/>
      <c r="BG1312" s="56"/>
      <c r="BH1312" s="56"/>
      <c r="BI1312" s="56"/>
      <c r="BJ1312" s="56"/>
      <c r="BK1312" s="56"/>
      <c r="BL1312" s="34"/>
      <c r="BT1312" s="34"/>
      <c r="CF1312" s="34"/>
      <c r="CG1312" s="34"/>
      <c r="CH1312" s="34"/>
      <c r="CI1312" s="34"/>
      <c r="CJ1312" s="34"/>
      <c r="CR1312" s="34"/>
      <c r="CZ1312" s="34"/>
      <c r="DH1312" s="34"/>
      <c r="DQ1312" s="34"/>
      <c r="DY1312" s="34"/>
      <c r="EG1312" s="34"/>
      <c r="EO1312" s="34"/>
      <c r="EW1312" s="71"/>
      <c r="FB1312" s="75"/>
      <c r="FC1312" s="75"/>
      <c r="FL1312" s="71"/>
    </row>
    <row r="1313" spans="3:168" s="35" customFormat="1" x14ac:dyDescent="0.2">
      <c r="C1313" s="36"/>
      <c r="G1313" s="37"/>
      <c r="H1313" s="37"/>
      <c r="P1313" s="34"/>
      <c r="X1313" s="34"/>
      <c r="AN1313" s="34"/>
      <c r="BD1313" s="34"/>
      <c r="BE1313" s="56"/>
      <c r="BF1313" s="56"/>
      <c r="BG1313" s="56"/>
      <c r="BH1313" s="56"/>
      <c r="BI1313" s="56"/>
      <c r="BJ1313" s="56"/>
      <c r="BK1313" s="56"/>
      <c r="BL1313" s="34"/>
      <c r="BT1313" s="34"/>
      <c r="CF1313" s="34"/>
      <c r="CG1313" s="34"/>
      <c r="CH1313" s="34"/>
      <c r="CI1313" s="34"/>
      <c r="CJ1313" s="34"/>
      <c r="CR1313" s="34"/>
      <c r="CZ1313" s="34"/>
      <c r="DH1313" s="34"/>
      <c r="DQ1313" s="34"/>
      <c r="DY1313" s="34"/>
      <c r="EG1313" s="34"/>
      <c r="EO1313" s="34"/>
      <c r="EW1313" s="71"/>
      <c r="FB1313" s="75"/>
      <c r="FC1313" s="75"/>
      <c r="FL1313" s="71"/>
    </row>
    <row r="1314" spans="3:168" s="35" customFormat="1" x14ac:dyDescent="0.2">
      <c r="C1314" s="36"/>
      <c r="G1314" s="37"/>
      <c r="H1314" s="37"/>
      <c r="P1314" s="34"/>
      <c r="X1314" s="34"/>
      <c r="AN1314" s="34"/>
      <c r="BD1314" s="34"/>
      <c r="BE1314" s="56"/>
      <c r="BF1314" s="56"/>
      <c r="BG1314" s="56"/>
      <c r="BH1314" s="56"/>
      <c r="BI1314" s="56"/>
      <c r="BJ1314" s="56"/>
      <c r="BK1314" s="56"/>
      <c r="BL1314" s="34"/>
      <c r="BT1314" s="34"/>
      <c r="CF1314" s="34"/>
      <c r="CG1314" s="34"/>
      <c r="CH1314" s="34"/>
      <c r="CI1314" s="34"/>
      <c r="CJ1314" s="34"/>
      <c r="CR1314" s="34"/>
      <c r="CZ1314" s="34"/>
      <c r="DH1314" s="34"/>
      <c r="DQ1314" s="34"/>
      <c r="DY1314" s="34"/>
      <c r="EG1314" s="34"/>
      <c r="EO1314" s="34"/>
      <c r="EW1314" s="71"/>
      <c r="FB1314" s="75"/>
      <c r="FC1314" s="75"/>
      <c r="FL1314" s="71"/>
    </row>
    <row r="1315" spans="3:168" s="35" customFormat="1" x14ac:dyDescent="0.2">
      <c r="C1315" s="36"/>
      <c r="G1315" s="37"/>
      <c r="H1315" s="37"/>
      <c r="P1315" s="34"/>
      <c r="X1315" s="34"/>
      <c r="AN1315" s="34"/>
      <c r="BD1315" s="34"/>
      <c r="BE1315" s="56"/>
      <c r="BF1315" s="56"/>
      <c r="BG1315" s="56"/>
      <c r="BH1315" s="56"/>
      <c r="BI1315" s="56"/>
      <c r="BJ1315" s="56"/>
      <c r="BK1315" s="56"/>
      <c r="BL1315" s="34"/>
      <c r="BT1315" s="34"/>
      <c r="CF1315" s="34"/>
      <c r="CG1315" s="34"/>
      <c r="CH1315" s="34"/>
      <c r="CI1315" s="34"/>
      <c r="CJ1315" s="34"/>
      <c r="CR1315" s="34"/>
      <c r="CZ1315" s="34"/>
      <c r="DH1315" s="34"/>
      <c r="DQ1315" s="34"/>
      <c r="DY1315" s="34"/>
      <c r="EG1315" s="34"/>
      <c r="EO1315" s="34"/>
      <c r="EW1315" s="71"/>
      <c r="FB1315" s="75"/>
      <c r="FC1315" s="75"/>
      <c r="FL1315" s="71"/>
    </row>
    <row r="1316" spans="3:168" s="35" customFormat="1" x14ac:dyDescent="0.2">
      <c r="C1316" s="36"/>
      <c r="G1316" s="37"/>
      <c r="H1316" s="37"/>
      <c r="P1316" s="34"/>
      <c r="X1316" s="34"/>
      <c r="AN1316" s="34"/>
      <c r="BD1316" s="34"/>
      <c r="BE1316" s="56"/>
      <c r="BF1316" s="56"/>
      <c r="BG1316" s="56"/>
      <c r="BH1316" s="56"/>
      <c r="BI1316" s="56"/>
      <c r="BJ1316" s="56"/>
      <c r="BK1316" s="56"/>
      <c r="BL1316" s="34"/>
      <c r="BT1316" s="34"/>
      <c r="CF1316" s="34"/>
      <c r="CG1316" s="34"/>
      <c r="CH1316" s="34"/>
      <c r="CI1316" s="34"/>
      <c r="CJ1316" s="34"/>
      <c r="CR1316" s="34"/>
      <c r="CZ1316" s="34"/>
      <c r="DH1316" s="34"/>
      <c r="DQ1316" s="34"/>
      <c r="DY1316" s="34"/>
      <c r="EG1316" s="34"/>
      <c r="EO1316" s="34"/>
      <c r="EW1316" s="71"/>
      <c r="FB1316" s="75"/>
      <c r="FC1316" s="75"/>
      <c r="FL1316" s="71"/>
    </row>
    <row r="1317" spans="3:168" s="35" customFormat="1" x14ac:dyDescent="0.2">
      <c r="C1317" s="36"/>
      <c r="G1317" s="37"/>
      <c r="H1317" s="37"/>
      <c r="P1317" s="34"/>
      <c r="X1317" s="34"/>
      <c r="AN1317" s="34"/>
      <c r="BD1317" s="34"/>
      <c r="BE1317" s="56"/>
      <c r="BF1317" s="56"/>
      <c r="BG1317" s="56"/>
      <c r="BH1317" s="56"/>
      <c r="BI1317" s="56"/>
      <c r="BJ1317" s="56"/>
      <c r="BK1317" s="56"/>
      <c r="BL1317" s="34"/>
      <c r="BT1317" s="34"/>
      <c r="CF1317" s="34"/>
      <c r="CG1317" s="34"/>
      <c r="CH1317" s="34"/>
      <c r="CI1317" s="34"/>
      <c r="CJ1317" s="34"/>
      <c r="CR1317" s="34"/>
      <c r="CZ1317" s="34"/>
      <c r="DH1317" s="34"/>
      <c r="DQ1317" s="34"/>
      <c r="DY1317" s="34"/>
      <c r="EG1317" s="34"/>
      <c r="EO1317" s="34"/>
      <c r="EW1317" s="71"/>
      <c r="FB1317" s="75"/>
      <c r="FC1317" s="75"/>
      <c r="FL1317" s="71"/>
    </row>
    <row r="1318" spans="3:168" s="35" customFormat="1" x14ac:dyDescent="0.2">
      <c r="C1318" s="36"/>
      <c r="G1318" s="37"/>
      <c r="H1318" s="37"/>
      <c r="P1318" s="34"/>
      <c r="X1318" s="34"/>
      <c r="AN1318" s="34"/>
      <c r="BD1318" s="34"/>
      <c r="BE1318" s="56"/>
      <c r="BF1318" s="56"/>
      <c r="BG1318" s="56"/>
      <c r="BH1318" s="56"/>
      <c r="BI1318" s="56"/>
      <c r="BJ1318" s="56"/>
      <c r="BK1318" s="56"/>
      <c r="BL1318" s="34"/>
      <c r="BT1318" s="34"/>
      <c r="CF1318" s="34"/>
      <c r="CG1318" s="34"/>
      <c r="CH1318" s="34"/>
      <c r="CI1318" s="34"/>
      <c r="CJ1318" s="34"/>
      <c r="CR1318" s="34"/>
      <c r="CZ1318" s="34"/>
      <c r="DH1318" s="34"/>
      <c r="DQ1318" s="34"/>
      <c r="DY1318" s="34"/>
      <c r="EG1318" s="34"/>
      <c r="EO1318" s="34"/>
      <c r="EW1318" s="71"/>
      <c r="FB1318" s="75"/>
      <c r="FC1318" s="75"/>
      <c r="FL1318" s="71"/>
    </row>
    <row r="1319" spans="3:168" s="35" customFormat="1" x14ac:dyDescent="0.2">
      <c r="C1319" s="36"/>
      <c r="G1319" s="37"/>
      <c r="H1319" s="37"/>
      <c r="P1319" s="34"/>
      <c r="X1319" s="34"/>
      <c r="AN1319" s="34"/>
      <c r="BD1319" s="34"/>
      <c r="BE1319" s="56"/>
      <c r="BF1319" s="56"/>
      <c r="BG1319" s="56"/>
      <c r="BH1319" s="56"/>
      <c r="BI1319" s="56"/>
      <c r="BJ1319" s="56"/>
      <c r="BK1319" s="56"/>
      <c r="BL1319" s="34"/>
      <c r="BT1319" s="34"/>
      <c r="CF1319" s="34"/>
      <c r="CG1319" s="34"/>
      <c r="CH1319" s="34"/>
      <c r="CI1319" s="34"/>
      <c r="CJ1319" s="34"/>
      <c r="CR1319" s="34"/>
      <c r="CZ1319" s="34"/>
      <c r="DH1319" s="34"/>
      <c r="DQ1319" s="34"/>
      <c r="DY1319" s="34"/>
      <c r="EG1319" s="34"/>
      <c r="EO1319" s="34"/>
      <c r="EW1319" s="71"/>
      <c r="FB1319" s="75"/>
      <c r="FC1319" s="75"/>
      <c r="FL1319" s="71"/>
    </row>
    <row r="1320" spans="3:168" s="35" customFormat="1" x14ac:dyDescent="0.2">
      <c r="C1320" s="36"/>
      <c r="G1320" s="37"/>
      <c r="H1320" s="37"/>
      <c r="P1320" s="34"/>
      <c r="X1320" s="34"/>
      <c r="AN1320" s="34"/>
      <c r="BD1320" s="34"/>
      <c r="BE1320" s="56"/>
      <c r="BF1320" s="56"/>
      <c r="BG1320" s="56"/>
      <c r="BH1320" s="56"/>
      <c r="BI1320" s="56"/>
      <c r="BJ1320" s="56"/>
      <c r="BK1320" s="56"/>
      <c r="BL1320" s="34"/>
      <c r="BT1320" s="34"/>
      <c r="CF1320" s="34"/>
      <c r="CG1320" s="34"/>
      <c r="CH1320" s="34"/>
      <c r="CI1320" s="34"/>
      <c r="CJ1320" s="34"/>
      <c r="CR1320" s="34"/>
      <c r="CZ1320" s="34"/>
      <c r="DH1320" s="34"/>
      <c r="DQ1320" s="34"/>
      <c r="DY1320" s="34"/>
      <c r="EG1320" s="34"/>
      <c r="EO1320" s="34"/>
      <c r="EW1320" s="71"/>
      <c r="FB1320" s="75"/>
      <c r="FC1320" s="75"/>
      <c r="FL1320" s="71"/>
    </row>
    <row r="1321" spans="3:168" s="35" customFormat="1" x14ac:dyDescent="0.2">
      <c r="C1321" s="36"/>
      <c r="G1321" s="37"/>
      <c r="H1321" s="37"/>
      <c r="P1321" s="34"/>
      <c r="X1321" s="34"/>
      <c r="AN1321" s="34"/>
      <c r="BD1321" s="34"/>
      <c r="BE1321" s="56"/>
      <c r="BF1321" s="56"/>
      <c r="BG1321" s="56"/>
      <c r="BH1321" s="56"/>
      <c r="BI1321" s="56"/>
      <c r="BJ1321" s="56"/>
      <c r="BK1321" s="56"/>
      <c r="BL1321" s="34"/>
      <c r="BT1321" s="34"/>
      <c r="CF1321" s="34"/>
      <c r="CG1321" s="34"/>
      <c r="CH1321" s="34"/>
      <c r="CI1321" s="34"/>
      <c r="CJ1321" s="34"/>
      <c r="CR1321" s="34"/>
      <c r="CZ1321" s="34"/>
      <c r="DH1321" s="34"/>
      <c r="DQ1321" s="34"/>
      <c r="DY1321" s="34"/>
      <c r="EG1321" s="34"/>
      <c r="EO1321" s="34"/>
      <c r="EW1321" s="71"/>
      <c r="FB1321" s="75"/>
      <c r="FC1321" s="75"/>
      <c r="FL1321" s="71"/>
    </row>
    <row r="1322" spans="3:168" s="35" customFormat="1" x14ac:dyDescent="0.2">
      <c r="C1322" s="36"/>
      <c r="G1322" s="37"/>
      <c r="H1322" s="37"/>
      <c r="P1322" s="34"/>
      <c r="X1322" s="34"/>
      <c r="AN1322" s="34"/>
      <c r="BD1322" s="34"/>
      <c r="BE1322" s="56"/>
      <c r="BF1322" s="56"/>
      <c r="BG1322" s="56"/>
      <c r="BH1322" s="56"/>
      <c r="BI1322" s="56"/>
      <c r="BJ1322" s="56"/>
      <c r="BK1322" s="56"/>
      <c r="BL1322" s="34"/>
      <c r="BT1322" s="34"/>
      <c r="CF1322" s="34"/>
      <c r="CG1322" s="34"/>
      <c r="CH1322" s="34"/>
      <c r="CI1322" s="34"/>
      <c r="CJ1322" s="34"/>
      <c r="CR1322" s="34"/>
      <c r="CZ1322" s="34"/>
      <c r="DH1322" s="34"/>
      <c r="DQ1322" s="34"/>
      <c r="DY1322" s="34"/>
      <c r="EG1322" s="34"/>
      <c r="EO1322" s="34"/>
      <c r="EW1322" s="71"/>
      <c r="FB1322" s="75"/>
      <c r="FC1322" s="75"/>
      <c r="FL1322" s="71"/>
    </row>
    <row r="1323" spans="3:168" s="35" customFormat="1" x14ac:dyDescent="0.2">
      <c r="C1323" s="36"/>
      <c r="G1323" s="37"/>
      <c r="H1323" s="37"/>
      <c r="P1323" s="34"/>
      <c r="X1323" s="34"/>
      <c r="AN1323" s="34"/>
      <c r="BD1323" s="34"/>
      <c r="BE1323" s="56"/>
      <c r="BF1323" s="56"/>
      <c r="BG1323" s="56"/>
      <c r="BH1323" s="56"/>
      <c r="BI1323" s="56"/>
      <c r="BJ1323" s="56"/>
      <c r="BK1323" s="56"/>
      <c r="BL1323" s="34"/>
      <c r="BT1323" s="34"/>
      <c r="CF1323" s="34"/>
      <c r="CG1323" s="34"/>
      <c r="CH1323" s="34"/>
      <c r="CI1323" s="34"/>
      <c r="CJ1323" s="34"/>
      <c r="CR1323" s="34"/>
      <c r="CZ1323" s="34"/>
      <c r="DH1323" s="34"/>
      <c r="DQ1323" s="34"/>
      <c r="DY1323" s="34"/>
      <c r="EG1323" s="34"/>
      <c r="EO1323" s="34"/>
      <c r="EW1323" s="71"/>
      <c r="FB1323" s="75"/>
      <c r="FC1323" s="75"/>
      <c r="FL1323" s="71"/>
    </row>
    <row r="1324" spans="3:168" s="35" customFormat="1" x14ac:dyDescent="0.2">
      <c r="C1324" s="36"/>
      <c r="G1324" s="37"/>
      <c r="H1324" s="37"/>
      <c r="P1324" s="34"/>
      <c r="X1324" s="34"/>
      <c r="AN1324" s="34"/>
      <c r="BD1324" s="34"/>
      <c r="BE1324" s="56"/>
      <c r="BF1324" s="56"/>
      <c r="BG1324" s="56"/>
      <c r="BH1324" s="56"/>
      <c r="BI1324" s="56"/>
      <c r="BJ1324" s="56"/>
      <c r="BK1324" s="56"/>
      <c r="BL1324" s="34"/>
      <c r="BT1324" s="34"/>
      <c r="CF1324" s="34"/>
      <c r="CG1324" s="34"/>
      <c r="CH1324" s="34"/>
      <c r="CI1324" s="34"/>
      <c r="CJ1324" s="34"/>
      <c r="CR1324" s="34"/>
      <c r="CZ1324" s="34"/>
      <c r="DH1324" s="34"/>
      <c r="DQ1324" s="34"/>
      <c r="DY1324" s="34"/>
      <c r="EG1324" s="34"/>
      <c r="EO1324" s="34"/>
      <c r="EW1324" s="71"/>
      <c r="FB1324" s="75"/>
      <c r="FC1324" s="75"/>
      <c r="FL1324" s="71"/>
    </row>
    <row r="1325" spans="3:168" s="35" customFormat="1" x14ac:dyDescent="0.2">
      <c r="C1325" s="36"/>
      <c r="G1325" s="37"/>
      <c r="H1325" s="37"/>
      <c r="P1325" s="34"/>
      <c r="X1325" s="34"/>
      <c r="AN1325" s="34"/>
      <c r="BD1325" s="34"/>
      <c r="BE1325" s="56"/>
      <c r="BF1325" s="56"/>
      <c r="BG1325" s="56"/>
      <c r="BH1325" s="56"/>
      <c r="BI1325" s="56"/>
      <c r="BJ1325" s="56"/>
      <c r="BK1325" s="56"/>
      <c r="BL1325" s="34"/>
      <c r="BT1325" s="34"/>
      <c r="CF1325" s="34"/>
      <c r="CG1325" s="34"/>
      <c r="CH1325" s="34"/>
      <c r="CI1325" s="34"/>
      <c r="CJ1325" s="34"/>
      <c r="CR1325" s="34"/>
      <c r="CZ1325" s="34"/>
      <c r="DH1325" s="34"/>
      <c r="DQ1325" s="34"/>
      <c r="DY1325" s="34"/>
      <c r="EG1325" s="34"/>
      <c r="EO1325" s="34"/>
      <c r="EW1325" s="71"/>
      <c r="FB1325" s="75"/>
      <c r="FC1325" s="75"/>
      <c r="FL1325" s="71"/>
    </row>
    <row r="1326" spans="3:168" s="35" customFormat="1" x14ac:dyDescent="0.2">
      <c r="C1326" s="36"/>
      <c r="G1326" s="37"/>
      <c r="H1326" s="37"/>
      <c r="P1326" s="34"/>
      <c r="X1326" s="34"/>
      <c r="AN1326" s="34"/>
      <c r="BD1326" s="34"/>
      <c r="BE1326" s="56"/>
      <c r="BF1326" s="56"/>
      <c r="BG1326" s="56"/>
      <c r="BH1326" s="56"/>
      <c r="BI1326" s="56"/>
      <c r="BJ1326" s="56"/>
      <c r="BK1326" s="56"/>
      <c r="BL1326" s="34"/>
      <c r="BT1326" s="34"/>
      <c r="CF1326" s="34"/>
      <c r="CG1326" s="34"/>
      <c r="CH1326" s="34"/>
      <c r="CI1326" s="34"/>
      <c r="CJ1326" s="34"/>
      <c r="CR1326" s="34"/>
      <c r="CZ1326" s="34"/>
      <c r="DH1326" s="34"/>
      <c r="DQ1326" s="34"/>
      <c r="DY1326" s="34"/>
      <c r="EG1326" s="34"/>
      <c r="EO1326" s="34"/>
      <c r="EW1326" s="71"/>
      <c r="FB1326" s="75"/>
      <c r="FC1326" s="75"/>
      <c r="FL1326" s="71"/>
    </row>
    <row r="1327" spans="3:168" s="35" customFormat="1" x14ac:dyDescent="0.2">
      <c r="C1327" s="36"/>
      <c r="G1327" s="37"/>
      <c r="H1327" s="37"/>
      <c r="P1327" s="34"/>
      <c r="X1327" s="34"/>
      <c r="AN1327" s="34"/>
      <c r="BD1327" s="34"/>
      <c r="BE1327" s="56"/>
      <c r="BF1327" s="56"/>
      <c r="BG1327" s="56"/>
      <c r="BH1327" s="56"/>
      <c r="BI1327" s="56"/>
      <c r="BJ1327" s="56"/>
      <c r="BK1327" s="56"/>
      <c r="BL1327" s="34"/>
      <c r="BT1327" s="34"/>
      <c r="CF1327" s="34"/>
      <c r="CG1327" s="34"/>
      <c r="CH1327" s="34"/>
      <c r="CI1327" s="34"/>
      <c r="CJ1327" s="34"/>
      <c r="CR1327" s="34"/>
      <c r="CZ1327" s="34"/>
      <c r="DH1327" s="34"/>
      <c r="DQ1327" s="34"/>
      <c r="DY1327" s="34"/>
      <c r="EG1327" s="34"/>
      <c r="EO1327" s="34"/>
      <c r="EW1327" s="71"/>
      <c r="FB1327" s="75"/>
      <c r="FC1327" s="75"/>
      <c r="FL1327" s="71"/>
    </row>
    <row r="1328" spans="3:168" s="35" customFormat="1" x14ac:dyDescent="0.2">
      <c r="C1328" s="36"/>
      <c r="G1328" s="37"/>
      <c r="H1328" s="37"/>
      <c r="P1328" s="34"/>
      <c r="X1328" s="34"/>
      <c r="AN1328" s="34"/>
      <c r="BD1328" s="34"/>
      <c r="BE1328" s="56"/>
      <c r="BF1328" s="56"/>
      <c r="BG1328" s="56"/>
      <c r="BH1328" s="56"/>
      <c r="BI1328" s="56"/>
      <c r="BJ1328" s="56"/>
      <c r="BK1328" s="56"/>
      <c r="BL1328" s="34"/>
      <c r="BT1328" s="34"/>
      <c r="CF1328" s="34"/>
      <c r="CG1328" s="34"/>
      <c r="CH1328" s="34"/>
      <c r="CI1328" s="34"/>
      <c r="CJ1328" s="34"/>
      <c r="CR1328" s="34"/>
      <c r="CZ1328" s="34"/>
      <c r="DH1328" s="34"/>
      <c r="DQ1328" s="34"/>
      <c r="DY1328" s="34"/>
      <c r="EG1328" s="34"/>
      <c r="EO1328" s="34"/>
      <c r="EW1328" s="71"/>
      <c r="FB1328" s="75"/>
      <c r="FC1328" s="75"/>
      <c r="FL1328" s="71"/>
    </row>
    <row r="1329" spans="3:168" s="35" customFormat="1" x14ac:dyDescent="0.2">
      <c r="C1329" s="36"/>
      <c r="G1329" s="37"/>
      <c r="H1329" s="37"/>
      <c r="P1329" s="34"/>
      <c r="X1329" s="34"/>
      <c r="AN1329" s="34"/>
      <c r="BD1329" s="34"/>
      <c r="BE1329" s="56"/>
      <c r="BF1329" s="56"/>
      <c r="BG1329" s="56"/>
      <c r="BH1329" s="56"/>
      <c r="BI1329" s="56"/>
      <c r="BJ1329" s="56"/>
      <c r="BK1329" s="56"/>
      <c r="BL1329" s="34"/>
      <c r="BT1329" s="34"/>
      <c r="CF1329" s="34"/>
      <c r="CG1329" s="34"/>
      <c r="CH1329" s="34"/>
      <c r="CI1329" s="34"/>
      <c r="CJ1329" s="34"/>
      <c r="CR1329" s="34"/>
      <c r="CZ1329" s="34"/>
      <c r="DH1329" s="34"/>
      <c r="DQ1329" s="34"/>
      <c r="DY1329" s="34"/>
      <c r="EG1329" s="34"/>
      <c r="EO1329" s="34"/>
      <c r="EW1329" s="71"/>
      <c r="FB1329" s="75"/>
      <c r="FC1329" s="75"/>
      <c r="FL1329" s="71"/>
    </row>
    <row r="1330" spans="3:168" s="35" customFormat="1" x14ac:dyDescent="0.2">
      <c r="C1330" s="36"/>
      <c r="G1330" s="37"/>
      <c r="H1330" s="37"/>
      <c r="P1330" s="34"/>
      <c r="X1330" s="34"/>
      <c r="AN1330" s="34"/>
      <c r="BD1330" s="34"/>
      <c r="BE1330" s="56"/>
      <c r="BF1330" s="56"/>
      <c r="BG1330" s="56"/>
      <c r="BH1330" s="56"/>
      <c r="BI1330" s="56"/>
      <c r="BJ1330" s="56"/>
      <c r="BK1330" s="56"/>
      <c r="BL1330" s="34"/>
      <c r="BT1330" s="34"/>
      <c r="CF1330" s="34"/>
      <c r="CG1330" s="34"/>
      <c r="CH1330" s="34"/>
      <c r="CI1330" s="34"/>
      <c r="CJ1330" s="34"/>
      <c r="CR1330" s="34"/>
      <c r="CZ1330" s="34"/>
      <c r="DH1330" s="34"/>
      <c r="DQ1330" s="34"/>
      <c r="DY1330" s="34"/>
      <c r="EG1330" s="34"/>
      <c r="EO1330" s="34"/>
      <c r="EW1330" s="71"/>
      <c r="FB1330" s="75"/>
      <c r="FC1330" s="75"/>
      <c r="FL1330" s="71"/>
    </row>
    <row r="1331" spans="3:168" s="35" customFormat="1" x14ac:dyDescent="0.2">
      <c r="C1331" s="36"/>
      <c r="G1331" s="37"/>
      <c r="H1331" s="37"/>
      <c r="P1331" s="34"/>
      <c r="X1331" s="34"/>
      <c r="AN1331" s="34"/>
      <c r="BD1331" s="34"/>
      <c r="BE1331" s="56"/>
      <c r="BF1331" s="56"/>
      <c r="BG1331" s="56"/>
      <c r="BH1331" s="56"/>
      <c r="BI1331" s="56"/>
      <c r="BJ1331" s="56"/>
      <c r="BK1331" s="56"/>
      <c r="BL1331" s="34"/>
      <c r="BT1331" s="34"/>
      <c r="CF1331" s="34"/>
      <c r="CG1331" s="34"/>
      <c r="CH1331" s="34"/>
      <c r="CI1331" s="34"/>
      <c r="CJ1331" s="34"/>
      <c r="CR1331" s="34"/>
      <c r="CZ1331" s="34"/>
      <c r="DH1331" s="34"/>
      <c r="DQ1331" s="34"/>
      <c r="DY1331" s="34"/>
      <c r="EG1331" s="34"/>
      <c r="EO1331" s="34"/>
      <c r="EW1331" s="71"/>
      <c r="FB1331" s="75"/>
      <c r="FC1331" s="75"/>
      <c r="FL1331" s="71"/>
    </row>
    <row r="1332" spans="3:168" s="35" customFormat="1" x14ac:dyDescent="0.2">
      <c r="C1332" s="36"/>
      <c r="G1332" s="37"/>
      <c r="H1332" s="37"/>
      <c r="P1332" s="34"/>
      <c r="X1332" s="34"/>
      <c r="AN1332" s="34"/>
      <c r="BD1332" s="34"/>
      <c r="BE1332" s="56"/>
      <c r="BF1332" s="56"/>
      <c r="BG1332" s="56"/>
      <c r="BH1332" s="56"/>
      <c r="BI1332" s="56"/>
      <c r="BJ1332" s="56"/>
      <c r="BK1332" s="56"/>
      <c r="BL1332" s="34"/>
      <c r="BT1332" s="34"/>
      <c r="CF1332" s="34"/>
      <c r="CG1332" s="34"/>
      <c r="CH1332" s="34"/>
      <c r="CI1332" s="34"/>
      <c r="CJ1332" s="34"/>
      <c r="CR1332" s="34"/>
      <c r="CZ1332" s="34"/>
      <c r="DH1332" s="34"/>
      <c r="DQ1332" s="34"/>
      <c r="DY1332" s="34"/>
      <c r="EG1332" s="34"/>
      <c r="EO1332" s="34"/>
      <c r="EW1332" s="71"/>
      <c r="FB1332" s="75"/>
      <c r="FC1332" s="75"/>
      <c r="FL1332" s="71"/>
    </row>
    <row r="1333" spans="3:168" s="35" customFormat="1" x14ac:dyDescent="0.2">
      <c r="C1333" s="36"/>
      <c r="G1333" s="37"/>
      <c r="H1333" s="37"/>
      <c r="P1333" s="34"/>
      <c r="X1333" s="34"/>
      <c r="AN1333" s="34"/>
      <c r="BD1333" s="34"/>
      <c r="BE1333" s="56"/>
      <c r="BF1333" s="56"/>
      <c r="BG1333" s="56"/>
      <c r="BH1333" s="56"/>
      <c r="BI1333" s="56"/>
      <c r="BJ1333" s="56"/>
      <c r="BK1333" s="56"/>
      <c r="BL1333" s="34"/>
      <c r="BT1333" s="34"/>
      <c r="CF1333" s="34"/>
      <c r="CG1333" s="34"/>
      <c r="CH1333" s="34"/>
      <c r="CI1333" s="34"/>
      <c r="CJ1333" s="34"/>
      <c r="CR1333" s="34"/>
      <c r="CZ1333" s="34"/>
      <c r="DH1333" s="34"/>
      <c r="DQ1333" s="34"/>
      <c r="DY1333" s="34"/>
      <c r="EG1333" s="34"/>
      <c r="EO1333" s="34"/>
      <c r="EW1333" s="71"/>
      <c r="FB1333" s="75"/>
      <c r="FC1333" s="75"/>
      <c r="FL1333" s="71"/>
    </row>
    <row r="1334" spans="3:168" s="35" customFormat="1" x14ac:dyDescent="0.2">
      <c r="C1334" s="36"/>
      <c r="G1334" s="37"/>
      <c r="H1334" s="37"/>
      <c r="P1334" s="34"/>
      <c r="X1334" s="34"/>
      <c r="AN1334" s="34"/>
      <c r="BD1334" s="34"/>
      <c r="BE1334" s="56"/>
      <c r="BF1334" s="56"/>
      <c r="BG1334" s="56"/>
      <c r="BH1334" s="56"/>
      <c r="BI1334" s="56"/>
      <c r="BJ1334" s="56"/>
      <c r="BK1334" s="56"/>
      <c r="BL1334" s="34"/>
      <c r="BT1334" s="34"/>
      <c r="CF1334" s="34"/>
      <c r="CG1334" s="34"/>
      <c r="CH1334" s="34"/>
      <c r="CI1334" s="34"/>
      <c r="CJ1334" s="34"/>
      <c r="CR1334" s="34"/>
      <c r="CZ1334" s="34"/>
      <c r="DH1334" s="34"/>
      <c r="DQ1334" s="34"/>
      <c r="DY1334" s="34"/>
      <c r="EG1334" s="34"/>
      <c r="EO1334" s="34"/>
      <c r="EW1334" s="71"/>
      <c r="FB1334" s="75"/>
      <c r="FC1334" s="75"/>
      <c r="FL1334" s="71"/>
    </row>
    <row r="1335" spans="3:168" s="35" customFormat="1" x14ac:dyDescent="0.2">
      <c r="C1335" s="36"/>
      <c r="G1335" s="37"/>
      <c r="H1335" s="37"/>
      <c r="P1335" s="34"/>
      <c r="X1335" s="34"/>
      <c r="AN1335" s="34"/>
      <c r="BD1335" s="34"/>
      <c r="BE1335" s="56"/>
      <c r="BF1335" s="56"/>
      <c r="BG1335" s="56"/>
      <c r="BH1335" s="56"/>
      <c r="BI1335" s="56"/>
      <c r="BJ1335" s="56"/>
      <c r="BK1335" s="56"/>
      <c r="BL1335" s="34"/>
      <c r="BT1335" s="34"/>
      <c r="CF1335" s="34"/>
      <c r="CG1335" s="34"/>
      <c r="CH1335" s="34"/>
      <c r="CI1335" s="34"/>
      <c r="CJ1335" s="34"/>
      <c r="CR1335" s="34"/>
      <c r="CZ1335" s="34"/>
      <c r="DH1335" s="34"/>
      <c r="DQ1335" s="34"/>
      <c r="DY1335" s="34"/>
      <c r="EG1335" s="34"/>
      <c r="EO1335" s="34"/>
      <c r="EW1335" s="71"/>
      <c r="FB1335" s="75"/>
      <c r="FC1335" s="75"/>
      <c r="FL1335" s="71"/>
    </row>
    <row r="1336" spans="3:168" s="35" customFormat="1" x14ac:dyDescent="0.2">
      <c r="C1336" s="36"/>
      <c r="G1336" s="37"/>
      <c r="H1336" s="37"/>
      <c r="P1336" s="34"/>
      <c r="X1336" s="34"/>
      <c r="AN1336" s="34"/>
      <c r="BD1336" s="34"/>
      <c r="BE1336" s="56"/>
      <c r="BF1336" s="56"/>
      <c r="BG1336" s="56"/>
      <c r="BH1336" s="56"/>
      <c r="BI1336" s="56"/>
      <c r="BJ1336" s="56"/>
      <c r="BK1336" s="56"/>
      <c r="BL1336" s="34"/>
      <c r="BT1336" s="34"/>
      <c r="CF1336" s="34"/>
      <c r="CG1336" s="34"/>
      <c r="CH1336" s="34"/>
      <c r="CI1336" s="34"/>
      <c r="CJ1336" s="34"/>
      <c r="CR1336" s="34"/>
      <c r="CZ1336" s="34"/>
      <c r="DH1336" s="34"/>
      <c r="DQ1336" s="34"/>
      <c r="DY1336" s="34"/>
      <c r="EG1336" s="34"/>
      <c r="EO1336" s="34"/>
      <c r="EW1336" s="71"/>
      <c r="FB1336" s="75"/>
      <c r="FC1336" s="75"/>
      <c r="FL1336" s="71"/>
    </row>
    <row r="1337" spans="3:168" s="35" customFormat="1" x14ac:dyDescent="0.2">
      <c r="C1337" s="36"/>
      <c r="G1337" s="37"/>
      <c r="H1337" s="37"/>
      <c r="P1337" s="34"/>
      <c r="X1337" s="34"/>
      <c r="AN1337" s="34"/>
      <c r="BD1337" s="34"/>
      <c r="BE1337" s="56"/>
      <c r="BF1337" s="56"/>
      <c r="BG1337" s="56"/>
      <c r="BH1337" s="56"/>
      <c r="BI1337" s="56"/>
      <c r="BJ1337" s="56"/>
      <c r="BK1337" s="56"/>
      <c r="BL1337" s="34"/>
      <c r="BT1337" s="34"/>
      <c r="CF1337" s="34"/>
      <c r="CG1337" s="34"/>
      <c r="CH1337" s="34"/>
      <c r="CI1337" s="34"/>
      <c r="CJ1337" s="34"/>
      <c r="CR1337" s="34"/>
      <c r="CZ1337" s="34"/>
      <c r="DH1337" s="34"/>
      <c r="DQ1337" s="34"/>
      <c r="DY1337" s="34"/>
      <c r="EG1337" s="34"/>
      <c r="EO1337" s="34"/>
      <c r="EW1337" s="71"/>
      <c r="FB1337" s="75"/>
      <c r="FC1337" s="75"/>
      <c r="FL1337" s="71"/>
    </row>
    <row r="1338" spans="3:168" s="35" customFormat="1" x14ac:dyDescent="0.2">
      <c r="C1338" s="36"/>
      <c r="G1338" s="37"/>
      <c r="H1338" s="37"/>
      <c r="P1338" s="34"/>
      <c r="X1338" s="34"/>
      <c r="AN1338" s="34"/>
      <c r="BD1338" s="34"/>
      <c r="BE1338" s="56"/>
      <c r="BF1338" s="56"/>
      <c r="BG1338" s="56"/>
      <c r="BH1338" s="56"/>
      <c r="BI1338" s="56"/>
      <c r="BJ1338" s="56"/>
      <c r="BK1338" s="56"/>
      <c r="BL1338" s="34"/>
      <c r="BT1338" s="34"/>
      <c r="CF1338" s="34"/>
      <c r="CG1338" s="34"/>
      <c r="CH1338" s="34"/>
      <c r="CI1338" s="34"/>
      <c r="CJ1338" s="34"/>
      <c r="CR1338" s="34"/>
      <c r="CZ1338" s="34"/>
      <c r="DH1338" s="34"/>
      <c r="DQ1338" s="34"/>
      <c r="DY1338" s="34"/>
      <c r="EG1338" s="34"/>
      <c r="EO1338" s="34"/>
      <c r="EW1338" s="71"/>
      <c r="FB1338" s="75"/>
      <c r="FC1338" s="75"/>
      <c r="FL1338" s="71"/>
    </row>
    <row r="1339" spans="3:168" s="35" customFormat="1" x14ac:dyDescent="0.2">
      <c r="C1339" s="36"/>
      <c r="G1339" s="37"/>
      <c r="H1339" s="37"/>
      <c r="P1339" s="34"/>
      <c r="X1339" s="34"/>
      <c r="AN1339" s="34"/>
      <c r="BD1339" s="34"/>
      <c r="BE1339" s="56"/>
      <c r="BF1339" s="56"/>
      <c r="BG1339" s="56"/>
      <c r="BH1339" s="56"/>
      <c r="BI1339" s="56"/>
      <c r="BJ1339" s="56"/>
      <c r="BK1339" s="56"/>
      <c r="BL1339" s="34"/>
      <c r="BT1339" s="34"/>
      <c r="CF1339" s="34"/>
      <c r="CG1339" s="34"/>
      <c r="CH1339" s="34"/>
      <c r="CI1339" s="34"/>
      <c r="CJ1339" s="34"/>
      <c r="CR1339" s="34"/>
      <c r="CZ1339" s="34"/>
      <c r="DH1339" s="34"/>
      <c r="DQ1339" s="34"/>
      <c r="DY1339" s="34"/>
      <c r="EG1339" s="34"/>
      <c r="EO1339" s="34"/>
      <c r="EW1339" s="71"/>
      <c r="FB1339" s="75"/>
      <c r="FC1339" s="75"/>
      <c r="FL1339" s="71"/>
    </row>
    <row r="1340" spans="3:168" s="35" customFormat="1" x14ac:dyDescent="0.2">
      <c r="C1340" s="36"/>
      <c r="G1340" s="37"/>
      <c r="H1340" s="37"/>
      <c r="P1340" s="34"/>
      <c r="X1340" s="34"/>
      <c r="AN1340" s="34"/>
      <c r="BD1340" s="34"/>
      <c r="BE1340" s="56"/>
      <c r="BF1340" s="56"/>
      <c r="BG1340" s="56"/>
      <c r="BH1340" s="56"/>
      <c r="BI1340" s="56"/>
      <c r="BJ1340" s="56"/>
      <c r="BK1340" s="56"/>
      <c r="BL1340" s="34"/>
      <c r="BT1340" s="34"/>
      <c r="CF1340" s="34"/>
      <c r="CG1340" s="34"/>
      <c r="CH1340" s="34"/>
      <c r="CI1340" s="34"/>
      <c r="CJ1340" s="34"/>
      <c r="CR1340" s="34"/>
      <c r="CZ1340" s="34"/>
      <c r="DH1340" s="34"/>
      <c r="DQ1340" s="34"/>
      <c r="DY1340" s="34"/>
      <c r="EG1340" s="34"/>
      <c r="EO1340" s="34"/>
      <c r="EW1340" s="71"/>
      <c r="FB1340" s="75"/>
      <c r="FC1340" s="75"/>
      <c r="FL1340" s="71"/>
    </row>
    <row r="1341" spans="3:168" s="35" customFormat="1" x14ac:dyDescent="0.2">
      <c r="C1341" s="36"/>
      <c r="G1341" s="37"/>
      <c r="H1341" s="37"/>
      <c r="P1341" s="34"/>
      <c r="X1341" s="34"/>
      <c r="AN1341" s="34"/>
      <c r="BD1341" s="34"/>
      <c r="BE1341" s="56"/>
      <c r="BF1341" s="56"/>
      <c r="BG1341" s="56"/>
      <c r="BH1341" s="56"/>
      <c r="BI1341" s="56"/>
      <c r="BJ1341" s="56"/>
      <c r="BK1341" s="56"/>
      <c r="BL1341" s="34"/>
      <c r="BT1341" s="34"/>
      <c r="CF1341" s="34"/>
      <c r="CG1341" s="34"/>
      <c r="CH1341" s="34"/>
      <c r="CI1341" s="34"/>
      <c r="CJ1341" s="34"/>
      <c r="CR1341" s="34"/>
      <c r="CZ1341" s="34"/>
      <c r="DH1341" s="34"/>
      <c r="DQ1341" s="34"/>
      <c r="DY1341" s="34"/>
      <c r="EG1341" s="34"/>
      <c r="EO1341" s="34"/>
      <c r="EW1341" s="71"/>
      <c r="FB1341" s="75"/>
      <c r="FC1341" s="75"/>
      <c r="FL1341" s="71"/>
    </row>
    <row r="1342" spans="3:168" s="35" customFormat="1" x14ac:dyDescent="0.2">
      <c r="C1342" s="36"/>
      <c r="G1342" s="37"/>
      <c r="H1342" s="37"/>
      <c r="P1342" s="34"/>
      <c r="X1342" s="34"/>
      <c r="AN1342" s="34"/>
      <c r="BD1342" s="34"/>
      <c r="BE1342" s="56"/>
      <c r="BF1342" s="56"/>
      <c r="BG1342" s="56"/>
      <c r="BH1342" s="56"/>
      <c r="BI1342" s="56"/>
      <c r="BJ1342" s="56"/>
      <c r="BK1342" s="56"/>
      <c r="BL1342" s="34"/>
      <c r="BT1342" s="34"/>
      <c r="CF1342" s="34"/>
      <c r="CG1342" s="34"/>
      <c r="CH1342" s="34"/>
      <c r="CI1342" s="34"/>
      <c r="CJ1342" s="34"/>
      <c r="CR1342" s="34"/>
      <c r="CZ1342" s="34"/>
      <c r="DH1342" s="34"/>
      <c r="DQ1342" s="34"/>
      <c r="DY1342" s="34"/>
      <c r="EG1342" s="34"/>
      <c r="EO1342" s="34"/>
      <c r="EW1342" s="71"/>
      <c r="FB1342" s="75"/>
      <c r="FC1342" s="75"/>
      <c r="FL1342" s="71"/>
    </row>
    <row r="1343" spans="3:168" s="35" customFormat="1" x14ac:dyDescent="0.2">
      <c r="C1343" s="36"/>
      <c r="G1343" s="37"/>
      <c r="H1343" s="37"/>
      <c r="P1343" s="34"/>
      <c r="X1343" s="34"/>
      <c r="AN1343" s="34"/>
      <c r="BD1343" s="34"/>
      <c r="BE1343" s="56"/>
      <c r="BF1343" s="56"/>
      <c r="BG1343" s="56"/>
      <c r="BH1343" s="56"/>
      <c r="BI1343" s="56"/>
      <c r="BJ1343" s="56"/>
      <c r="BK1343" s="56"/>
      <c r="BL1343" s="34"/>
      <c r="BT1343" s="34"/>
      <c r="CF1343" s="34"/>
      <c r="CG1343" s="34"/>
      <c r="CH1343" s="34"/>
      <c r="CI1343" s="34"/>
      <c r="CJ1343" s="34"/>
      <c r="CR1343" s="34"/>
      <c r="CZ1343" s="34"/>
      <c r="DH1343" s="34"/>
      <c r="DQ1343" s="34"/>
      <c r="DY1343" s="34"/>
      <c r="EG1343" s="34"/>
      <c r="EO1343" s="34"/>
      <c r="EW1343" s="71"/>
      <c r="FB1343" s="75"/>
      <c r="FC1343" s="75"/>
      <c r="FL1343" s="71"/>
    </row>
    <row r="1344" spans="3:168" s="35" customFormat="1" x14ac:dyDescent="0.2">
      <c r="C1344" s="36"/>
      <c r="G1344" s="37"/>
      <c r="H1344" s="37"/>
      <c r="P1344" s="34"/>
      <c r="X1344" s="34"/>
      <c r="AN1344" s="34"/>
      <c r="BD1344" s="34"/>
      <c r="BE1344" s="56"/>
      <c r="BF1344" s="56"/>
      <c r="BG1344" s="56"/>
      <c r="BH1344" s="56"/>
      <c r="BI1344" s="56"/>
      <c r="BJ1344" s="56"/>
      <c r="BK1344" s="56"/>
      <c r="BL1344" s="34"/>
      <c r="BT1344" s="34"/>
      <c r="CF1344" s="34"/>
      <c r="CG1344" s="34"/>
      <c r="CH1344" s="34"/>
      <c r="CI1344" s="34"/>
      <c r="CJ1344" s="34"/>
      <c r="CR1344" s="34"/>
      <c r="CZ1344" s="34"/>
      <c r="DH1344" s="34"/>
      <c r="DQ1344" s="34"/>
      <c r="DY1344" s="34"/>
      <c r="EG1344" s="34"/>
      <c r="EO1344" s="34"/>
      <c r="EW1344" s="71"/>
      <c r="FB1344" s="75"/>
      <c r="FC1344" s="75"/>
      <c r="FL1344" s="71"/>
    </row>
    <row r="1345" spans="3:168" s="35" customFormat="1" x14ac:dyDescent="0.2">
      <c r="C1345" s="36"/>
      <c r="G1345" s="37"/>
      <c r="H1345" s="37"/>
      <c r="P1345" s="34"/>
      <c r="X1345" s="34"/>
      <c r="AN1345" s="34"/>
      <c r="BD1345" s="34"/>
      <c r="BE1345" s="56"/>
      <c r="BF1345" s="56"/>
      <c r="BG1345" s="56"/>
      <c r="BH1345" s="56"/>
      <c r="BI1345" s="56"/>
      <c r="BJ1345" s="56"/>
      <c r="BK1345" s="56"/>
      <c r="BL1345" s="34"/>
      <c r="BT1345" s="34"/>
      <c r="CF1345" s="34"/>
      <c r="CG1345" s="34"/>
      <c r="CH1345" s="34"/>
      <c r="CI1345" s="34"/>
      <c r="CJ1345" s="34"/>
      <c r="CR1345" s="34"/>
      <c r="CZ1345" s="34"/>
      <c r="DH1345" s="34"/>
      <c r="DQ1345" s="34"/>
      <c r="DY1345" s="34"/>
      <c r="EG1345" s="34"/>
      <c r="EO1345" s="34"/>
      <c r="EW1345" s="71"/>
      <c r="FB1345" s="75"/>
      <c r="FC1345" s="75"/>
      <c r="FL1345" s="71"/>
    </row>
    <row r="1346" spans="3:168" s="35" customFormat="1" x14ac:dyDescent="0.2">
      <c r="C1346" s="36"/>
      <c r="G1346" s="37"/>
      <c r="H1346" s="37"/>
      <c r="P1346" s="34"/>
      <c r="X1346" s="34"/>
      <c r="AN1346" s="34"/>
      <c r="BD1346" s="34"/>
      <c r="BE1346" s="56"/>
      <c r="BF1346" s="56"/>
      <c r="BG1346" s="56"/>
      <c r="BH1346" s="56"/>
      <c r="BI1346" s="56"/>
      <c r="BJ1346" s="56"/>
      <c r="BK1346" s="56"/>
      <c r="BL1346" s="34"/>
      <c r="BT1346" s="34"/>
      <c r="CF1346" s="34"/>
      <c r="CG1346" s="34"/>
      <c r="CH1346" s="34"/>
      <c r="CI1346" s="34"/>
      <c r="CJ1346" s="34"/>
      <c r="CR1346" s="34"/>
      <c r="CZ1346" s="34"/>
      <c r="DH1346" s="34"/>
      <c r="DQ1346" s="34"/>
      <c r="DY1346" s="34"/>
      <c r="EG1346" s="34"/>
      <c r="EO1346" s="34"/>
      <c r="EW1346" s="71"/>
      <c r="FB1346" s="75"/>
      <c r="FC1346" s="75"/>
      <c r="FL1346" s="71"/>
    </row>
    <row r="1347" spans="3:168" s="35" customFormat="1" x14ac:dyDescent="0.2">
      <c r="C1347" s="36"/>
      <c r="G1347" s="37"/>
      <c r="H1347" s="37"/>
      <c r="P1347" s="34"/>
      <c r="X1347" s="34"/>
      <c r="AN1347" s="34"/>
      <c r="BD1347" s="34"/>
      <c r="BE1347" s="56"/>
      <c r="BF1347" s="56"/>
      <c r="BG1347" s="56"/>
      <c r="BH1347" s="56"/>
      <c r="BI1347" s="56"/>
      <c r="BJ1347" s="56"/>
      <c r="BK1347" s="56"/>
      <c r="BL1347" s="34"/>
      <c r="BT1347" s="34"/>
      <c r="CF1347" s="34"/>
      <c r="CG1347" s="34"/>
      <c r="CH1347" s="34"/>
      <c r="CI1347" s="34"/>
      <c r="CJ1347" s="34"/>
      <c r="CR1347" s="34"/>
      <c r="CZ1347" s="34"/>
      <c r="DH1347" s="34"/>
      <c r="DQ1347" s="34"/>
      <c r="DY1347" s="34"/>
      <c r="EG1347" s="34"/>
      <c r="EO1347" s="34"/>
      <c r="EW1347" s="71"/>
      <c r="FB1347" s="75"/>
      <c r="FC1347" s="75"/>
      <c r="FL1347" s="71"/>
    </row>
    <row r="1348" spans="3:168" s="35" customFormat="1" x14ac:dyDescent="0.2">
      <c r="C1348" s="36"/>
      <c r="G1348" s="37"/>
      <c r="H1348" s="37"/>
      <c r="P1348" s="34"/>
      <c r="X1348" s="34"/>
      <c r="AN1348" s="34"/>
      <c r="BD1348" s="34"/>
      <c r="BE1348" s="56"/>
      <c r="BF1348" s="56"/>
      <c r="BG1348" s="56"/>
      <c r="BH1348" s="56"/>
      <c r="BI1348" s="56"/>
      <c r="BJ1348" s="56"/>
      <c r="BK1348" s="56"/>
      <c r="BL1348" s="34"/>
      <c r="BT1348" s="34"/>
      <c r="CF1348" s="34"/>
      <c r="CG1348" s="34"/>
      <c r="CH1348" s="34"/>
      <c r="CI1348" s="34"/>
      <c r="CJ1348" s="34"/>
      <c r="CR1348" s="34"/>
      <c r="CZ1348" s="34"/>
      <c r="DH1348" s="34"/>
      <c r="DQ1348" s="34"/>
      <c r="DY1348" s="34"/>
      <c r="EG1348" s="34"/>
      <c r="EO1348" s="34"/>
      <c r="EW1348" s="71"/>
      <c r="FB1348" s="75"/>
      <c r="FC1348" s="75"/>
      <c r="FL1348" s="71"/>
    </row>
    <row r="1349" spans="3:168" s="35" customFormat="1" x14ac:dyDescent="0.2">
      <c r="C1349" s="36"/>
      <c r="G1349" s="37"/>
      <c r="H1349" s="37"/>
      <c r="P1349" s="34"/>
      <c r="X1349" s="34"/>
      <c r="AN1349" s="34"/>
      <c r="BD1349" s="34"/>
      <c r="BE1349" s="56"/>
      <c r="BF1349" s="56"/>
      <c r="BG1349" s="56"/>
      <c r="BH1349" s="56"/>
      <c r="BI1349" s="56"/>
      <c r="BJ1349" s="56"/>
      <c r="BK1349" s="56"/>
      <c r="BL1349" s="34"/>
      <c r="BT1349" s="34"/>
      <c r="CF1349" s="34"/>
      <c r="CG1349" s="34"/>
      <c r="CH1349" s="34"/>
      <c r="CI1349" s="34"/>
      <c r="CJ1349" s="34"/>
      <c r="CR1349" s="34"/>
      <c r="CZ1349" s="34"/>
      <c r="DH1349" s="34"/>
      <c r="DQ1349" s="34"/>
      <c r="DY1349" s="34"/>
      <c r="EG1349" s="34"/>
      <c r="EO1349" s="34"/>
      <c r="EW1349" s="71"/>
      <c r="FB1349" s="75"/>
      <c r="FC1349" s="75"/>
      <c r="FL1349" s="71"/>
    </row>
    <row r="1350" spans="3:168" s="35" customFormat="1" x14ac:dyDescent="0.2">
      <c r="C1350" s="36"/>
      <c r="G1350" s="37"/>
      <c r="H1350" s="37"/>
      <c r="P1350" s="34"/>
      <c r="X1350" s="34"/>
      <c r="AN1350" s="34"/>
      <c r="BD1350" s="34"/>
      <c r="BE1350" s="56"/>
      <c r="BF1350" s="56"/>
      <c r="BG1350" s="56"/>
      <c r="BH1350" s="56"/>
      <c r="BI1350" s="56"/>
      <c r="BJ1350" s="56"/>
      <c r="BK1350" s="56"/>
      <c r="BL1350" s="34"/>
      <c r="BT1350" s="34"/>
      <c r="CF1350" s="34"/>
      <c r="CG1350" s="34"/>
      <c r="CH1350" s="34"/>
      <c r="CI1350" s="34"/>
      <c r="CJ1350" s="34"/>
      <c r="CR1350" s="34"/>
      <c r="CZ1350" s="34"/>
      <c r="DH1350" s="34"/>
      <c r="DQ1350" s="34"/>
      <c r="DY1350" s="34"/>
      <c r="EG1350" s="34"/>
      <c r="EO1350" s="34"/>
      <c r="EW1350" s="71"/>
      <c r="FB1350" s="75"/>
      <c r="FC1350" s="75"/>
      <c r="FL1350" s="71"/>
    </row>
    <row r="1351" spans="3:168" s="35" customFormat="1" x14ac:dyDescent="0.2">
      <c r="C1351" s="36"/>
      <c r="G1351" s="37"/>
      <c r="H1351" s="37"/>
      <c r="P1351" s="34"/>
      <c r="X1351" s="34"/>
      <c r="AN1351" s="34"/>
      <c r="BD1351" s="34"/>
      <c r="BE1351" s="56"/>
      <c r="BF1351" s="56"/>
      <c r="BG1351" s="56"/>
      <c r="BH1351" s="56"/>
      <c r="BI1351" s="56"/>
      <c r="BJ1351" s="56"/>
      <c r="BK1351" s="56"/>
      <c r="BL1351" s="34"/>
      <c r="BT1351" s="34"/>
      <c r="CF1351" s="34"/>
      <c r="CG1351" s="34"/>
      <c r="CH1351" s="34"/>
      <c r="CI1351" s="34"/>
      <c r="CJ1351" s="34"/>
      <c r="CR1351" s="34"/>
      <c r="CZ1351" s="34"/>
      <c r="DH1351" s="34"/>
      <c r="DQ1351" s="34"/>
      <c r="DY1351" s="34"/>
      <c r="EG1351" s="34"/>
      <c r="EO1351" s="34"/>
      <c r="EW1351" s="71"/>
      <c r="FB1351" s="75"/>
      <c r="FC1351" s="75"/>
      <c r="FL1351" s="71"/>
    </row>
    <row r="1352" spans="3:168" s="35" customFormat="1" x14ac:dyDescent="0.2">
      <c r="C1352" s="36"/>
      <c r="G1352" s="37"/>
      <c r="H1352" s="37"/>
      <c r="P1352" s="34"/>
      <c r="X1352" s="34"/>
      <c r="AN1352" s="34"/>
      <c r="BD1352" s="34"/>
      <c r="BE1352" s="56"/>
      <c r="BF1352" s="56"/>
      <c r="BG1352" s="56"/>
      <c r="BH1352" s="56"/>
      <c r="BI1352" s="56"/>
      <c r="BJ1352" s="56"/>
      <c r="BK1352" s="56"/>
      <c r="BL1352" s="34"/>
      <c r="BT1352" s="34"/>
      <c r="CF1352" s="34"/>
      <c r="CG1352" s="34"/>
      <c r="CH1352" s="34"/>
      <c r="CI1352" s="34"/>
      <c r="CJ1352" s="34"/>
      <c r="CR1352" s="34"/>
      <c r="CZ1352" s="34"/>
      <c r="DH1352" s="34"/>
      <c r="DQ1352" s="34"/>
      <c r="DY1352" s="34"/>
      <c r="EG1352" s="34"/>
      <c r="EO1352" s="34"/>
      <c r="EW1352" s="71"/>
      <c r="FB1352" s="75"/>
      <c r="FC1352" s="75"/>
      <c r="FL1352" s="71"/>
    </row>
    <row r="1353" spans="3:168" s="35" customFormat="1" x14ac:dyDescent="0.2">
      <c r="C1353" s="36"/>
      <c r="G1353" s="37"/>
      <c r="H1353" s="37"/>
      <c r="P1353" s="34"/>
      <c r="X1353" s="34"/>
      <c r="AN1353" s="34"/>
      <c r="BD1353" s="34"/>
      <c r="BE1353" s="56"/>
      <c r="BF1353" s="56"/>
      <c r="BG1353" s="56"/>
      <c r="BH1353" s="56"/>
      <c r="BI1353" s="56"/>
      <c r="BJ1353" s="56"/>
      <c r="BK1353" s="56"/>
      <c r="BL1353" s="34"/>
      <c r="BT1353" s="34"/>
      <c r="CF1353" s="34"/>
      <c r="CG1353" s="34"/>
      <c r="CH1353" s="34"/>
      <c r="CI1353" s="34"/>
      <c r="CJ1353" s="34"/>
      <c r="CR1353" s="34"/>
      <c r="CZ1353" s="34"/>
      <c r="DH1353" s="34"/>
      <c r="DQ1353" s="34"/>
      <c r="DY1353" s="34"/>
      <c r="EG1353" s="34"/>
      <c r="EO1353" s="34"/>
      <c r="EW1353" s="71"/>
      <c r="FB1353" s="75"/>
      <c r="FC1353" s="75"/>
      <c r="FL1353" s="71"/>
    </row>
    <row r="1354" spans="3:168" s="35" customFormat="1" x14ac:dyDescent="0.2">
      <c r="C1354" s="36"/>
      <c r="G1354" s="37"/>
      <c r="H1354" s="37"/>
      <c r="P1354" s="34"/>
      <c r="X1354" s="34"/>
      <c r="AN1354" s="34"/>
      <c r="BD1354" s="34"/>
      <c r="BE1354" s="56"/>
      <c r="BF1354" s="56"/>
      <c r="BG1354" s="56"/>
      <c r="BH1354" s="56"/>
      <c r="BI1354" s="56"/>
      <c r="BJ1354" s="56"/>
      <c r="BK1354" s="56"/>
      <c r="BL1354" s="34"/>
      <c r="BT1354" s="34"/>
      <c r="CF1354" s="34"/>
      <c r="CG1354" s="34"/>
      <c r="CH1354" s="34"/>
      <c r="CI1354" s="34"/>
      <c r="CJ1354" s="34"/>
      <c r="CR1354" s="34"/>
      <c r="CZ1354" s="34"/>
      <c r="DH1354" s="34"/>
      <c r="DQ1354" s="34"/>
      <c r="DY1354" s="34"/>
      <c r="EG1354" s="34"/>
      <c r="EO1354" s="34"/>
      <c r="EW1354" s="71"/>
      <c r="FB1354" s="75"/>
      <c r="FC1354" s="75"/>
      <c r="FL1354" s="71"/>
    </row>
    <row r="1355" spans="3:168" s="35" customFormat="1" x14ac:dyDescent="0.2">
      <c r="C1355" s="36"/>
      <c r="G1355" s="37"/>
      <c r="H1355" s="37"/>
      <c r="P1355" s="34"/>
      <c r="X1355" s="34"/>
      <c r="AN1355" s="34"/>
      <c r="BD1355" s="34"/>
      <c r="BE1355" s="56"/>
      <c r="BF1355" s="56"/>
      <c r="BG1355" s="56"/>
      <c r="BH1355" s="56"/>
      <c r="BI1355" s="56"/>
      <c r="BJ1355" s="56"/>
      <c r="BK1355" s="56"/>
      <c r="BL1355" s="34"/>
      <c r="BT1355" s="34"/>
      <c r="CF1355" s="34"/>
      <c r="CG1355" s="34"/>
      <c r="CH1355" s="34"/>
      <c r="CI1355" s="34"/>
      <c r="CJ1355" s="34"/>
      <c r="CR1355" s="34"/>
      <c r="CZ1355" s="34"/>
      <c r="DH1355" s="34"/>
      <c r="DQ1355" s="34"/>
      <c r="DY1355" s="34"/>
      <c r="EG1355" s="34"/>
      <c r="EO1355" s="34"/>
      <c r="EW1355" s="71"/>
      <c r="FB1355" s="75"/>
      <c r="FC1355" s="75"/>
      <c r="FL1355" s="71"/>
    </row>
    <row r="1356" spans="3:168" s="35" customFormat="1" x14ac:dyDescent="0.2">
      <c r="C1356" s="36"/>
      <c r="G1356" s="37"/>
      <c r="H1356" s="37"/>
      <c r="P1356" s="34"/>
      <c r="X1356" s="34"/>
      <c r="AN1356" s="34"/>
      <c r="BD1356" s="34"/>
      <c r="BE1356" s="56"/>
      <c r="BF1356" s="56"/>
      <c r="BG1356" s="56"/>
      <c r="BH1356" s="56"/>
      <c r="BI1356" s="56"/>
      <c r="BJ1356" s="56"/>
      <c r="BK1356" s="56"/>
      <c r="BL1356" s="34"/>
      <c r="BT1356" s="34"/>
      <c r="CF1356" s="34"/>
      <c r="CG1356" s="34"/>
      <c r="CH1356" s="34"/>
      <c r="CI1356" s="34"/>
      <c r="CJ1356" s="34"/>
      <c r="CR1356" s="34"/>
      <c r="CZ1356" s="34"/>
      <c r="DH1356" s="34"/>
      <c r="DQ1356" s="34"/>
      <c r="DY1356" s="34"/>
      <c r="EG1356" s="34"/>
      <c r="EO1356" s="34"/>
      <c r="EW1356" s="71"/>
      <c r="FB1356" s="75"/>
      <c r="FC1356" s="75"/>
      <c r="FL1356" s="71"/>
    </row>
    <row r="1357" spans="3:168" s="35" customFormat="1" x14ac:dyDescent="0.2">
      <c r="C1357" s="36"/>
      <c r="G1357" s="37"/>
      <c r="H1357" s="37"/>
      <c r="P1357" s="34"/>
      <c r="X1357" s="34"/>
      <c r="AN1357" s="34"/>
      <c r="BD1357" s="34"/>
      <c r="BE1357" s="56"/>
      <c r="BF1357" s="56"/>
      <c r="BG1357" s="56"/>
      <c r="BH1357" s="56"/>
      <c r="BI1357" s="56"/>
      <c r="BJ1357" s="56"/>
      <c r="BK1357" s="56"/>
      <c r="BL1357" s="34"/>
      <c r="BT1357" s="34"/>
      <c r="CF1357" s="34"/>
      <c r="CG1357" s="34"/>
      <c r="CH1357" s="34"/>
      <c r="CI1357" s="34"/>
      <c r="CJ1357" s="34"/>
      <c r="CR1357" s="34"/>
      <c r="CZ1357" s="34"/>
      <c r="DH1357" s="34"/>
      <c r="DQ1357" s="34"/>
      <c r="DY1357" s="34"/>
      <c r="EG1357" s="34"/>
      <c r="EO1357" s="34"/>
      <c r="EW1357" s="71"/>
      <c r="FB1357" s="75"/>
      <c r="FC1357" s="75"/>
      <c r="FL1357" s="71"/>
    </row>
    <row r="1358" spans="3:168" s="35" customFormat="1" x14ac:dyDescent="0.2">
      <c r="C1358" s="36"/>
      <c r="G1358" s="37"/>
      <c r="H1358" s="37"/>
      <c r="P1358" s="34"/>
      <c r="X1358" s="34"/>
      <c r="AN1358" s="34"/>
      <c r="BD1358" s="34"/>
      <c r="BE1358" s="56"/>
      <c r="BF1358" s="56"/>
      <c r="BG1358" s="56"/>
      <c r="BH1358" s="56"/>
      <c r="BI1358" s="56"/>
      <c r="BJ1358" s="56"/>
      <c r="BK1358" s="56"/>
      <c r="BL1358" s="34"/>
      <c r="BT1358" s="34"/>
      <c r="CF1358" s="34"/>
      <c r="CG1358" s="34"/>
      <c r="CH1358" s="34"/>
      <c r="CI1358" s="34"/>
      <c r="CJ1358" s="34"/>
      <c r="CR1358" s="34"/>
      <c r="CZ1358" s="34"/>
      <c r="DH1358" s="34"/>
      <c r="DQ1358" s="34"/>
      <c r="DY1358" s="34"/>
      <c r="EG1358" s="34"/>
      <c r="EO1358" s="34"/>
      <c r="EW1358" s="71"/>
      <c r="FB1358" s="75"/>
      <c r="FC1358" s="75"/>
      <c r="FL1358" s="71"/>
    </row>
    <row r="1359" spans="3:168" s="35" customFormat="1" x14ac:dyDescent="0.2">
      <c r="C1359" s="36"/>
      <c r="G1359" s="37"/>
      <c r="H1359" s="37"/>
      <c r="P1359" s="34"/>
      <c r="X1359" s="34"/>
      <c r="AN1359" s="34"/>
      <c r="BD1359" s="34"/>
      <c r="BE1359" s="56"/>
      <c r="BF1359" s="56"/>
      <c r="BG1359" s="56"/>
      <c r="BH1359" s="56"/>
      <c r="BI1359" s="56"/>
      <c r="BJ1359" s="56"/>
      <c r="BK1359" s="56"/>
      <c r="BL1359" s="34"/>
      <c r="BT1359" s="34"/>
      <c r="CF1359" s="34"/>
      <c r="CG1359" s="34"/>
      <c r="CH1359" s="34"/>
      <c r="CI1359" s="34"/>
      <c r="CJ1359" s="34"/>
      <c r="CR1359" s="34"/>
      <c r="CZ1359" s="34"/>
      <c r="DH1359" s="34"/>
      <c r="DQ1359" s="34"/>
      <c r="DY1359" s="34"/>
      <c r="EG1359" s="34"/>
      <c r="EO1359" s="34"/>
      <c r="EW1359" s="71"/>
      <c r="FB1359" s="75"/>
      <c r="FC1359" s="75"/>
      <c r="FL1359" s="71"/>
    </row>
    <row r="1360" spans="3:168" s="35" customFormat="1" x14ac:dyDescent="0.2">
      <c r="C1360" s="36"/>
      <c r="G1360" s="37"/>
      <c r="H1360" s="37"/>
      <c r="P1360" s="34"/>
      <c r="X1360" s="34"/>
      <c r="AN1360" s="34"/>
      <c r="BD1360" s="34"/>
      <c r="BE1360" s="56"/>
      <c r="BF1360" s="56"/>
      <c r="BG1360" s="56"/>
      <c r="BH1360" s="56"/>
      <c r="BI1360" s="56"/>
      <c r="BJ1360" s="56"/>
      <c r="BK1360" s="56"/>
      <c r="BL1360" s="34"/>
      <c r="BT1360" s="34"/>
      <c r="CF1360" s="34"/>
      <c r="CG1360" s="34"/>
      <c r="CH1360" s="34"/>
      <c r="CI1360" s="34"/>
      <c r="CJ1360" s="34"/>
      <c r="CR1360" s="34"/>
      <c r="CZ1360" s="34"/>
      <c r="DH1360" s="34"/>
      <c r="DQ1360" s="34"/>
      <c r="DY1360" s="34"/>
      <c r="EG1360" s="34"/>
      <c r="EO1360" s="34"/>
      <c r="EW1360" s="71"/>
      <c r="FB1360" s="75"/>
      <c r="FC1360" s="75"/>
      <c r="FL1360" s="71"/>
    </row>
    <row r="1361" spans="3:168" s="35" customFormat="1" x14ac:dyDescent="0.2">
      <c r="C1361" s="36"/>
      <c r="G1361" s="37"/>
      <c r="H1361" s="37"/>
      <c r="P1361" s="34"/>
      <c r="X1361" s="34"/>
      <c r="AN1361" s="34"/>
      <c r="BD1361" s="34"/>
      <c r="BE1361" s="56"/>
      <c r="BF1361" s="56"/>
      <c r="BG1361" s="56"/>
      <c r="BH1361" s="56"/>
      <c r="BI1361" s="56"/>
      <c r="BJ1361" s="56"/>
      <c r="BK1361" s="56"/>
      <c r="BL1361" s="34"/>
      <c r="BT1361" s="34"/>
      <c r="CF1361" s="34"/>
      <c r="CG1361" s="34"/>
      <c r="CH1361" s="34"/>
      <c r="CI1361" s="34"/>
      <c r="CJ1361" s="34"/>
      <c r="CR1361" s="34"/>
      <c r="CZ1361" s="34"/>
      <c r="DH1361" s="34"/>
      <c r="DQ1361" s="34"/>
      <c r="DY1361" s="34"/>
      <c r="EG1361" s="34"/>
      <c r="EO1361" s="34"/>
      <c r="EW1361" s="71"/>
      <c r="FB1361" s="75"/>
      <c r="FC1361" s="75"/>
      <c r="FL1361" s="71"/>
    </row>
    <row r="1362" spans="3:168" s="35" customFormat="1" x14ac:dyDescent="0.2">
      <c r="C1362" s="36"/>
      <c r="G1362" s="37"/>
      <c r="H1362" s="37"/>
      <c r="P1362" s="34"/>
      <c r="X1362" s="34"/>
      <c r="AN1362" s="34"/>
      <c r="BD1362" s="34"/>
      <c r="BE1362" s="56"/>
      <c r="BF1362" s="56"/>
      <c r="BG1362" s="56"/>
      <c r="BH1362" s="56"/>
      <c r="BI1362" s="56"/>
      <c r="BJ1362" s="56"/>
      <c r="BK1362" s="56"/>
      <c r="BL1362" s="34"/>
      <c r="BT1362" s="34"/>
      <c r="CF1362" s="34"/>
      <c r="CG1362" s="34"/>
      <c r="CH1362" s="34"/>
      <c r="CI1362" s="34"/>
      <c r="CJ1362" s="34"/>
      <c r="CR1362" s="34"/>
      <c r="CZ1362" s="34"/>
      <c r="DH1362" s="34"/>
      <c r="DQ1362" s="34"/>
      <c r="DY1362" s="34"/>
      <c r="EG1362" s="34"/>
      <c r="EO1362" s="34"/>
      <c r="EW1362" s="71"/>
      <c r="FB1362" s="75"/>
      <c r="FC1362" s="75"/>
      <c r="FL1362" s="71"/>
    </row>
    <row r="1363" spans="3:168" s="35" customFormat="1" x14ac:dyDescent="0.2">
      <c r="C1363" s="36"/>
      <c r="G1363" s="37"/>
      <c r="H1363" s="37"/>
      <c r="P1363" s="34"/>
      <c r="X1363" s="34"/>
      <c r="AN1363" s="34"/>
      <c r="BD1363" s="34"/>
      <c r="BE1363" s="56"/>
      <c r="BF1363" s="56"/>
      <c r="BG1363" s="56"/>
      <c r="BH1363" s="56"/>
      <c r="BI1363" s="56"/>
      <c r="BJ1363" s="56"/>
      <c r="BK1363" s="56"/>
      <c r="BL1363" s="34"/>
      <c r="BT1363" s="34"/>
      <c r="CF1363" s="34"/>
      <c r="CG1363" s="34"/>
      <c r="CH1363" s="34"/>
      <c r="CI1363" s="34"/>
      <c r="CJ1363" s="34"/>
      <c r="CR1363" s="34"/>
      <c r="CZ1363" s="34"/>
      <c r="DH1363" s="34"/>
      <c r="DQ1363" s="34"/>
      <c r="DY1363" s="34"/>
      <c r="EG1363" s="34"/>
      <c r="EO1363" s="34"/>
      <c r="EW1363" s="71"/>
      <c r="FB1363" s="75"/>
      <c r="FC1363" s="75"/>
      <c r="FL1363" s="71"/>
    </row>
    <row r="1364" spans="3:168" s="35" customFormat="1" x14ac:dyDescent="0.2">
      <c r="C1364" s="36"/>
      <c r="G1364" s="37"/>
      <c r="H1364" s="37"/>
      <c r="P1364" s="34"/>
      <c r="X1364" s="34"/>
      <c r="AN1364" s="34"/>
      <c r="BD1364" s="34"/>
      <c r="BE1364" s="56"/>
      <c r="BF1364" s="56"/>
      <c r="BG1364" s="56"/>
      <c r="BH1364" s="56"/>
      <c r="BI1364" s="56"/>
      <c r="BJ1364" s="56"/>
      <c r="BK1364" s="56"/>
      <c r="BL1364" s="34"/>
      <c r="BT1364" s="34"/>
      <c r="CF1364" s="34"/>
      <c r="CG1364" s="34"/>
      <c r="CH1364" s="34"/>
      <c r="CI1364" s="34"/>
      <c r="CJ1364" s="34"/>
      <c r="CR1364" s="34"/>
      <c r="CZ1364" s="34"/>
      <c r="DH1364" s="34"/>
      <c r="DQ1364" s="34"/>
      <c r="DY1364" s="34"/>
      <c r="EG1364" s="34"/>
      <c r="EO1364" s="34"/>
      <c r="EW1364" s="71"/>
      <c r="FB1364" s="75"/>
      <c r="FC1364" s="75"/>
      <c r="FL1364" s="71"/>
    </row>
    <row r="1365" spans="3:168" s="35" customFormat="1" x14ac:dyDescent="0.2">
      <c r="C1365" s="36"/>
      <c r="G1365" s="37"/>
      <c r="H1365" s="37"/>
      <c r="P1365" s="34"/>
      <c r="X1365" s="34"/>
      <c r="AN1365" s="34"/>
      <c r="BD1365" s="34"/>
      <c r="BE1365" s="56"/>
      <c r="BF1365" s="56"/>
      <c r="BG1365" s="56"/>
      <c r="BH1365" s="56"/>
      <c r="BI1365" s="56"/>
      <c r="BJ1365" s="56"/>
      <c r="BK1365" s="56"/>
      <c r="BL1365" s="34"/>
      <c r="BT1365" s="34"/>
      <c r="CF1365" s="34"/>
      <c r="CG1365" s="34"/>
      <c r="CH1365" s="34"/>
      <c r="CI1365" s="34"/>
      <c r="CJ1365" s="34"/>
      <c r="CR1365" s="34"/>
      <c r="CZ1365" s="34"/>
      <c r="DH1365" s="34"/>
      <c r="DQ1365" s="34"/>
      <c r="DY1365" s="34"/>
      <c r="EG1365" s="34"/>
      <c r="EO1365" s="34"/>
      <c r="EW1365" s="71"/>
      <c r="FB1365" s="75"/>
      <c r="FC1365" s="75"/>
      <c r="FL1365" s="71"/>
    </row>
    <row r="1366" spans="3:168" s="35" customFormat="1" x14ac:dyDescent="0.2">
      <c r="C1366" s="36"/>
      <c r="G1366" s="37"/>
      <c r="H1366" s="37"/>
      <c r="P1366" s="34"/>
      <c r="X1366" s="34"/>
      <c r="AN1366" s="34"/>
      <c r="BD1366" s="34"/>
      <c r="BE1366" s="56"/>
      <c r="BF1366" s="56"/>
      <c r="BG1366" s="56"/>
      <c r="BH1366" s="56"/>
      <c r="BI1366" s="56"/>
      <c r="BJ1366" s="56"/>
      <c r="BK1366" s="56"/>
      <c r="BL1366" s="34"/>
      <c r="BT1366" s="34"/>
      <c r="CF1366" s="34"/>
      <c r="CG1366" s="34"/>
      <c r="CH1366" s="34"/>
      <c r="CI1366" s="34"/>
      <c r="CJ1366" s="34"/>
      <c r="CR1366" s="34"/>
      <c r="CZ1366" s="34"/>
      <c r="DH1366" s="34"/>
      <c r="DQ1366" s="34"/>
      <c r="DY1366" s="34"/>
      <c r="EG1366" s="34"/>
      <c r="EO1366" s="34"/>
      <c r="EW1366" s="71"/>
      <c r="FB1366" s="75"/>
      <c r="FC1366" s="75"/>
      <c r="FL1366" s="71"/>
    </row>
    <row r="1367" spans="3:168" s="35" customFormat="1" x14ac:dyDescent="0.2">
      <c r="C1367" s="36"/>
      <c r="G1367" s="37"/>
      <c r="H1367" s="37"/>
      <c r="P1367" s="34"/>
      <c r="X1367" s="34"/>
      <c r="AN1367" s="34"/>
      <c r="BD1367" s="34"/>
      <c r="BE1367" s="56"/>
      <c r="BF1367" s="56"/>
      <c r="BG1367" s="56"/>
      <c r="BH1367" s="56"/>
      <c r="BI1367" s="56"/>
      <c r="BJ1367" s="56"/>
      <c r="BK1367" s="56"/>
      <c r="BL1367" s="34"/>
      <c r="BT1367" s="34"/>
      <c r="CF1367" s="34"/>
      <c r="CG1367" s="34"/>
      <c r="CH1367" s="34"/>
      <c r="CI1367" s="34"/>
      <c r="CJ1367" s="34"/>
      <c r="CR1367" s="34"/>
      <c r="CZ1367" s="34"/>
      <c r="DH1367" s="34"/>
      <c r="DQ1367" s="34"/>
      <c r="DY1367" s="34"/>
      <c r="EG1367" s="34"/>
      <c r="EO1367" s="34"/>
      <c r="EW1367" s="71"/>
      <c r="FB1367" s="75"/>
      <c r="FC1367" s="75"/>
      <c r="FL1367" s="71"/>
    </row>
    <row r="1368" spans="3:168" s="35" customFormat="1" x14ac:dyDescent="0.2">
      <c r="C1368" s="36"/>
      <c r="G1368" s="37"/>
      <c r="H1368" s="37"/>
      <c r="P1368" s="34"/>
      <c r="X1368" s="34"/>
      <c r="AN1368" s="34"/>
      <c r="BD1368" s="34"/>
      <c r="BE1368" s="56"/>
      <c r="BF1368" s="56"/>
      <c r="BG1368" s="56"/>
      <c r="BH1368" s="56"/>
      <c r="BI1368" s="56"/>
      <c r="BJ1368" s="56"/>
      <c r="BK1368" s="56"/>
      <c r="BL1368" s="34"/>
      <c r="BT1368" s="34"/>
      <c r="CF1368" s="34"/>
      <c r="CG1368" s="34"/>
      <c r="CH1368" s="34"/>
      <c r="CI1368" s="34"/>
      <c r="CJ1368" s="34"/>
      <c r="CR1368" s="34"/>
      <c r="CZ1368" s="34"/>
      <c r="DH1368" s="34"/>
      <c r="DQ1368" s="34"/>
      <c r="DY1368" s="34"/>
      <c r="EG1368" s="34"/>
      <c r="EO1368" s="34"/>
      <c r="EW1368" s="71"/>
      <c r="FB1368" s="75"/>
      <c r="FC1368" s="75"/>
      <c r="FL1368" s="71"/>
    </row>
    <row r="1369" spans="3:168" s="35" customFormat="1" x14ac:dyDescent="0.2">
      <c r="C1369" s="36"/>
      <c r="G1369" s="37"/>
      <c r="H1369" s="37"/>
      <c r="P1369" s="34"/>
      <c r="X1369" s="34"/>
      <c r="AN1369" s="34"/>
      <c r="BD1369" s="34"/>
      <c r="BE1369" s="56"/>
      <c r="BF1369" s="56"/>
      <c r="BG1369" s="56"/>
      <c r="BH1369" s="56"/>
      <c r="BI1369" s="56"/>
      <c r="BJ1369" s="56"/>
      <c r="BK1369" s="56"/>
      <c r="BL1369" s="34"/>
      <c r="BT1369" s="34"/>
      <c r="CF1369" s="34"/>
      <c r="CG1369" s="34"/>
      <c r="CH1369" s="34"/>
      <c r="CI1369" s="34"/>
      <c r="CJ1369" s="34"/>
      <c r="CR1369" s="34"/>
      <c r="CZ1369" s="34"/>
      <c r="DH1369" s="34"/>
      <c r="DQ1369" s="34"/>
      <c r="DY1369" s="34"/>
      <c r="EG1369" s="34"/>
      <c r="EO1369" s="34"/>
      <c r="EW1369" s="71"/>
      <c r="FB1369" s="75"/>
      <c r="FC1369" s="75"/>
      <c r="FL1369" s="71"/>
    </row>
    <row r="1370" spans="3:168" s="35" customFormat="1" x14ac:dyDescent="0.2">
      <c r="C1370" s="36"/>
      <c r="G1370" s="37"/>
      <c r="H1370" s="37"/>
      <c r="P1370" s="34"/>
      <c r="X1370" s="34"/>
      <c r="AN1370" s="34"/>
      <c r="BD1370" s="34"/>
      <c r="BE1370" s="56"/>
      <c r="BF1370" s="56"/>
      <c r="BG1370" s="56"/>
      <c r="BH1370" s="56"/>
      <c r="BI1370" s="56"/>
      <c r="BJ1370" s="56"/>
      <c r="BK1370" s="56"/>
      <c r="BL1370" s="34"/>
      <c r="BT1370" s="34"/>
      <c r="CF1370" s="34"/>
      <c r="CG1370" s="34"/>
      <c r="CH1370" s="34"/>
      <c r="CI1370" s="34"/>
      <c r="CJ1370" s="34"/>
      <c r="CR1370" s="34"/>
      <c r="CZ1370" s="34"/>
      <c r="DH1370" s="34"/>
      <c r="DQ1370" s="34"/>
      <c r="DY1370" s="34"/>
      <c r="EG1370" s="34"/>
      <c r="EO1370" s="34"/>
      <c r="EW1370" s="71"/>
      <c r="FB1370" s="75"/>
      <c r="FC1370" s="75"/>
      <c r="FL1370" s="71"/>
    </row>
    <row r="1371" spans="3:168" s="35" customFormat="1" x14ac:dyDescent="0.2">
      <c r="C1371" s="36"/>
      <c r="G1371" s="37"/>
      <c r="H1371" s="37"/>
      <c r="P1371" s="34"/>
      <c r="X1371" s="34"/>
      <c r="AN1371" s="34"/>
      <c r="BD1371" s="34"/>
      <c r="BE1371" s="56"/>
      <c r="BF1371" s="56"/>
      <c r="BG1371" s="56"/>
      <c r="BH1371" s="56"/>
      <c r="BI1371" s="56"/>
      <c r="BJ1371" s="56"/>
      <c r="BK1371" s="56"/>
      <c r="BL1371" s="34"/>
      <c r="BT1371" s="34"/>
      <c r="CF1371" s="34"/>
      <c r="CG1371" s="34"/>
      <c r="CH1371" s="34"/>
      <c r="CI1371" s="34"/>
      <c r="CJ1371" s="34"/>
      <c r="CR1371" s="34"/>
      <c r="CZ1371" s="34"/>
      <c r="DH1371" s="34"/>
      <c r="DQ1371" s="34"/>
      <c r="DY1371" s="34"/>
      <c r="EG1371" s="34"/>
      <c r="EO1371" s="34"/>
      <c r="EW1371" s="71"/>
      <c r="FB1371" s="75"/>
      <c r="FC1371" s="75"/>
      <c r="FL1371" s="71"/>
    </row>
    <row r="1372" spans="3:168" s="35" customFormat="1" x14ac:dyDescent="0.2">
      <c r="C1372" s="36"/>
      <c r="G1372" s="37"/>
      <c r="H1372" s="37"/>
      <c r="P1372" s="34"/>
      <c r="X1372" s="34"/>
      <c r="AN1372" s="34"/>
      <c r="BD1372" s="34"/>
      <c r="BE1372" s="56"/>
      <c r="BF1372" s="56"/>
      <c r="BG1372" s="56"/>
      <c r="BH1372" s="56"/>
      <c r="BI1372" s="56"/>
      <c r="BJ1372" s="56"/>
      <c r="BK1372" s="56"/>
      <c r="BL1372" s="34"/>
      <c r="BT1372" s="34"/>
      <c r="CF1372" s="34"/>
      <c r="CG1372" s="34"/>
      <c r="CH1372" s="34"/>
      <c r="CI1372" s="34"/>
      <c r="CJ1372" s="34"/>
      <c r="CR1372" s="34"/>
      <c r="CZ1372" s="34"/>
      <c r="DH1372" s="34"/>
      <c r="DQ1372" s="34"/>
      <c r="DY1372" s="34"/>
      <c r="EG1372" s="34"/>
      <c r="EO1372" s="34"/>
      <c r="EW1372" s="71"/>
      <c r="FB1372" s="75"/>
      <c r="FC1372" s="75"/>
      <c r="FL1372" s="71"/>
    </row>
    <row r="1373" spans="3:168" s="35" customFormat="1" x14ac:dyDescent="0.2">
      <c r="C1373" s="36"/>
      <c r="G1373" s="37"/>
      <c r="H1373" s="37"/>
      <c r="P1373" s="34"/>
      <c r="X1373" s="34"/>
      <c r="AN1373" s="34"/>
      <c r="BD1373" s="34"/>
      <c r="BE1373" s="56"/>
      <c r="BF1373" s="56"/>
      <c r="BG1373" s="56"/>
      <c r="BH1373" s="56"/>
      <c r="BI1373" s="56"/>
      <c r="BJ1373" s="56"/>
      <c r="BK1373" s="56"/>
      <c r="BL1373" s="34"/>
      <c r="BT1373" s="34"/>
      <c r="CF1373" s="34"/>
      <c r="CG1373" s="34"/>
      <c r="CH1373" s="34"/>
      <c r="CI1373" s="34"/>
      <c r="CJ1373" s="34"/>
      <c r="CR1373" s="34"/>
      <c r="CZ1373" s="34"/>
      <c r="DH1373" s="34"/>
      <c r="DQ1373" s="34"/>
      <c r="DY1373" s="34"/>
      <c r="EG1373" s="34"/>
      <c r="EO1373" s="34"/>
      <c r="EW1373" s="71"/>
      <c r="FB1373" s="75"/>
      <c r="FC1373" s="75"/>
      <c r="FL1373" s="71"/>
    </row>
    <row r="1374" spans="3:168" s="35" customFormat="1" x14ac:dyDescent="0.2">
      <c r="C1374" s="36"/>
      <c r="G1374" s="37"/>
      <c r="H1374" s="37"/>
      <c r="P1374" s="34"/>
      <c r="X1374" s="34"/>
      <c r="AN1374" s="34"/>
      <c r="BD1374" s="34"/>
      <c r="BE1374" s="56"/>
      <c r="BF1374" s="56"/>
      <c r="BG1374" s="56"/>
      <c r="BH1374" s="56"/>
      <c r="BI1374" s="56"/>
      <c r="BJ1374" s="56"/>
      <c r="BK1374" s="56"/>
      <c r="BL1374" s="34"/>
      <c r="BT1374" s="34"/>
      <c r="CF1374" s="34"/>
      <c r="CG1374" s="34"/>
      <c r="CH1374" s="34"/>
      <c r="CI1374" s="34"/>
      <c r="CJ1374" s="34"/>
      <c r="CR1374" s="34"/>
      <c r="CZ1374" s="34"/>
      <c r="DH1374" s="34"/>
      <c r="DQ1374" s="34"/>
      <c r="DY1374" s="34"/>
      <c r="EG1374" s="34"/>
      <c r="EO1374" s="34"/>
      <c r="EW1374" s="71"/>
      <c r="FB1374" s="75"/>
      <c r="FC1374" s="75"/>
      <c r="FL1374" s="71"/>
    </row>
    <row r="1375" spans="3:168" s="35" customFormat="1" x14ac:dyDescent="0.2">
      <c r="C1375" s="36"/>
      <c r="G1375" s="37"/>
      <c r="H1375" s="37"/>
      <c r="P1375" s="34"/>
      <c r="X1375" s="34"/>
      <c r="AN1375" s="34"/>
      <c r="BD1375" s="34"/>
      <c r="BE1375" s="56"/>
      <c r="BF1375" s="56"/>
      <c r="BG1375" s="56"/>
      <c r="BH1375" s="56"/>
      <c r="BI1375" s="56"/>
      <c r="BJ1375" s="56"/>
      <c r="BK1375" s="56"/>
      <c r="BL1375" s="34"/>
      <c r="BT1375" s="34"/>
      <c r="CF1375" s="34"/>
      <c r="CG1375" s="34"/>
      <c r="CH1375" s="34"/>
      <c r="CI1375" s="34"/>
      <c r="CJ1375" s="34"/>
      <c r="CR1375" s="34"/>
      <c r="CZ1375" s="34"/>
      <c r="DH1375" s="34"/>
      <c r="DQ1375" s="34"/>
      <c r="DY1375" s="34"/>
      <c r="EG1375" s="34"/>
      <c r="EO1375" s="34"/>
      <c r="EW1375" s="71"/>
      <c r="FB1375" s="75"/>
      <c r="FC1375" s="75"/>
      <c r="FL1375" s="71"/>
    </row>
    <row r="1376" spans="3:168" s="35" customFormat="1" x14ac:dyDescent="0.2">
      <c r="C1376" s="36"/>
      <c r="G1376" s="37"/>
      <c r="H1376" s="37"/>
      <c r="P1376" s="34"/>
      <c r="X1376" s="34"/>
      <c r="AN1376" s="34"/>
      <c r="BD1376" s="34"/>
      <c r="BE1376" s="56"/>
      <c r="BF1376" s="56"/>
      <c r="BG1376" s="56"/>
      <c r="BH1376" s="56"/>
      <c r="BI1376" s="56"/>
      <c r="BJ1376" s="56"/>
      <c r="BK1376" s="56"/>
      <c r="BL1376" s="34"/>
      <c r="BT1376" s="34"/>
      <c r="CF1376" s="34"/>
      <c r="CG1376" s="34"/>
      <c r="CH1376" s="34"/>
      <c r="CI1376" s="34"/>
      <c r="CJ1376" s="34"/>
      <c r="CR1376" s="34"/>
      <c r="CZ1376" s="34"/>
      <c r="DH1376" s="34"/>
      <c r="DQ1376" s="34"/>
      <c r="DY1376" s="34"/>
      <c r="EG1376" s="34"/>
      <c r="EO1376" s="34"/>
      <c r="EW1376" s="71"/>
      <c r="FB1376" s="75"/>
      <c r="FC1376" s="75"/>
      <c r="FL1376" s="71"/>
    </row>
    <row r="1377" spans="3:168" s="35" customFormat="1" x14ac:dyDescent="0.2">
      <c r="C1377" s="36"/>
      <c r="G1377" s="37"/>
      <c r="H1377" s="37"/>
      <c r="P1377" s="34"/>
      <c r="X1377" s="34"/>
      <c r="AN1377" s="34"/>
      <c r="BD1377" s="34"/>
      <c r="BE1377" s="56"/>
      <c r="BF1377" s="56"/>
      <c r="BG1377" s="56"/>
      <c r="BH1377" s="56"/>
      <c r="BI1377" s="56"/>
      <c r="BJ1377" s="56"/>
      <c r="BK1377" s="56"/>
      <c r="BL1377" s="34"/>
      <c r="BT1377" s="34"/>
      <c r="CF1377" s="34"/>
      <c r="CG1377" s="34"/>
      <c r="CH1377" s="34"/>
      <c r="CI1377" s="34"/>
      <c r="CJ1377" s="34"/>
      <c r="CR1377" s="34"/>
      <c r="CZ1377" s="34"/>
      <c r="DH1377" s="34"/>
      <c r="DQ1377" s="34"/>
      <c r="DY1377" s="34"/>
      <c r="EG1377" s="34"/>
      <c r="EO1377" s="34"/>
      <c r="EW1377" s="71"/>
      <c r="FB1377" s="75"/>
      <c r="FC1377" s="75"/>
      <c r="FL1377" s="71"/>
    </row>
    <row r="1378" spans="3:168" s="35" customFormat="1" x14ac:dyDescent="0.2">
      <c r="C1378" s="36"/>
      <c r="G1378" s="37"/>
      <c r="H1378" s="37"/>
      <c r="P1378" s="34"/>
      <c r="X1378" s="34"/>
      <c r="AN1378" s="34"/>
      <c r="BD1378" s="34"/>
      <c r="BE1378" s="56"/>
      <c r="BF1378" s="56"/>
      <c r="BG1378" s="56"/>
      <c r="BH1378" s="56"/>
      <c r="BI1378" s="56"/>
      <c r="BJ1378" s="56"/>
      <c r="BK1378" s="56"/>
      <c r="BL1378" s="34"/>
      <c r="BT1378" s="34"/>
      <c r="CF1378" s="34"/>
      <c r="CG1378" s="34"/>
      <c r="CH1378" s="34"/>
      <c r="CI1378" s="34"/>
      <c r="CJ1378" s="34"/>
      <c r="CR1378" s="34"/>
      <c r="CZ1378" s="34"/>
      <c r="DH1378" s="34"/>
      <c r="DQ1378" s="34"/>
      <c r="DY1378" s="34"/>
      <c r="EG1378" s="34"/>
      <c r="EO1378" s="34"/>
      <c r="EW1378" s="71"/>
      <c r="FB1378" s="75"/>
      <c r="FC1378" s="75"/>
      <c r="FL1378" s="71"/>
    </row>
    <row r="1379" spans="3:168" s="35" customFormat="1" x14ac:dyDescent="0.2">
      <c r="C1379" s="36"/>
      <c r="G1379" s="37"/>
      <c r="H1379" s="37"/>
      <c r="P1379" s="34"/>
      <c r="X1379" s="34"/>
      <c r="AN1379" s="34"/>
      <c r="BD1379" s="34"/>
      <c r="BE1379" s="56"/>
      <c r="BF1379" s="56"/>
      <c r="BG1379" s="56"/>
      <c r="BH1379" s="56"/>
      <c r="BI1379" s="56"/>
      <c r="BJ1379" s="56"/>
      <c r="BK1379" s="56"/>
      <c r="BL1379" s="34"/>
      <c r="BT1379" s="34"/>
      <c r="CF1379" s="34"/>
      <c r="CG1379" s="34"/>
      <c r="CH1379" s="34"/>
      <c r="CI1379" s="34"/>
      <c r="CJ1379" s="34"/>
      <c r="CR1379" s="34"/>
      <c r="CZ1379" s="34"/>
      <c r="DH1379" s="34"/>
      <c r="DQ1379" s="34"/>
      <c r="DY1379" s="34"/>
      <c r="EG1379" s="34"/>
      <c r="EO1379" s="34"/>
      <c r="EW1379" s="71"/>
      <c r="FB1379" s="75"/>
      <c r="FC1379" s="75"/>
      <c r="FL1379" s="71"/>
    </row>
    <row r="1380" spans="3:168" s="35" customFormat="1" x14ac:dyDescent="0.2">
      <c r="C1380" s="36"/>
      <c r="G1380" s="37"/>
      <c r="H1380" s="37"/>
      <c r="P1380" s="34"/>
      <c r="X1380" s="34"/>
      <c r="AN1380" s="34"/>
      <c r="BD1380" s="34"/>
      <c r="BE1380" s="56"/>
      <c r="BF1380" s="56"/>
      <c r="BG1380" s="56"/>
      <c r="BH1380" s="56"/>
      <c r="BI1380" s="56"/>
      <c r="BJ1380" s="56"/>
      <c r="BK1380" s="56"/>
      <c r="BL1380" s="34"/>
      <c r="BT1380" s="34"/>
      <c r="CF1380" s="34"/>
      <c r="CG1380" s="34"/>
      <c r="CH1380" s="34"/>
      <c r="CI1380" s="34"/>
      <c r="CJ1380" s="34"/>
      <c r="CR1380" s="34"/>
      <c r="CZ1380" s="34"/>
      <c r="DH1380" s="34"/>
      <c r="DQ1380" s="34"/>
      <c r="DY1380" s="34"/>
      <c r="EG1380" s="34"/>
      <c r="EO1380" s="34"/>
      <c r="EW1380" s="71"/>
      <c r="FB1380" s="75"/>
      <c r="FC1380" s="75"/>
      <c r="FL1380" s="71"/>
    </row>
    <row r="1381" spans="3:168" s="35" customFormat="1" x14ac:dyDescent="0.2">
      <c r="C1381" s="36"/>
      <c r="G1381" s="37"/>
      <c r="H1381" s="37"/>
      <c r="P1381" s="34"/>
      <c r="X1381" s="34"/>
      <c r="AN1381" s="34"/>
      <c r="BD1381" s="34"/>
      <c r="BE1381" s="56"/>
      <c r="BF1381" s="56"/>
      <c r="BG1381" s="56"/>
      <c r="BH1381" s="56"/>
      <c r="BI1381" s="56"/>
      <c r="BJ1381" s="56"/>
      <c r="BK1381" s="56"/>
      <c r="BL1381" s="34"/>
      <c r="BT1381" s="34"/>
      <c r="CF1381" s="34"/>
      <c r="CG1381" s="34"/>
      <c r="CH1381" s="34"/>
      <c r="CI1381" s="34"/>
      <c r="CJ1381" s="34"/>
      <c r="CR1381" s="34"/>
      <c r="CZ1381" s="34"/>
      <c r="DH1381" s="34"/>
      <c r="DQ1381" s="34"/>
      <c r="DY1381" s="34"/>
      <c r="EG1381" s="34"/>
      <c r="EO1381" s="34"/>
      <c r="EW1381" s="71"/>
      <c r="FB1381" s="75"/>
      <c r="FC1381" s="75"/>
      <c r="FL1381" s="71"/>
    </row>
    <row r="1382" spans="3:168" s="35" customFormat="1" x14ac:dyDescent="0.2">
      <c r="C1382" s="36"/>
      <c r="G1382" s="37"/>
      <c r="H1382" s="37"/>
      <c r="P1382" s="34"/>
      <c r="X1382" s="34"/>
      <c r="AN1382" s="34"/>
      <c r="BD1382" s="34"/>
      <c r="BE1382" s="56"/>
      <c r="BF1382" s="56"/>
      <c r="BG1382" s="56"/>
      <c r="BH1382" s="56"/>
      <c r="BI1382" s="56"/>
      <c r="BJ1382" s="56"/>
      <c r="BK1382" s="56"/>
      <c r="BL1382" s="34"/>
      <c r="BT1382" s="34"/>
      <c r="CF1382" s="34"/>
      <c r="CG1382" s="34"/>
      <c r="CH1382" s="34"/>
      <c r="CI1382" s="34"/>
      <c r="CJ1382" s="34"/>
      <c r="CR1382" s="34"/>
      <c r="CZ1382" s="34"/>
      <c r="DH1382" s="34"/>
      <c r="DQ1382" s="34"/>
      <c r="DY1382" s="34"/>
      <c r="EG1382" s="34"/>
      <c r="EO1382" s="34"/>
      <c r="EW1382" s="71"/>
      <c r="FB1382" s="75"/>
      <c r="FC1382" s="75"/>
      <c r="FL1382" s="71"/>
    </row>
    <row r="1383" spans="3:168" s="35" customFormat="1" x14ac:dyDescent="0.2">
      <c r="C1383" s="36"/>
      <c r="G1383" s="37"/>
      <c r="H1383" s="37"/>
      <c r="P1383" s="34"/>
      <c r="X1383" s="34"/>
      <c r="AN1383" s="34"/>
      <c r="BD1383" s="34"/>
      <c r="BE1383" s="56"/>
      <c r="BF1383" s="56"/>
      <c r="BG1383" s="56"/>
      <c r="BH1383" s="56"/>
      <c r="BI1383" s="56"/>
      <c r="BJ1383" s="56"/>
      <c r="BK1383" s="56"/>
      <c r="BL1383" s="34"/>
      <c r="BT1383" s="34"/>
      <c r="CF1383" s="34"/>
      <c r="CG1383" s="34"/>
      <c r="CH1383" s="34"/>
      <c r="CI1383" s="34"/>
      <c r="CJ1383" s="34"/>
      <c r="CR1383" s="34"/>
      <c r="CZ1383" s="34"/>
      <c r="DH1383" s="34"/>
      <c r="DQ1383" s="34"/>
      <c r="DY1383" s="34"/>
      <c r="EG1383" s="34"/>
      <c r="EO1383" s="34"/>
      <c r="EW1383" s="71"/>
      <c r="FB1383" s="75"/>
      <c r="FC1383" s="75"/>
      <c r="FL1383" s="71"/>
    </row>
    <row r="1384" spans="3:168" s="35" customFormat="1" x14ac:dyDescent="0.2">
      <c r="C1384" s="36"/>
      <c r="G1384" s="37"/>
      <c r="H1384" s="37"/>
      <c r="P1384" s="34"/>
      <c r="X1384" s="34"/>
      <c r="AN1384" s="34"/>
      <c r="BD1384" s="34"/>
      <c r="BE1384" s="56"/>
      <c r="BF1384" s="56"/>
      <c r="BG1384" s="56"/>
      <c r="BH1384" s="56"/>
      <c r="BI1384" s="56"/>
      <c r="BJ1384" s="56"/>
      <c r="BK1384" s="56"/>
      <c r="BL1384" s="34"/>
      <c r="BT1384" s="34"/>
      <c r="CF1384" s="34"/>
      <c r="CG1384" s="34"/>
      <c r="CH1384" s="34"/>
      <c r="CI1384" s="34"/>
      <c r="CJ1384" s="34"/>
      <c r="CR1384" s="34"/>
      <c r="CZ1384" s="34"/>
      <c r="DH1384" s="34"/>
      <c r="DQ1384" s="34"/>
      <c r="DY1384" s="34"/>
      <c r="EG1384" s="34"/>
      <c r="EO1384" s="34"/>
      <c r="EW1384" s="71"/>
      <c r="FB1384" s="75"/>
      <c r="FC1384" s="75"/>
      <c r="FL1384" s="71"/>
    </row>
    <row r="1385" spans="3:168" s="35" customFormat="1" x14ac:dyDescent="0.2">
      <c r="C1385" s="36"/>
      <c r="G1385" s="37"/>
      <c r="H1385" s="37"/>
      <c r="P1385" s="34"/>
      <c r="X1385" s="34"/>
      <c r="AN1385" s="34"/>
      <c r="BD1385" s="34"/>
      <c r="BE1385" s="56"/>
      <c r="BF1385" s="56"/>
      <c r="BG1385" s="56"/>
      <c r="BH1385" s="56"/>
      <c r="BI1385" s="56"/>
      <c r="BJ1385" s="56"/>
      <c r="BK1385" s="56"/>
      <c r="BL1385" s="34"/>
      <c r="BT1385" s="34"/>
      <c r="CF1385" s="34"/>
      <c r="CG1385" s="34"/>
      <c r="CH1385" s="34"/>
      <c r="CI1385" s="34"/>
      <c r="CJ1385" s="34"/>
      <c r="CR1385" s="34"/>
      <c r="CZ1385" s="34"/>
      <c r="DH1385" s="34"/>
      <c r="DQ1385" s="34"/>
      <c r="DY1385" s="34"/>
      <c r="EG1385" s="34"/>
      <c r="EO1385" s="34"/>
      <c r="EW1385" s="71"/>
      <c r="FB1385" s="75"/>
      <c r="FC1385" s="75"/>
      <c r="FL1385" s="71"/>
    </row>
    <row r="1386" spans="3:168" s="35" customFormat="1" x14ac:dyDescent="0.2">
      <c r="C1386" s="36"/>
      <c r="G1386" s="37"/>
      <c r="H1386" s="37"/>
      <c r="P1386" s="34"/>
      <c r="X1386" s="34"/>
      <c r="AN1386" s="34"/>
      <c r="BD1386" s="34"/>
      <c r="BE1386" s="56"/>
      <c r="BF1386" s="56"/>
      <c r="BG1386" s="56"/>
      <c r="BH1386" s="56"/>
      <c r="BI1386" s="56"/>
      <c r="BJ1386" s="56"/>
      <c r="BK1386" s="56"/>
      <c r="BL1386" s="34"/>
      <c r="BT1386" s="34"/>
      <c r="CF1386" s="34"/>
      <c r="CG1386" s="34"/>
      <c r="CH1386" s="34"/>
      <c r="CI1386" s="34"/>
      <c r="CJ1386" s="34"/>
      <c r="CR1386" s="34"/>
      <c r="CZ1386" s="34"/>
      <c r="DH1386" s="34"/>
      <c r="DQ1386" s="34"/>
      <c r="DY1386" s="34"/>
      <c r="EG1386" s="34"/>
      <c r="EO1386" s="34"/>
      <c r="EW1386" s="71"/>
      <c r="FB1386" s="75"/>
      <c r="FC1386" s="75"/>
      <c r="FL1386" s="71"/>
    </row>
    <row r="1387" spans="3:168" s="35" customFormat="1" x14ac:dyDescent="0.2">
      <c r="C1387" s="36"/>
      <c r="G1387" s="37"/>
      <c r="H1387" s="37"/>
      <c r="P1387" s="34"/>
      <c r="X1387" s="34"/>
      <c r="AN1387" s="34"/>
      <c r="BD1387" s="34"/>
      <c r="BE1387" s="56"/>
      <c r="BF1387" s="56"/>
      <c r="BG1387" s="56"/>
      <c r="BH1387" s="56"/>
      <c r="BI1387" s="56"/>
      <c r="BJ1387" s="56"/>
      <c r="BK1387" s="56"/>
      <c r="BL1387" s="34"/>
      <c r="BT1387" s="34"/>
      <c r="CF1387" s="34"/>
      <c r="CG1387" s="34"/>
      <c r="CH1387" s="34"/>
      <c r="CI1387" s="34"/>
      <c r="CJ1387" s="34"/>
      <c r="CR1387" s="34"/>
      <c r="CZ1387" s="34"/>
      <c r="DH1387" s="34"/>
      <c r="DQ1387" s="34"/>
      <c r="DY1387" s="34"/>
      <c r="EG1387" s="34"/>
      <c r="EO1387" s="34"/>
      <c r="EW1387" s="71"/>
      <c r="FB1387" s="75"/>
      <c r="FC1387" s="75"/>
      <c r="FL1387" s="71"/>
    </row>
    <row r="1388" spans="3:168" s="35" customFormat="1" x14ac:dyDescent="0.2">
      <c r="C1388" s="36"/>
      <c r="G1388" s="37"/>
      <c r="H1388" s="37"/>
      <c r="P1388" s="34"/>
      <c r="X1388" s="34"/>
      <c r="AN1388" s="34"/>
      <c r="BD1388" s="34"/>
      <c r="BE1388" s="56"/>
      <c r="BF1388" s="56"/>
      <c r="BG1388" s="56"/>
      <c r="BH1388" s="56"/>
      <c r="BI1388" s="56"/>
      <c r="BJ1388" s="56"/>
      <c r="BK1388" s="56"/>
      <c r="BL1388" s="34"/>
      <c r="BT1388" s="34"/>
      <c r="CF1388" s="34"/>
      <c r="CG1388" s="34"/>
      <c r="CH1388" s="34"/>
      <c r="CI1388" s="34"/>
      <c r="CJ1388" s="34"/>
      <c r="CR1388" s="34"/>
      <c r="CZ1388" s="34"/>
      <c r="DH1388" s="34"/>
      <c r="DQ1388" s="34"/>
      <c r="DY1388" s="34"/>
      <c r="EG1388" s="34"/>
      <c r="EO1388" s="34"/>
      <c r="EW1388" s="71"/>
      <c r="FB1388" s="75"/>
      <c r="FC1388" s="75"/>
      <c r="FL1388" s="71"/>
    </row>
    <row r="1389" spans="3:168" s="35" customFormat="1" x14ac:dyDescent="0.2">
      <c r="C1389" s="36"/>
      <c r="G1389" s="37"/>
      <c r="H1389" s="37"/>
      <c r="P1389" s="34"/>
      <c r="X1389" s="34"/>
      <c r="AN1389" s="34"/>
      <c r="BD1389" s="34"/>
      <c r="BE1389" s="56"/>
      <c r="BF1389" s="56"/>
      <c r="BG1389" s="56"/>
      <c r="BH1389" s="56"/>
      <c r="BI1389" s="56"/>
      <c r="BJ1389" s="56"/>
      <c r="BK1389" s="56"/>
      <c r="BL1389" s="34"/>
      <c r="BT1389" s="34"/>
      <c r="CF1389" s="34"/>
      <c r="CG1389" s="34"/>
      <c r="CH1389" s="34"/>
      <c r="CI1389" s="34"/>
      <c r="CJ1389" s="34"/>
      <c r="CR1389" s="34"/>
      <c r="CZ1389" s="34"/>
      <c r="DH1389" s="34"/>
      <c r="DQ1389" s="34"/>
      <c r="DY1389" s="34"/>
      <c r="EG1389" s="34"/>
      <c r="EO1389" s="34"/>
      <c r="EW1389" s="71"/>
      <c r="FB1389" s="75"/>
      <c r="FC1389" s="75"/>
      <c r="FL1389" s="71"/>
    </row>
    <row r="1390" spans="3:168" s="35" customFormat="1" x14ac:dyDescent="0.2">
      <c r="C1390" s="36"/>
      <c r="G1390" s="37"/>
      <c r="H1390" s="37"/>
      <c r="P1390" s="34"/>
      <c r="X1390" s="34"/>
      <c r="AN1390" s="34"/>
      <c r="BD1390" s="34"/>
      <c r="BE1390" s="56"/>
      <c r="BF1390" s="56"/>
      <c r="BG1390" s="56"/>
      <c r="BH1390" s="56"/>
      <c r="BI1390" s="56"/>
      <c r="BJ1390" s="56"/>
      <c r="BK1390" s="56"/>
      <c r="BL1390" s="34"/>
      <c r="BT1390" s="34"/>
      <c r="CF1390" s="34"/>
      <c r="CG1390" s="34"/>
      <c r="CH1390" s="34"/>
      <c r="CI1390" s="34"/>
      <c r="CJ1390" s="34"/>
      <c r="CR1390" s="34"/>
      <c r="CZ1390" s="34"/>
      <c r="DH1390" s="34"/>
      <c r="DQ1390" s="34"/>
      <c r="DY1390" s="34"/>
      <c r="EG1390" s="34"/>
      <c r="EO1390" s="34"/>
      <c r="EW1390" s="71"/>
      <c r="FB1390" s="75"/>
      <c r="FC1390" s="75"/>
      <c r="FL1390" s="71"/>
    </row>
    <row r="1391" spans="3:168" s="35" customFormat="1" x14ac:dyDescent="0.2">
      <c r="C1391" s="36"/>
      <c r="G1391" s="37"/>
      <c r="H1391" s="37"/>
      <c r="P1391" s="34"/>
      <c r="X1391" s="34"/>
      <c r="AN1391" s="34"/>
      <c r="BD1391" s="34"/>
      <c r="BE1391" s="56"/>
      <c r="BF1391" s="56"/>
      <c r="BG1391" s="56"/>
      <c r="BH1391" s="56"/>
      <c r="BI1391" s="56"/>
      <c r="BJ1391" s="56"/>
      <c r="BK1391" s="56"/>
      <c r="BL1391" s="34"/>
      <c r="BT1391" s="34"/>
      <c r="CF1391" s="34"/>
      <c r="CG1391" s="34"/>
      <c r="CH1391" s="34"/>
      <c r="CI1391" s="34"/>
      <c r="CJ1391" s="34"/>
      <c r="CR1391" s="34"/>
      <c r="CZ1391" s="34"/>
      <c r="DH1391" s="34"/>
      <c r="DQ1391" s="34"/>
      <c r="DY1391" s="34"/>
      <c r="EG1391" s="34"/>
      <c r="EO1391" s="34"/>
      <c r="EW1391" s="71"/>
      <c r="FB1391" s="75"/>
      <c r="FC1391" s="75"/>
      <c r="FL1391" s="71"/>
    </row>
    <row r="1392" spans="3:168" s="35" customFormat="1" x14ac:dyDescent="0.2">
      <c r="C1392" s="36"/>
      <c r="G1392" s="37"/>
      <c r="H1392" s="37"/>
      <c r="P1392" s="34"/>
      <c r="X1392" s="34"/>
      <c r="AN1392" s="34"/>
      <c r="BD1392" s="34"/>
      <c r="BE1392" s="56"/>
      <c r="BF1392" s="56"/>
      <c r="BG1392" s="56"/>
      <c r="BH1392" s="56"/>
      <c r="BI1392" s="56"/>
      <c r="BJ1392" s="56"/>
      <c r="BK1392" s="56"/>
      <c r="BL1392" s="34"/>
      <c r="BT1392" s="34"/>
      <c r="CF1392" s="34"/>
      <c r="CG1392" s="34"/>
      <c r="CH1392" s="34"/>
      <c r="CI1392" s="34"/>
      <c r="CJ1392" s="34"/>
      <c r="CR1392" s="34"/>
      <c r="CZ1392" s="34"/>
      <c r="DH1392" s="34"/>
      <c r="DQ1392" s="34"/>
      <c r="DY1392" s="34"/>
      <c r="EG1392" s="34"/>
      <c r="EO1392" s="34"/>
      <c r="EW1392" s="71"/>
      <c r="FB1392" s="75"/>
      <c r="FC1392" s="75"/>
      <c r="FL1392" s="71"/>
    </row>
    <row r="1393" spans="3:168" s="35" customFormat="1" x14ac:dyDescent="0.2">
      <c r="C1393" s="36"/>
      <c r="G1393" s="37"/>
      <c r="H1393" s="37"/>
      <c r="P1393" s="34"/>
      <c r="X1393" s="34"/>
      <c r="AN1393" s="34"/>
      <c r="BD1393" s="34"/>
      <c r="BE1393" s="56"/>
      <c r="BF1393" s="56"/>
      <c r="BG1393" s="56"/>
      <c r="BH1393" s="56"/>
      <c r="BI1393" s="56"/>
      <c r="BJ1393" s="56"/>
      <c r="BK1393" s="56"/>
      <c r="BL1393" s="34"/>
      <c r="BT1393" s="34"/>
      <c r="CF1393" s="34"/>
      <c r="CG1393" s="34"/>
      <c r="CH1393" s="34"/>
      <c r="CI1393" s="34"/>
      <c r="CJ1393" s="34"/>
      <c r="CR1393" s="34"/>
      <c r="CZ1393" s="34"/>
      <c r="DH1393" s="34"/>
      <c r="DQ1393" s="34"/>
      <c r="DY1393" s="34"/>
      <c r="EG1393" s="34"/>
      <c r="EO1393" s="34"/>
      <c r="EW1393" s="71"/>
      <c r="FB1393" s="75"/>
      <c r="FC1393" s="75"/>
      <c r="FL1393" s="71"/>
    </row>
    <row r="1394" spans="3:168" s="35" customFormat="1" x14ac:dyDescent="0.2">
      <c r="C1394" s="36"/>
      <c r="G1394" s="37"/>
      <c r="H1394" s="37"/>
      <c r="P1394" s="34"/>
      <c r="X1394" s="34"/>
      <c r="AN1394" s="34"/>
      <c r="BD1394" s="34"/>
      <c r="BE1394" s="56"/>
      <c r="BF1394" s="56"/>
      <c r="BG1394" s="56"/>
      <c r="BH1394" s="56"/>
      <c r="BI1394" s="56"/>
      <c r="BJ1394" s="56"/>
      <c r="BK1394" s="56"/>
      <c r="BL1394" s="34"/>
      <c r="BT1394" s="34"/>
      <c r="CF1394" s="34"/>
      <c r="CG1394" s="34"/>
      <c r="CH1394" s="34"/>
      <c r="CI1394" s="34"/>
      <c r="CJ1394" s="34"/>
      <c r="CR1394" s="34"/>
      <c r="CZ1394" s="34"/>
      <c r="DH1394" s="34"/>
      <c r="DQ1394" s="34"/>
      <c r="DY1394" s="34"/>
      <c r="EG1394" s="34"/>
      <c r="EO1394" s="34"/>
      <c r="EW1394" s="71"/>
      <c r="FB1394" s="75"/>
      <c r="FC1394" s="75"/>
      <c r="FL1394" s="71"/>
    </row>
    <row r="1395" spans="3:168" s="35" customFormat="1" x14ac:dyDescent="0.2">
      <c r="C1395" s="36"/>
      <c r="G1395" s="37"/>
      <c r="H1395" s="37"/>
      <c r="P1395" s="34"/>
      <c r="X1395" s="34"/>
      <c r="AN1395" s="34"/>
      <c r="BD1395" s="34"/>
      <c r="BE1395" s="56"/>
      <c r="BF1395" s="56"/>
      <c r="BG1395" s="56"/>
      <c r="BH1395" s="56"/>
      <c r="BI1395" s="56"/>
      <c r="BJ1395" s="56"/>
      <c r="BK1395" s="56"/>
      <c r="BL1395" s="34"/>
      <c r="BT1395" s="34"/>
      <c r="CF1395" s="34"/>
      <c r="CG1395" s="34"/>
      <c r="CH1395" s="34"/>
      <c r="CI1395" s="34"/>
      <c r="CJ1395" s="34"/>
      <c r="CR1395" s="34"/>
      <c r="CZ1395" s="34"/>
      <c r="DH1395" s="34"/>
      <c r="DQ1395" s="34"/>
      <c r="DY1395" s="34"/>
      <c r="EG1395" s="34"/>
      <c r="EO1395" s="34"/>
      <c r="EW1395" s="71"/>
      <c r="FB1395" s="75"/>
      <c r="FC1395" s="75"/>
      <c r="FL1395" s="71"/>
    </row>
    <row r="1396" spans="3:168" s="35" customFormat="1" x14ac:dyDescent="0.2">
      <c r="C1396" s="36"/>
      <c r="G1396" s="37"/>
      <c r="H1396" s="37"/>
      <c r="P1396" s="34"/>
      <c r="X1396" s="34"/>
      <c r="AN1396" s="34"/>
      <c r="BD1396" s="34"/>
      <c r="BE1396" s="56"/>
      <c r="BF1396" s="56"/>
      <c r="BG1396" s="56"/>
      <c r="BH1396" s="56"/>
      <c r="BI1396" s="56"/>
      <c r="BJ1396" s="56"/>
      <c r="BK1396" s="56"/>
      <c r="BL1396" s="34"/>
      <c r="BT1396" s="34"/>
      <c r="CF1396" s="34"/>
      <c r="CG1396" s="34"/>
      <c r="CH1396" s="34"/>
      <c r="CI1396" s="34"/>
      <c r="CJ1396" s="34"/>
      <c r="CR1396" s="34"/>
      <c r="CZ1396" s="34"/>
      <c r="DH1396" s="34"/>
      <c r="DQ1396" s="34"/>
      <c r="DY1396" s="34"/>
      <c r="EG1396" s="34"/>
      <c r="EO1396" s="34"/>
      <c r="EW1396" s="71"/>
      <c r="FB1396" s="75"/>
      <c r="FC1396" s="75"/>
      <c r="FL1396" s="71"/>
    </row>
    <row r="1397" spans="3:168" s="35" customFormat="1" x14ac:dyDescent="0.2">
      <c r="C1397" s="36"/>
      <c r="G1397" s="37"/>
      <c r="H1397" s="37"/>
      <c r="P1397" s="34"/>
      <c r="X1397" s="34"/>
      <c r="AN1397" s="34"/>
      <c r="BD1397" s="34"/>
      <c r="BE1397" s="56"/>
      <c r="BF1397" s="56"/>
      <c r="BG1397" s="56"/>
      <c r="BH1397" s="56"/>
      <c r="BI1397" s="56"/>
      <c r="BJ1397" s="56"/>
      <c r="BK1397" s="56"/>
      <c r="BL1397" s="34"/>
      <c r="BT1397" s="34"/>
      <c r="CF1397" s="34"/>
      <c r="CG1397" s="34"/>
      <c r="CH1397" s="34"/>
      <c r="CI1397" s="34"/>
      <c r="CJ1397" s="34"/>
      <c r="CR1397" s="34"/>
      <c r="CZ1397" s="34"/>
      <c r="DH1397" s="34"/>
      <c r="DQ1397" s="34"/>
      <c r="DY1397" s="34"/>
      <c r="EG1397" s="34"/>
      <c r="EO1397" s="34"/>
      <c r="EW1397" s="71"/>
      <c r="FB1397" s="75"/>
      <c r="FC1397" s="75"/>
      <c r="FL1397" s="71"/>
    </row>
    <row r="1398" spans="3:168" s="35" customFormat="1" x14ac:dyDescent="0.2">
      <c r="C1398" s="36"/>
      <c r="G1398" s="37"/>
      <c r="H1398" s="37"/>
      <c r="P1398" s="34"/>
      <c r="X1398" s="34"/>
      <c r="AN1398" s="34"/>
      <c r="BD1398" s="34"/>
      <c r="BE1398" s="56"/>
      <c r="BF1398" s="56"/>
      <c r="BG1398" s="56"/>
      <c r="BH1398" s="56"/>
      <c r="BI1398" s="56"/>
      <c r="BJ1398" s="56"/>
      <c r="BK1398" s="56"/>
      <c r="BL1398" s="34"/>
      <c r="BT1398" s="34"/>
      <c r="CF1398" s="34"/>
      <c r="CG1398" s="34"/>
      <c r="CH1398" s="34"/>
      <c r="CI1398" s="34"/>
      <c r="CJ1398" s="34"/>
      <c r="CR1398" s="34"/>
      <c r="CZ1398" s="34"/>
      <c r="DH1398" s="34"/>
      <c r="DQ1398" s="34"/>
      <c r="DY1398" s="34"/>
      <c r="EG1398" s="34"/>
      <c r="EO1398" s="34"/>
      <c r="EW1398" s="71"/>
      <c r="FB1398" s="75"/>
      <c r="FC1398" s="75"/>
      <c r="FL1398" s="71"/>
    </row>
    <row r="1399" spans="3:168" s="35" customFormat="1" x14ac:dyDescent="0.2">
      <c r="C1399" s="36"/>
      <c r="G1399" s="37"/>
      <c r="H1399" s="37"/>
      <c r="P1399" s="34"/>
      <c r="X1399" s="34"/>
      <c r="AN1399" s="34"/>
      <c r="BD1399" s="34"/>
      <c r="BE1399" s="56"/>
      <c r="BF1399" s="56"/>
      <c r="BG1399" s="56"/>
      <c r="BH1399" s="56"/>
      <c r="BI1399" s="56"/>
      <c r="BJ1399" s="56"/>
      <c r="BK1399" s="56"/>
      <c r="BL1399" s="34"/>
      <c r="BT1399" s="34"/>
      <c r="CF1399" s="34"/>
      <c r="CG1399" s="34"/>
      <c r="CH1399" s="34"/>
      <c r="CI1399" s="34"/>
      <c r="CJ1399" s="34"/>
      <c r="CR1399" s="34"/>
      <c r="CZ1399" s="34"/>
      <c r="DH1399" s="34"/>
      <c r="DQ1399" s="34"/>
      <c r="DY1399" s="34"/>
      <c r="EG1399" s="34"/>
      <c r="EO1399" s="34"/>
      <c r="EW1399" s="71"/>
      <c r="FB1399" s="75"/>
      <c r="FC1399" s="75"/>
      <c r="FL1399" s="71"/>
    </row>
    <row r="1400" spans="3:168" s="35" customFormat="1" x14ac:dyDescent="0.2">
      <c r="C1400" s="36"/>
      <c r="G1400" s="37"/>
      <c r="H1400" s="37"/>
      <c r="P1400" s="34"/>
      <c r="X1400" s="34"/>
      <c r="AN1400" s="34"/>
      <c r="BD1400" s="34"/>
      <c r="BE1400" s="56"/>
      <c r="BF1400" s="56"/>
      <c r="BG1400" s="56"/>
      <c r="BH1400" s="56"/>
      <c r="BI1400" s="56"/>
      <c r="BJ1400" s="56"/>
      <c r="BK1400" s="56"/>
      <c r="BL1400" s="34"/>
      <c r="BT1400" s="34"/>
      <c r="CF1400" s="34"/>
      <c r="CG1400" s="34"/>
      <c r="CH1400" s="34"/>
      <c r="CI1400" s="34"/>
      <c r="CJ1400" s="34"/>
      <c r="CR1400" s="34"/>
      <c r="CZ1400" s="34"/>
      <c r="DH1400" s="34"/>
      <c r="DQ1400" s="34"/>
      <c r="DY1400" s="34"/>
      <c r="EG1400" s="34"/>
      <c r="EO1400" s="34"/>
      <c r="EW1400" s="71"/>
      <c r="FB1400" s="75"/>
      <c r="FC1400" s="75"/>
      <c r="FL1400" s="71"/>
    </row>
    <row r="1401" spans="3:168" s="35" customFormat="1" x14ac:dyDescent="0.2">
      <c r="C1401" s="36"/>
      <c r="G1401" s="37"/>
      <c r="H1401" s="37"/>
      <c r="P1401" s="34"/>
      <c r="X1401" s="34"/>
      <c r="AN1401" s="34"/>
      <c r="BD1401" s="34"/>
      <c r="BE1401" s="56"/>
      <c r="BF1401" s="56"/>
      <c r="BG1401" s="56"/>
      <c r="BH1401" s="56"/>
      <c r="BI1401" s="56"/>
      <c r="BJ1401" s="56"/>
      <c r="BK1401" s="56"/>
      <c r="BL1401" s="34"/>
      <c r="BT1401" s="34"/>
      <c r="CF1401" s="34"/>
      <c r="CG1401" s="34"/>
      <c r="CH1401" s="34"/>
      <c r="CI1401" s="34"/>
      <c r="CJ1401" s="34"/>
      <c r="CR1401" s="34"/>
      <c r="CZ1401" s="34"/>
      <c r="DH1401" s="34"/>
      <c r="DQ1401" s="34"/>
      <c r="DY1401" s="34"/>
      <c r="EG1401" s="34"/>
      <c r="EO1401" s="34"/>
      <c r="EW1401" s="71"/>
      <c r="FB1401" s="75"/>
      <c r="FC1401" s="75"/>
      <c r="FL1401" s="71"/>
    </row>
    <row r="1402" spans="3:168" s="35" customFormat="1" x14ac:dyDescent="0.2">
      <c r="C1402" s="36"/>
      <c r="G1402" s="37"/>
      <c r="H1402" s="37"/>
      <c r="P1402" s="34"/>
      <c r="X1402" s="34"/>
      <c r="AN1402" s="34"/>
      <c r="BD1402" s="34"/>
      <c r="BE1402" s="56"/>
      <c r="BF1402" s="56"/>
      <c r="BG1402" s="56"/>
      <c r="BH1402" s="56"/>
      <c r="BI1402" s="56"/>
      <c r="BJ1402" s="56"/>
      <c r="BK1402" s="56"/>
      <c r="BL1402" s="34"/>
      <c r="BT1402" s="34"/>
      <c r="CF1402" s="34"/>
      <c r="CG1402" s="34"/>
      <c r="CH1402" s="34"/>
      <c r="CI1402" s="34"/>
      <c r="CJ1402" s="34"/>
      <c r="CR1402" s="34"/>
      <c r="CZ1402" s="34"/>
      <c r="DH1402" s="34"/>
      <c r="DQ1402" s="34"/>
      <c r="DY1402" s="34"/>
      <c r="EG1402" s="34"/>
      <c r="EO1402" s="34"/>
      <c r="EW1402" s="71"/>
      <c r="FB1402" s="75"/>
      <c r="FC1402" s="75"/>
      <c r="FL1402" s="71"/>
    </row>
    <row r="1403" spans="3:168" s="35" customFormat="1" x14ac:dyDescent="0.2">
      <c r="C1403" s="36"/>
      <c r="G1403" s="37"/>
      <c r="H1403" s="37"/>
      <c r="P1403" s="34"/>
      <c r="X1403" s="34"/>
      <c r="AN1403" s="34"/>
      <c r="BD1403" s="34"/>
      <c r="BE1403" s="56"/>
      <c r="BF1403" s="56"/>
      <c r="BG1403" s="56"/>
      <c r="BH1403" s="56"/>
      <c r="BI1403" s="56"/>
      <c r="BJ1403" s="56"/>
      <c r="BK1403" s="56"/>
      <c r="BL1403" s="34"/>
      <c r="BT1403" s="34"/>
      <c r="CF1403" s="34"/>
      <c r="CG1403" s="34"/>
      <c r="CH1403" s="34"/>
      <c r="CI1403" s="34"/>
      <c r="CJ1403" s="34"/>
      <c r="CR1403" s="34"/>
      <c r="CZ1403" s="34"/>
      <c r="DH1403" s="34"/>
      <c r="DQ1403" s="34"/>
      <c r="DY1403" s="34"/>
      <c r="EG1403" s="34"/>
      <c r="EO1403" s="34"/>
      <c r="EW1403" s="71"/>
      <c r="FB1403" s="75"/>
      <c r="FC1403" s="75"/>
      <c r="FL1403" s="71"/>
    </row>
    <row r="1404" spans="3:168" s="35" customFormat="1" x14ac:dyDescent="0.2">
      <c r="C1404" s="36"/>
      <c r="G1404" s="37"/>
      <c r="H1404" s="37"/>
      <c r="P1404" s="34"/>
      <c r="X1404" s="34"/>
      <c r="AN1404" s="34"/>
      <c r="BD1404" s="34"/>
      <c r="BE1404" s="56"/>
      <c r="BF1404" s="56"/>
      <c r="BG1404" s="56"/>
      <c r="BH1404" s="56"/>
      <c r="BI1404" s="56"/>
      <c r="BJ1404" s="56"/>
      <c r="BK1404" s="56"/>
      <c r="BL1404" s="34"/>
      <c r="BT1404" s="34"/>
      <c r="CF1404" s="34"/>
      <c r="CG1404" s="34"/>
      <c r="CH1404" s="34"/>
      <c r="CI1404" s="34"/>
      <c r="CJ1404" s="34"/>
      <c r="CR1404" s="34"/>
      <c r="CZ1404" s="34"/>
      <c r="DH1404" s="34"/>
      <c r="DQ1404" s="34"/>
      <c r="DY1404" s="34"/>
      <c r="EG1404" s="34"/>
      <c r="EO1404" s="34"/>
      <c r="EW1404" s="71"/>
      <c r="FB1404" s="75"/>
      <c r="FC1404" s="75"/>
      <c r="FL1404" s="71"/>
    </row>
    <row r="1405" spans="3:168" s="35" customFormat="1" x14ac:dyDescent="0.2">
      <c r="C1405" s="36"/>
      <c r="G1405" s="37"/>
      <c r="H1405" s="37"/>
      <c r="P1405" s="34"/>
      <c r="X1405" s="34"/>
      <c r="AN1405" s="34"/>
      <c r="BD1405" s="34"/>
      <c r="BE1405" s="56"/>
      <c r="BF1405" s="56"/>
      <c r="BG1405" s="56"/>
      <c r="BH1405" s="56"/>
      <c r="BI1405" s="56"/>
      <c r="BJ1405" s="56"/>
      <c r="BK1405" s="56"/>
      <c r="BL1405" s="34"/>
      <c r="BT1405" s="34"/>
      <c r="CF1405" s="34"/>
      <c r="CG1405" s="34"/>
      <c r="CH1405" s="34"/>
      <c r="CI1405" s="34"/>
      <c r="CJ1405" s="34"/>
      <c r="CR1405" s="34"/>
      <c r="CZ1405" s="34"/>
      <c r="DH1405" s="34"/>
      <c r="DQ1405" s="34"/>
      <c r="DY1405" s="34"/>
      <c r="EG1405" s="34"/>
      <c r="EO1405" s="34"/>
      <c r="EW1405" s="71"/>
      <c r="FB1405" s="75"/>
      <c r="FC1405" s="75"/>
      <c r="FL1405" s="71"/>
    </row>
    <row r="1406" spans="3:168" s="35" customFormat="1" x14ac:dyDescent="0.2">
      <c r="C1406" s="36"/>
      <c r="G1406" s="37"/>
      <c r="H1406" s="37"/>
      <c r="P1406" s="34"/>
      <c r="X1406" s="34"/>
      <c r="AN1406" s="34"/>
      <c r="BD1406" s="34"/>
      <c r="BE1406" s="56"/>
      <c r="BF1406" s="56"/>
      <c r="BG1406" s="56"/>
      <c r="BH1406" s="56"/>
      <c r="BI1406" s="56"/>
      <c r="BJ1406" s="56"/>
      <c r="BK1406" s="56"/>
      <c r="BL1406" s="34"/>
      <c r="BT1406" s="34"/>
      <c r="CF1406" s="34"/>
      <c r="CG1406" s="34"/>
      <c r="CH1406" s="34"/>
      <c r="CI1406" s="34"/>
      <c r="CJ1406" s="34"/>
      <c r="CR1406" s="34"/>
      <c r="CZ1406" s="34"/>
      <c r="DH1406" s="34"/>
      <c r="DQ1406" s="34"/>
      <c r="DY1406" s="34"/>
      <c r="EG1406" s="34"/>
      <c r="EO1406" s="34"/>
      <c r="EW1406" s="71"/>
      <c r="FB1406" s="75"/>
      <c r="FC1406" s="75"/>
      <c r="FL1406" s="71"/>
    </row>
    <row r="1407" spans="3:168" s="35" customFormat="1" x14ac:dyDescent="0.2">
      <c r="C1407" s="36"/>
      <c r="G1407" s="37"/>
      <c r="H1407" s="37"/>
      <c r="P1407" s="34"/>
      <c r="X1407" s="34"/>
      <c r="AN1407" s="34"/>
      <c r="BD1407" s="34"/>
      <c r="BE1407" s="56"/>
      <c r="BF1407" s="56"/>
      <c r="BG1407" s="56"/>
      <c r="BH1407" s="56"/>
      <c r="BI1407" s="56"/>
      <c r="BJ1407" s="56"/>
      <c r="BK1407" s="56"/>
      <c r="BL1407" s="34"/>
      <c r="BT1407" s="34"/>
      <c r="CF1407" s="34"/>
      <c r="CG1407" s="34"/>
      <c r="CH1407" s="34"/>
      <c r="CI1407" s="34"/>
      <c r="CJ1407" s="34"/>
      <c r="CR1407" s="34"/>
      <c r="CZ1407" s="34"/>
      <c r="DH1407" s="34"/>
      <c r="DQ1407" s="34"/>
      <c r="DY1407" s="34"/>
      <c r="EG1407" s="34"/>
      <c r="EO1407" s="34"/>
      <c r="EW1407" s="71"/>
      <c r="FB1407" s="75"/>
      <c r="FC1407" s="75"/>
      <c r="FL1407" s="71"/>
    </row>
    <row r="1408" spans="3:168" s="35" customFormat="1" x14ac:dyDescent="0.2">
      <c r="C1408" s="36"/>
      <c r="G1408" s="37"/>
      <c r="H1408" s="37"/>
      <c r="P1408" s="34"/>
      <c r="X1408" s="34"/>
      <c r="AN1408" s="34"/>
      <c r="BD1408" s="34"/>
      <c r="BE1408" s="56"/>
      <c r="BF1408" s="56"/>
      <c r="BG1408" s="56"/>
      <c r="BH1408" s="56"/>
      <c r="BI1408" s="56"/>
      <c r="BJ1408" s="56"/>
      <c r="BK1408" s="56"/>
      <c r="BL1408" s="34"/>
      <c r="BT1408" s="34"/>
      <c r="CF1408" s="34"/>
      <c r="CG1408" s="34"/>
      <c r="CH1408" s="34"/>
      <c r="CI1408" s="34"/>
      <c r="CJ1408" s="34"/>
      <c r="CR1408" s="34"/>
      <c r="CZ1408" s="34"/>
      <c r="DH1408" s="34"/>
      <c r="DQ1408" s="34"/>
      <c r="DY1408" s="34"/>
      <c r="EG1408" s="34"/>
      <c r="EO1408" s="34"/>
      <c r="EW1408" s="71"/>
      <c r="FB1408" s="75"/>
      <c r="FC1408" s="75"/>
      <c r="FL1408" s="71"/>
    </row>
    <row r="1409" spans="3:168" s="35" customFormat="1" x14ac:dyDescent="0.2">
      <c r="C1409" s="36"/>
      <c r="G1409" s="37"/>
      <c r="H1409" s="37"/>
      <c r="P1409" s="34"/>
      <c r="X1409" s="34"/>
      <c r="AN1409" s="34"/>
      <c r="BD1409" s="34"/>
      <c r="BE1409" s="56"/>
      <c r="BF1409" s="56"/>
      <c r="BG1409" s="56"/>
      <c r="BH1409" s="56"/>
      <c r="BI1409" s="56"/>
      <c r="BJ1409" s="56"/>
      <c r="BK1409" s="56"/>
      <c r="BL1409" s="34"/>
      <c r="BT1409" s="34"/>
      <c r="CF1409" s="34"/>
      <c r="CG1409" s="34"/>
      <c r="CH1409" s="34"/>
      <c r="CI1409" s="34"/>
      <c r="CJ1409" s="34"/>
      <c r="CR1409" s="34"/>
      <c r="CZ1409" s="34"/>
      <c r="DH1409" s="34"/>
      <c r="DQ1409" s="34"/>
      <c r="DY1409" s="34"/>
      <c r="EG1409" s="34"/>
      <c r="EO1409" s="34"/>
      <c r="EW1409" s="71"/>
      <c r="FB1409" s="75"/>
      <c r="FC1409" s="75"/>
      <c r="FL1409" s="71"/>
    </row>
    <row r="1410" spans="3:168" s="35" customFormat="1" x14ac:dyDescent="0.2">
      <c r="C1410" s="36"/>
      <c r="G1410" s="37"/>
      <c r="H1410" s="37"/>
      <c r="P1410" s="34"/>
      <c r="X1410" s="34"/>
      <c r="AN1410" s="34"/>
      <c r="BD1410" s="34"/>
      <c r="BE1410" s="56"/>
      <c r="BF1410" s="56"/>
      <c r="BG1410" s="56"/>
      <c r="BH1410" s="56"/>
      <c r="BI1410" s="56"/>
      <c r="BJ1410" s="56"/>
      <c r="BK1410" s="56"/>
      <c r="BL1410" s="34"/>
      <c r="BT1410" s="34"/>
      <c r="CF1410" s="34"/>
      <c r="CG1410" s="34"/>
      <c r="CH1410" s="34"/>
      <c r="CI1410" s="34"/>
      <c r="CJ1410" s="34"/>
      <c r="CR1410" s="34"/>
      <c r="CZ1410" s="34"/>
      <c r="DH1410" s="34"/>
      <c r="DQ1410" s="34"/>
      <c r="DY1410" s="34"/>
      <c r="EG1410" s="34"/>
      <c r="EO1410" s="34"/>
      <c r="EW1410" s="71"/>
      <c r="FB1410" s="75"/>
      <c r="FC1410" s="75"/>
      <c r="FL1410" s="71"/>
    </row>
    <row r="1411" spans="3:168" s="35" customFormat="1" x14ac:dyDescent="0.2">
      <c r="C1411" s="36"/>
      <c r="G1411" s="37"/>
      <c r="H1411" s="37"/>
      <c r="P1411" s="34"/>
      <c r="X1411" s="34"/>
      <c r="AN1411" s="34"/>
      <c r="BD1411" s="34"/>
      <c r="BE1411" s="56"/>
      <c r="BF1411" s="56"/>
      <c r="BG1411" s="56"/>
      <c r="BH1411" s="56"/>
      <c r="BI1411" s="56"/>
      <c r="BJ1411" s="56"/>
      <c r="BK1411" s="56"/>
      <c r="BL1411" s="34"/>
      <c r="BT1411" s="34"/>
      <c r="CF1411" s="34"/>
      <c r="CG1411" s="34"/>
      <c r="CH1411" s="34"/>
      <c r="CI1411" s="34"/>
      <c r="CJ1411" s="34"/>
      <c r="CR1411" s="34"/>
      <c r="CZ1411" s="34"/>
      <c r="DH1411" s="34"/>
      <c r="DQ1411" s="34"/>
      <c r="DY1411" s="34"/>
      <c r="EG1411" s="34"/>
      <c r="EO1411" s="34"/>
      <c r="EW1411" s="71"/>
      <c r="FB1411" s="75"/>
      <c r="FC1411" s="75"/>
      <c r="FL1411" s="71"/>
    </row>
    <row r="1412" spans="3:168" s="35" customFormat="1" x14ac:dyDescent="0.2">
      <c r="C1412" s="36"/>
      <c r="G1412" s="37"/>
      <c r="H1412" s="37"/>
      <c r="P1412" s="34"/>
      <c r="X1412" s="34"/>
      <c r="AN1412" s="34"/>
      <c r="BD1412" s="34"/>
      <c r="BE1412" s="56"/>
      <c r="BF1412" s="56"/>
      <c r="BG1412" s="56"/>
      <c r="BH1412" s="56"/>
      <c r="BI1412" s="56"/>
      <c r="BJ1412" s="56"/>
      <c r="BK1412" s="56"/>
      <c r="BL1412" s="34"/>
      <c r="BT1412" s="34"/>
      <c r="CF1412" s="34"/>
      <c r="CG1412" s="34"/>
      <c r="CH1412" s="34"/>
      <c r="CI1412" s="34"/>
      <c r="CJ1412" s="34"/>
      <c r="CR1412" s="34"/>
      <c r="CZ1412" s="34"/>
      <c r="DH1412" s="34"/>
      <c r="DQ1412" s="34"/>
      <c r="DY1412" s="34"/>
      <c r="EG1412" s="34"/>
      <c r="EO1412" s="34"/>
      <c r="EW1412" s="71"/>
      <c r="FB1412" s="75"/>
      <c r="FC1412" s="75"/>
      <c r="FL1412" s="71"/>
    </row>
    <row r="1413" spans="3:168" s="35" customFormat="1" x14ac:dyDescent="0.2">
      <c r="C1413" s="36"/>
      <c r="G1413" s="37"/>
      <c r="H1413" s="37"/>
      <c r="P1413" s="34"/>
      <c r="X1413" s="34"/>
      <c r="AN1413" s="34"/>
      <c r="BD1413" s="34"/>
      <c r="BE1413" s="56"/>
      <c r="BF1413" s="56"/>
      <c r="BG1413" s="56"/>
      <c r="BH1413" s="56"/>
      <c r="BI1413" s="56"/>
      <c r="BJ1413" s="56"/>
      <c r="BK1413" s="56"/>
      <c r="BL1413" s="34"/>
      <c r="BT1413" s="34"/>
      <c r="CF1413" s="34"/>
      <c r="CG1413" s="34"/>
      <c r="CH1413" s="34"/>
      <c r="CI1413" s="34"/>
      <c r="CJ1413" s="34"/>
      <c r="CR1413" s="34"/>
      <c r="CZ1413" s="34"/>
      <c r="DH1413" s="34"/>
      <c r="DQ1413" s="34"/>
      <c r="DY1413" s="34"/>
      <c r="EG1413" s="34"/>
      <c r="EO1413" s="34"/>
      <c r="EW1413" s="71"/>
      <c r="FB1413" s="75"/>
      <c r="FC1413" s="75"/>
      <c r="FL1413" s="71"/>
    </row>
    <row r="1414" spans="3:168" s="35" customFormat="1" x14ac:dyDescent="0.2">
      <c r="C1414" s="36"/>
      <c r="G1414" s="37"/>
      <c r="H1414" s="37"/>
      <c r="P1414" s="34"/>
      <c r="X1414" s="34"/>
      <c r="AN1414" s="34"/>
      <c r="BD1414" s="34"/>
      <c r="BE1414" s="56"/>
      <c r="BF1414" s="56"/>
      <c r="BG1414" s="56"/>
      <c r="BH1414" s="56"/>
      <c r="BI1414" s="56"/>
      <c r="BJ1414" s="56"/>
      <c r="BK1414" s="56"/>
      <c r="BL1414" s="34"/>
      <c r="BT1414" s="34"/>
      <c r="CF1414" s="34"/>
      <c r="CG1414" s="34"/>
      <c r="CH1414" s="34"/>
      <c r="CI1414" s="34"/>
      <c r="CJ1414" s="34"/>
      <c r="CR1414" s="34"/>
      <c r="CZ1414" s="34"/>
      <c r="DH1414" s="34"/>
      <c r="DQ1414" s="34"/>
      <c r="DY1414" s="34"/>
      <c r="EG1414" s="34"/>
      <c r="EO1414" s="34"/>
      <c r="EW1414" s="71"/>
      <c r="FB1414" s="75"/>
      <c r="FC1414" s="75"/>
      <c r="FL1414" s="71"/>
    </row>
    <row r="1415" spans="3:168" s="35" customFormat="1" x14ac:dyDescent="0.2">
      <c r="C1415" s="36"/>
      <c r="G1415" s="37"/>
      <c r="H1415" s="37"/>
      <c r="P1415" s="34"/>
      <c r="X1415" s="34"/>
      <c r="AN1415" s="34"/>
      <c r="BD1415" s="34"/>
      <c r="BE1415" s="56"/>
      <c r="BF1415" s="56"/>
      <c r="BG1415" s="56"/>
      <c r="BH1415" s="56"/>
      <c r="BI1415" s="56"/>
      <c r="BJ1415" s="56"/>
      <c r="BK1415" s="56"/>
      <c r="BL1415" s="34"/>
      <c r="BT1415" s="34"/>
      <c r="CF1415" s="34"/>
      <c r="CG1415" s="34"/>
      <c r="CH1415" s="34"/>
      <c r="CI1415" s="34"/>
      <c r="CJ1415" s="34"/>
      <c r="CR1415" s="34"/>
      <c r="CZ1415" s="34"/>
      <c r="DH1415" s="34"/>
      <c r="DQ1415" s="34"/>
      <c r="DY1415" s="34"/>
      <c r="EG1415" s="34"/>
      <c r="EO1415" s="34"/>
      <c r="EW1415" s="71"/>
      <c r="FB1415" s="75"/>
      <c r="FC1415" s="75"/>
      <c r="FL1415" s="71"/>
    </row>
    <row r="1416" spans="3:168" s="35" customFormat="1" x14ac:dyDescent="0.2">
      <c r="C1416" s="36"/>
      <c r="G1416" s="37"/>
      <c r="H1416" s="37"/>
      <c r="P1416" s="34"/>
      <c r="X1416" s="34"/>
      <c r="AN1416" s="34"/>
      <c r="BD1416" s="34"/>
      <c r="BE1416" s="56"/>
      <c r="BF1416" s="56"/>
      <c r="BG1416" s="56"/>
      <c r="BH1416" s="56"/>
      <c r="BI1416" s="56"/>
      <c r="BJ1416" s="56"/>
      <c r="BK1416" s="56"/>
      <c r="BL1416" s="34"/>
      <c r="BT1416" s="34"/>
      <c r="CF1416" s="34"/>
      <c r="CG1416" s="34"/>
      <c r="CH1416" s="34"/>
      <c r="CI1416" s="34"/>
      <c r="CJ1416" s="34"/>
      <c r="CR1416" s="34"/>
      <c r="CZ1416" s="34"/>
      <c r="DH1416" s="34"/>
      <c r="DQ1416" s="34"/>
      <c r="DY1416" s="34"/>
      <c r="EG1416" s="34"/>
      <c r="EO1416" s="34"/>
      <c r="EW1416" s="71"/>
      <c r="FB1416" s="75"/>
      <c r="FC1416" s="75"/>
      <c r="FL1416" s="71"/>
    </row>
    <row r="1417" spans="3:168" s="35" customFormat="1" x14ac:dyDescent="0.2">
      <c r="C1417" s="36"/>
      <c r="G1417" s="37"/>
      <c r="H1417" s="37"/>
      <c r="P1417" s="34"/>
      <c r="X1417" s="34"/>
      <c r="AN1417" s="34"/>
      <c r="BD1417" s="34"/>
      <c r="BE1417" s="56"/>
      <c r="BF1417" s="56"/>
      <c r="BG1417" s="56"/>
      <c r="BH1417" s="56"/>
      <c r="BI1417" s="56"/>
      <c r="BJ1417" s="56"/>
      <c r="BK1417" s="56"/>
      <c r="BL1417" s="34"/>
      <c r="BT1417" s="34"/>
      <c r="CF1417" s="34"/>
      <c r="CG1417" s="34"/>
      <c r="CH1417" s="34"/>
      <c r="CI1417" s="34"/>
      <c r="CJ1417" s="34"/>
      <c r="CR1417" s="34"/>
      <c r="CZ1417" s="34"/>
      <c r="DH1417" s="34"/>
      <c r="DQ1417" s="34"/>
      <c r="DY1417" s="34"/>
      <c r="EG1417" s="34"/>
      <c r="EO1417" s="34"/>
      <c r="EW1417" s="71"/>
      <c r="FB1417" s="75"/>
      <c r="FC1417" s="75"/>
      <c r="FL1417" s="71"/>
    </row>
    <row r="1418" spans="3:168" s="35" customFormat="1" x14ac:dyDescent="0.2">
      <c r="C1418" s="36"/>
      <c r="G1418" s="37"/>
      <c r="H1418" s="37"/>
      <c r="P1418" s="34"/>
      <c r="X1418" s="34"/>
      <c r="AN1418" s="34"/>
      <c r="BD1418" s="34"/>
      <c r="BE1418" s="56"/>
      <c r="BF1418" s="56"/>
      <c r="BG1418" s="56"/>
      <c r="BH1418" s="56"/>
      <c r="BI1418" s="56"/>
      <c r="BJ1418" s="56"/>
      <c r="BK1418" s="56"/>
      <c r="BL1418" s="34"/>
      <c r="BT1418" s="34"/>
      <c r="CF1418" s="34"/>
      <c r="CG1418" s="34"/>
      <c r="CH1418" s="34"/>
      <c r="CI1418" s="34"/>
      <c r="CJ1418" s="34"/>
      <c r="CR1418" s="34"/>
      <c r="CZ1418" s="34"/>
      <c r="DH1418" s="34"/>
      <c r="DQ1418" s="34"/>
      <c r="DY1418" s="34"/>
      <c r="EG1418" s="34"/>
      <c r="EO1418" s="34"/>
      <c r="EW1418" s="71"/>
      <c r="FB1418" s="75"/>
      <c r="FC1418" s="75"/>
      <c r="FL1418" s="71"/>
    </row>
    <row r="1419" spans="3:168" s="35" customFormat="1" x14ac:dyDescent="0.2">
      <c r="C1419" s="36"/>
      <c r="G1419" s="37"/>
      <c r="H1419" s="37"/>
      <c r="P1419" s="34"/>
      <c r="X1419" s="34"/>
      <c r="AN1419" s="34"/>
      <c r="BD1419" s="34"/>
      <c r="BE1419" s="56"/>
      <c r="BF1419" s="56"/>
      <c r="BG1419" s="56"/>
      <c r="BH1419" s="56"/>
      <c r="BI1419" s="56"/>
      <c r="BJ1419" s="56"/>
      <c r="BK1419" s="56"/>
      <c r="BL1419" s="34"/>
      <c r="BT1419" s="34"/>
      <c r="CF1419" s="34"/>
      <c r="CG1419" s="34"/>
      <c r="CH1419" s="34"/>
      <c r="CI1419" s="34"/>
      <c r="CJ1419" s="34"/>
      <c r="CR1419" s="34"/>
      <c r="CZ1419" s="34"/>
      <c r="DH1419" s="34"/>
      <c r="DQ1419" s="34"/>
      <c r="DY1419" s="34"/>
      <c r="EG1419" s="34"/>
      <c r="EO1419" s="34"/>
      <c r="EW1419" s="71"/>
      <c r="FB1419" s="75"/>
      <c r="FC1419" s="75"/>
      <c r="FL1419" s="71"/>
    </row>
    <row r="1420" spans="3:168" s="35" customFormat="1" x14ac:dyDescent="0.2">
      <c r="C1420" s="36"/>
      <c r="G1420" s="37"/>
      <c r="H1420" s="37"/>
      <c r="P1420" s="34"/>
      <c r="X1420" s="34"/>
      <c r="AN1420" s="34"/>
      <c r="BD1420" s="34"/>
      <c r="BE1420" s="56"/>
      <c r="BF1420" s="56"/>
      <c r="BG1420" s="56"/>
      <c r="BH1420" s="56"/>
      <c r="BI1420" s="56"/>
      <c r="BJ1420" s="56"/>
      <c r="BK1420" s="56"/>
      <c r="BL1420" s="34"/>
      <c r="BT1420" s="34"/>
      <c r="CF1420" s="34"/>
      <c r="CG1420" s="34"/>
      <c r="CH1420" s="34"/>
      <c r="CI1420" s="34"/>
      <c r="CJ1420" s="34"/>
      <c r="CR1420" s="34"/>
      <c r="CZ1420" s="34"/>
      <c r="DH1420" s="34"/>
      <c r="DQ1420" s="34"/>
      <c r="DY1420" s="34"/>
      <c r="EG1420" s="34"/>
      <c r="EO1420" s="34"/>
      <c r="EW1420" s="71"/>
      <c r="FB1420" s="75"/>
      <c r="FC1420" s="75"/>
      <c r="FL1420" s="71"/>
    </row>
    <row r="1421" spans="3:168" s="35" customFormat="1" x14ac:dyDescent="0.2">
      <c r="C1421" s="36"/>
      <c r="G1421" s="37"/>
      <c r="H1421" s="37"/>
      <c r="P1421" s="34"/>
      <c r="X1421" s="34"/>
      <c r="AN1421" s="34"/>
      <c r="BD1421" s="34"/>
      <c r="BE1421" s="56"/>
      <c r="BF1421" s="56"/>
      <c r="BG1421" s="56"/>
      <c r="BH1421" s="56"/>
      <c r="BI1421" s="56"/>
      <c r="BJ1421" s="56"/>
      <c r="BK1421" s="56"/>
      <c r="BL1421" s="34"/>
      <c r="BT1421" s="34"/>
      <c r="CF1421" s="34"/>
      <c r="CG1421" s="34"/>
      <c r="CH1421" s="34"/>
      <c r="CI1421" s="34"/>
      <c r="CJ1421" s="34"/>
      <c r="CR1421" s="34"/>
      <c r="CZ1421" s="34"/>
      <c r="DH1421" s="34"/>
      <c r="DQ1421" s="34"/>
      <c r="DY1421" s="34"/>
      <c r="EG1421" s="34"/>
      <c r="EO1421" s="34"/>
      <c r="EW1421" s="71"/>
      <c r="FB1421" s="75"/>
      <c r="FC1421" s="75"/>
      <c r="FL1421" s="71"/>
    </row>
    <row r="1422" spans="3:168" s="35" customFormat="1" x14ac:dyDescent="0.2">
      <c r="C1422" s="36"/>
      <c r="G1422" s="37"/>
      <c r="H1422" s="37"/>
      <c r="P1422" s="34"/>
      <c r="X1422" s="34"/>
      <c r="AN1422" s="34"/>
      <c r="BD1422" s="34"/>
      <c r="BE1422" s="56"/>
      <c r="BF1422" s="56"/>
      <c r="BG1422" s="56"/>
      <c r="BH1422" s="56"/>
      <c r="BI1422" s="56"/>
      <c r="BJ1422" s="56"/>
      <c r="BK1422" s="56"/>
      <c r="BL1422" s="34"/>
      <c r="BT1422" s="34"/>
      <c r="CF1422" s="34"/>
      <c r="CG1422" s="34"/>
      <c r="CH1422" s="34"/>
      <c r="CI1422" s="34"/>
      <c r="CJ1422" s="34"/>
      <c r="CR1422" s="34"/>
      <c r="CZ1422" s="34"/>
      <c r="DH1422" s="34"/>
      <c r="DQ1422" s="34"/>
      <c r="DY1422" s="34"/>
      <c r="EG1422" s="34"/>
      <c r="EO1422" s="34"/>
      <c r="EW1422" s="71"/>
      <c r="FB1422" s="75"/>
      <c r="FC1422" s="75"/>
      <c r="FL1422" s="71"/>
    </row>
    <row r="1423" spans="3:168" s="35" customFormat="1" x14ac:dyDescent="0.2">
      <c r="C1423" s="36"/>
      <c r="G1423" s="37"/>
      <c r="H1423" s="37"/>
      <c r="P1423" s="34"/>
      <c r="X1423" s="34"/>
      <c r="AN1423" s="34"/>
      <c r="BD1423" s="34"/>
      <c r="BE1423" s="56"/>
      <c r="BF1423" s="56"/>
      <c r="BG1423" s="56"/>
      <c r="BH1423" s="56"/>
      <c r="BI1423" s="56"/>
      <c r="BJ1423" s="56"/>
      <c r="BK1423" s="56"/>
      <c r="BL1423" s="34"/>
      <c r="BT1423" s="34"/>
      <c r="CF1423" s="34"/>
      <c r="CG1423" s="34"/>
      <c r="CH1423" s="34"/>
      <c r="CI1423" s="34"/>
      <c r="CJ1423" s="34"/>
      <c r="CR1423" s="34"/>
      <c r="CZ1423" s="34"/>
      <c r="DH1423" s="34"/>
      <c r="DQ1423" s="34"/>
      <c r="DY1423" s="34"/>
      <c r="EG1423" s="34"/>
      <c r="EO1423" s="34"/>
      <c r="EW1423" s="71"/>
      <c r="FB1423" s="75"/>
      <c r="FC1423" s="75"/>
      <c r="FL1423" s="71"/>
    </row>
    <row r="1424" spans="3:168" s="35" customFormat="1" x14ac:dyDescent="0.2">
      <c r="C1424" s="36"/>
      <c r="G1424" s="37"/>
      <c r="H1424" s="37"/>
      <c r="P1424" s="34"/>
      <c r="X1424" s="34"/>
      <c r="AN1424" s="34"/>
      <c r="BD1424" s="34"/>
      <c r="BE1424" s="56"/>
      <c r="BF1424" s="56"/>
      <c r="BG1424" s="56"/>
      <c r="BH1424" s="56"/>
      <c r="BI1424" s="56"/>
      <c r="BJ1424" s="56"/>
      <c r="BK1424" s="56"/>
      <c r="BL1424" s="34"/>
      <c r="BT1424" s="34"/>
      <c r="CF1424" s="34"/>
      <c r="CG1424" s="34"/>
      <c r="CH1424" s="34"/>
      <c r="CI1424" s="34"/>
      <c r="CJ1424" s="34"/>
      <c r="CR1424" s="34"/>
      <c r="CZ1424" s="34"/>
      <c r="DH1424" s="34"/>
      <c r="DQ1424" s="34"/>
      <c r="DY1424" s="34"/>
      <c r="EG1424" s="34"/>
      <c r="EO1424" s="34"/>
      <c r="EW1424" s="71"/>
      <c r="FB1424" s="75"/>
      <c r="FC1424" s="75"/>
      <c r="FL1424" s="71"/>
    </row>
    <row r="1425" spans="3:168" s="35" customFormat="1" x14ac:dyDescent="0.2">
      <c r="C1425" s="36"/>
      <c r="G1425" s="37"/>
      <c r="H1425" s="37"/>
      <c r="P1425" s="34"/>
      <c r="X1425" s="34"/>
      <c r="AN1425" s="34"/>
      <c r="BD1425" s="34"/>
      <c r="BE1425" s="56"/>
      <c r="BF1425" s="56"/>
      <c r="BG1425" s="56"/>
      <c r="BH1425" s="56"/>
      <c r="BI1425" s="56"/>
      <c r="BJ1425" s="56"/>
      <c r="BK1425" s="56"/>
      <c r="BL1425" s="34"/>
      <c r="BT1425" s="34"/>
      <c r="CF1425" s="34"/>
      <c r="CG1425" s="34"/>
      <c r="CH1425" s="34"/>
      <c r="CI1425" s="34"/>
      <c r="CJ1425" s="34"/>
      <c r="CR1425" s="34"/>
      <c r="CZ1425" s="34"/>
      <c r="DH1425" s="34"/>
      <c r="DQ1425" s="34"/>
      <c r="DY1425" s="34"/>
      <c r="EG1425" s="34"/>
      <c r="EO1425" s="34"/>
      <c r="EW1425" s="71"/>
      <c r="FB1425" s="75"/>
      <c r="FC1425" s="75"/>
      <c r="FL1425" s="71"/>
    </row>
    <row r="1426" spans="3:168" s="35" customFormat="1" x14ac:dyDescent="0.2">
      <c r="C1426" s="36"/>
      <c r="G1426" s="37"/>
      <c r="H1426" s="37"/>
      <c r="P1426" s="34"/>
      <c r="X1426" s="34"/>
      <c r="AN1426" s="34"/>
      <c r="BD1426" s="34"/>
      <c r="BE1426" s="56"/>
      <c r="BF1426" s="56"/>
      <c r="BG1426" s="56"/>
      <c r="BH1426" s="56"/>
      <c r="BI1426" s="56"/>
      <c r="BJ1426" s="56"/>
      <c r="BK1426" s="56"/>
      <c r="BL1426" s="34"/>
      <c r="BT1426" s="34"/>
      <c r="CF1426" s="34"/>
      <c r="CG1426" s="34"/>
      <c r="CH1426" s="34"/>
      <c r="CI1426" s="34"/>
      <c r="CJ1426" s="34"/>
      <c r="CR1426" s="34"/>
      <c r="CZ1426" s="34"/>
      <c r="DH1426" s="34"/>
      <c r="DQ1426" s="34"/>
      <c r="DY1426" s="34"/>
      <c r="EG1426" s="34"/>
      <c r="EO1426" s="34"/>
      <c r="EW1426" s="71"/>
      <c r="FB1426" s="75"/>
      <c r="FC1426" s="75"/>
      <c r="FL1426" s="71"/>
    </row>
    <row r="1427" spans="3:168" s="35" customFormat="1" x14ac:dyDescent="0.2">
      <c r="C1427" s="36"/>
      <c r="G1427" s="37"/>
      <c r="H1427" s="37"/>
      <c r="P1427" s="34"/>
      <c r="X1427" s="34"/>
      <c r="AN1427" s="34"/>
      <c r="BD1427" s="34"/>
      <c r="BE1427" s="56"/>
      <c r="BF1427" s="56"/>
      <c r="BG1427" s="56"/>
      <c r="BH1427" s="56"/>
      <c r="BI1427" s="56"/>
      <c r="BJ1427" s="56"/>
      <c r="BK1427" s="56"/>
      <c r="BL1427" s="34"/>
      <c r="BT1427" s="34"/>
      <c r="CF1427" s="34"/>
      <c r="CG1427" s="34"/>
      <c r="CH1427" s="34"/>
      <c r="CI1427" s="34"/>
      <c r="CJ1427" s="34"/>
      <c r="CR1427" s="34"/>
      <c r="CZ1427" s="34"/>
      <c r="DH1427" s="34"/>
      <c r="DQ1427" s="34"/>
      <c r="DY1427" s="34"/>
      <c r="EG1427" s="34"/>
      <c r="EO1427" s="34"/>
      <c r="EW1427" s="71"/>
      <c r="FB1427" s="75"/>
      <c r="FC1427" s="75"/>
      <c r="FL1427" s="71"/>
    </row>
    <row r="1428" spans="3:168" s="35" customFormat="1" x14ac:dyDescent="0.2">
      <c r="C1428" s="36"/>
      <c r="G1428" s="37"/>
      <c r="H1428" s="37"/>
      <c r="P1428" s="34"/>
      <c r="X1428" s="34"/>
      <c r="AN1428" s="34"/>
      <c r="BD1428" s="34"/>
      <c r="BE1428" s="56"/>
      <c r="BF1428" s="56"/>
      <c r="BG1428" s="56"/>
      <c r="BH1428" s="56"/>
      <c r="BI1428" s="56"/>
      <c r="BJ1428" s="56"/>
      <c r="BK1428" s="56"/>
      <c r="BL1428" s="34"/>
      <c r="BT1428" s="34"/>
      <c r="CF1428" s="34"/>
      <c r="CG1428" s="34"/>
      <c r="CH1428" s="34"/>
      <c r="CI1428" s="34"/>
      <c r="CJ1428" s="34"/>
      <c r="CR1428" s="34"/>
      <c r="CZ1428" s="34"/>
      <c r="DH1428" s="34"/>
      <c r="DQ1428" s="34"/>
      <c r="DY1428" s="34"/>
      <c r="EG1428" s="34"/>
      <c r="EO1428" s="34"/>
      <c r="EW1428" s="71"/>
      <c r="FB1428" s="75"/>
      <c r="FC1428" s="75"/>
      <c r="FL1428" s="71"/>
    </row>
    <row r="1429" spans="3:168" s="35" customFormat="1" x14ac:dyDescent="0.2">
      <c r="C1429" s="36"/>
      <c r="G1429" s="37"/>
      <c r="H1429" s="37"/>
      <c r="P1429" s="34"/>
      <c r="X1429" s="34"/>
      <c r="AN1429" s="34"/>
      <c r="BD1429" s="34"/>
      <c r="BE1429" s="56"/>
      <c r="BF1429" s="56"/>
      <c r="BG1429" s="56"/>
      <c r="BH1429" s="56"/>
      <c r="BI1429" s="56"/>
      <c r="BJ1429" s="56"/>
      <c r="BK1429" s="56"/>
      <c r="BL1429" s="34"/>
      <c r="BT1429" s="34"/>
      <c r="CF1429" s="34"/>
      <c r="CG1429" s="34"/>
      <c r="CH1429" s="34"/>
      <c r="CI1429" s="34"/>
      <c r="CJ1429" s="34"/>
      <c r="CR1429" s="34"/>
      <c r="CZ1429" s="34"/>
      <c r="DH1429" s="34"/>
      <c r="DQ1429" s="34"/>
      <c r="DY1429" s="34"/>
      <c r="EG1429" s="34"/>
      <c r="EO1429" s="34"/>
      <c r="EW1429" s="71"/>
      <c r="FB1429" s="75"/>
      <c r="FC1429" s="75"/>
      <c r="FL1429" s="71"/>
    </row>
    <row r="1430" spans="3:168" s="35" customFormat="1" x14ac:dyDescent="0.2">
      <c r="C1430" s="36"/>
      <c r="G1430" s="37"/>
      <c r="H1430" s="37"/>
      <c r="P1430" s="34"/>
      <c r="X1430" s="34"/>
      <c r="AN1430" s="34"/>
      <c r="BD1430" s="34"/>
      <c r="BE1430" s="56"/>
      <c r="BF1430" s="56"/>
      <c r="BG1430" s="56"/>
      <c r="BH1430" s="56"/>
      <c r="BI1430" s="56"/>
      <c r="BJ1430" s="56"/>
      <c r="BK1430" s="56"/>
      <c r="BL1430" s="34"/>
      <c r="BT1430" s="34"/>
      <c r="CF1430" s="34"/>
      <c r="CG1430" s="34"/>
      <c r="CH1430" s="34"/>
      <c r="CI1430" s="34"/>
      <c r="CJ1430" s="34"/>
      <c r="CR1430" s="34"/>
      <c r="CZ1430" s="34"/>
      <c r="DH1430" s="34"/>
      <c r="DQ1430" s="34"/>
      <c r="DY1430" s="34"/>
      <c r="EG1430" s="34"/>
      <c r="EO1430" s="34"/>
      <c r="EW1430" s="71"/>
      <c r="FB1430" s="75"/>
      <c r="FC1430" s="75"/>
      <c r="FL1430" s="71"/>
    </row>
    <row r="1431" spans="3:168" s="35" customFormat="1" x14ac:dyDescent="0.2">
      <c r="C1431" s="36"/>
      <c r="G1431" s="37"/>
      <c r="H1431" s="37"/>
      <c r="P1431" s="34"/>
      <c r="X1431" s="34"/>
      <c r="AN1431" s="34"/>
      <c r="BD1431" s="34"/>
      <c r="BE1431" s="56"/>
      <c r="BF1431" s="56"/>
      <c r="BG1431" s="56"/>
      <c r="BH1431" s="56"/>
      <c r="BI1431" s="56"/>
      <c r="BJ1431" s="56"/>
      <c r="BK1431" s="56"/>
      <c r="BL1431" s="34"/>
      <c r="BT1431" s="34"/>
      <c r="CF1431" s="34"/>
      <c r="CG1431" s="34"/>
      <c r="CH1431" s="34"/>
      <c r="CI1431" s="34"/>
      <c r="CJ1431" s="34"/>
      <c r="CR1431" s="34"/>
      <c r="CZ1431" s="34"/>
      <c r="DH1431" s="34"/>
      <c r="DQ1431" s="34"/>
      <c r="DY1431" s="34"/>
      <c r="EG1431" s="34"/>
      <c r="EO1431" s="34"/>
      <c r="EW1431" s="71"/>
      <c r="FB1431" s="75"/>
      <c r="FC1431" s="75"/>
      <c r="FL1431" s="71"/>
    </row>
    <row r="1432" spans="3:168" s="35" customFormat="1" x14ac:dyDescent="0.2">
      <c r="C1432" s="36"/>
      <c r="G1432" s="37"/>
      <c r="H1432" s="37"/>
      <c r="P1432" s="34"/>
      <c r="X1432" s="34"/>
      <c r="AN1432" s="34"/>
      <c r="BD1432" s="34"/>
      <c r="BE1432" s="56"/>
      <c r="BF1432" s="56"/>
      <c r="BG1432" s="56"/>
      <c r="BH1432" s="56"/>
      <c r="BI1432" s="56"/>
      <c r="BJ1432" s="56"/>
      <c r="BK1432" s="56"/>
      <c r="BL1432" s="34"/>
      <c r="BT1432" s="34"/>
      <c r="CF1432" s="34"/>
      <c r="CG1432" s="34"/>
      <c r="CH1432" s="34"/>
      <c r="CI1432" s="34"/>
      <c r="CJ1432" s="34"/>
      <c r="CR1432" s="34"/>
      <c r="CZ1432" s="34"/>
      <c r="DH1432" s="34"/>
      <c r="DQ1432" s="34"/>
      <c r="DY1432" s="34"/>
      <c r="EG1432" s="34"/>
      <c r="EO1432" s="34"/>
      <c r="EW1432" s="71"/>
      <c r="FB1432" s="75"/>
      <c r="FC1432" s="75"/>
      <c r="FL1432" s="71"/>
    </row>
    <row r="1433" spans="3:168" s="35" customFormat="1" x14ac:dyDescent="0.2">
      <c r="C1433" s="36"/>
      <c r="G1433" s="37"/>
      <c r="H1433" s="37"/>
      <c r="P1433" s="34"/>
      <c r="X1433" s="34"/>
      <c r="AN1433" s="34"/>
      <c r="BD1433" s="34"/>
      <c r="BE1433" s="56"/>
      <c r="BF1433" s="56"/>
      <c r="BG1433" s="56"/>
      <c r="BH1433" s="56"/>
      <c r="BI1433" s="56"/>
      <c r="BJ1433" s="56"/>
      <c r="BK1433" s="56"/>
      <c r="BL1433" s="34"/>
      <c r="BT1433" s="34"/>
      <c r="CF1433" s="34"/>
      <c r="CG1433" s="34"/>
      <c r="CH1433" s="34"/>
      <c r="CI1433" s="34"/>
      <c r="CJ1433" s="34"/>
      <c r="CR1433" s="34"/>
      <c r="CZ1433" s="34"/>
      <c r="DH1433" s="34"/>
      <c r="DQ1433" s="34"/>
      <c r="DY1433" s="34"/>
      <c r="EG1433" s="34"/>
      <c r="EO1433" s="34"/>
      <c r="EW1433" s="71"/>
      <c r="FB1433" s="75"/>
      <c r="FC1433" s="75"/>
      <c r="FL1433" s="71"/>
    </row>
    <row r="1434" spans="3:168" s="35" customFormat="1" x14ac:dyDescent="0.2">
      <c r="C1434" s="36"/>
      <c r="G1434" s="37"/>
      <c r="H1434" s="37"/>
      <c r="P1434" s="34"/>
      <c r="X1434" s="34"/>
      <c r="AN1434" s="34"/>
      <c r="BD1434" s="34"/>
      <c r="BE1434" s="56"/>
      <c r="BF1434" s="56"/>
      <c r="BG1434" s="56"/>
      <c r="BH1434" s="56"/>
      <c r="BI1434" s="56"/>
      <c r="BJ1434" s="56"/>
      <c r="BK1434" s="56"/>
      <c r="BL1434" s="34"/>
      <c r="BT1434" s="34"/>
      <c r="CF1434" s="34"/>
      <c r="CG1434" s="34"/>
      <c r="CH1434" s="34"/>
      <c r="CI1434" s="34"/>
      <c r="CJ1434" s="34"/>
      <c r="CR1434" s="34"/>
      <c r="CZ1434" s="34"/>
      <c r="DH1434" s="34"/>
      <c r="DQ1434" s="34"/>
      <c r="DY1434" s="34"/>
      <c r="EG1434" s="34"/>
      <c r="EO1434" s="34"/>
      <c r="EW1434" s="71"/>
      <c r="FB1434" s="75"/>
      <c r="FC1434" s="75"/>
      <c r="FL1434" s="71"/>
    </row>
    <row r="1435" spans="3:168" s="35" customFormat="1" x14ac:dyDescent="0.2">
      <c r="C1435" s="36"/>
      <c r="G1435" s="37"/>
      <c r="H1435" s="37"/>
      <c r="P1435" s="34"/>
      <c r="X1435" s="34"/>
      <c r="AN1435" s="34"/>
      <c r="BD1435" s="34"/>
      <c r="BE1435" s="56"/>
      <c r="BF1435" s="56"/>
      <c r="BG1435" s="56"/>
      <c r="BH1435" s="56"/>
      <c r="BI1435" s="56"/>
      <c r="BJ1435" s="56"/>
      <c r="BK1435" s="56"/>
      <c r="BL1435" s="34"/>
      <c r="BT1435" s="34"/>
      <c r="CF1435" s="34"/>
      <c r="CG1435" s="34"/>
      <c r="CH1435" s="34"/>
      <c r="CI1435" s="34"/>
      <c r="CJ1435" s="34"/>
      <c r="CR1435" s="34"/>
      <c r="CZ1435" s="34"/>
      <c r="DH1435" s="34"/>
      <c r="DQ1435" s="34"/>
      <c r="DY1435" s="34"/>
      <c r="EG1435" s="34"/>
      <c r="EO1435" s="34"/>
      <c r="EW1435" s="71"/>
      <c r="FB1435" s="75"/>
      <c r="FC1435" s="75"/>
      <c r="FL1435" s="71"/>
    </row>
    <row r="1436" spans="3:168" s="35" customFormat="1" x14ac:dyDescent="0.2">
      <c r="C1436" s="36"/>
      <c r="G1436" s="37"/>
      <c r="H1436" s="37"/>
      <c r="P1436" s="34"/>
      <c r="X1436" s="34"/>
      <c r="AN1436" s="34"/>
      <c r="BD1436" s="34"/>
      <c r="BE1436" s="56"/>
      <c r="BF1436" s="56"/>
      <c r="BG1436" s="56"/>
      <c r="BH1436" s="56"/>
      <c r="BI1436" s="56"/>
      <c r="BJ1436" s="56"/>
      <c r="BK1436" s="56"/>
      <c r="BL1436" s="34"/>
      <c r="BT1436" s="34"/>
      <c r="CF1436" s="34"/>
      <c r="CG1436" s="34"/>
      <c r="CH1436" s="34"/>
      <c r="CI1436" s="34"/>
      <c r="CJ1436" s="34"/>
      <c r="CR1436" s="34"/>
      <c r="CZ1436" s="34"/>
      <c r="DH1436" s="34"/>
      <c r="DQ1436" s="34"/>
      <c r="DY1436" s="34"/>
      <c r="EG1436" s="34"/>
      <c r="EO1436" s="34"/>
      <c r="EW1436" s="71"/>
      <c r="FB1436" s="75"/>
      <c r="FC1436" s="75"/>
      <c r="FL1436" s="71"/>
    </row>
    <row r="1437" spans="3:168" s="35" customFormat="1" x14ac:dyDescent="0.2">
      <c r="C1437" s="36"/>
      <c r="G1437" s="37"/>
      <c r="H1437" s="37"/>
      <c r="P1437" s="34"/>
      <c r="X1437" s="34"/>
      <c r="AN1437" s="34"/>
      <c r="BD1437" s="34"/>
      <c r="BE1437" s="56"/>
      <c r="BF1437" s="56"/>
      <c r="BG1437" s="56"/>
      <c r="BH1437" s="56"/>
      <c r="BI1437" s="56"/>
      <c r="BJ1437" s="56"/>
      <c r="BK1437" s="56"/>
      <c r="BL1437" s="34"/>
      <c r="BT1437" s="34"/>
      <c r="CF1437" s="34"/>
      <c r="CG1437" s="34"/>
      <c r="CH1437" s="34"/>
      <c r="CI1437" s="34"/>
      <c r="CJ1437" s="34"/>
      <c r="CR1437" s="34"/>
      <c r="CZ1437" s="34"/>
      <c r="DH1437" s="34"/>
      <c r="DQ1437" s="34"/>
      <c r="DY1437" s="34"/>
      <c r="EG1437" s="34"/>
      <c r="EO1437" s="34"/>
      <c r="EW1437" s="71"/>
      <c r="FB1437" s="75"/>
      <c r="FC1437" s="75"/>
      <c r="FL1437" s="71"/>
    </row>
    <row r="1438" spans="3:168" s="35" customFormat="1" x14ac:dyDescent="0.2">
      <c r="C1438" s="36"/>
      <c r="G1438" s="37"/>
      <c r="H1438" s="37"/>
      <c r="P1438" s="34"/>
      <c r="X1438" s="34"/>
      <c r="AN1438" s="34"/>
      <c r="BD1438" s="34"/>
      <c r="BE1438" s="56"/>
      <c r="BF1438" s="56"/>
      <c r="BG1438" s="56"/>
      <c r="BH1438" s="56"/>
      <c r="BI1438" s="56"/>
      <c r="BJ1438" s="56"/>
      <c r="BK1438" s="56"/>
      <c r="BL1438" s="34"/>
      <c r="BT1438" s="34"/>
      <c r="CF1438" s="34"/>
      <c r="CG1438" s="34"/>
      <c r="CH1438" s="34"/>
      <c r="CI1438" s="34"/>
      <c r="CJ1438" s="34"/>
      <c r="CR1438" s="34"/>
      <c r="CZ1438" s="34"/>
      <c r="DH1438" s="34"/>
      <c r="DQ1438" s="34"/>
      <c r="DY1438" s="34"/>
      <c r="EG1438" s="34"/>
      <c r="EO1438" s="34"/>
      <c r="EW1438" s="71"/>
      <c r="FB1438" s="75"/>
      <c r="FC1438" s="75"/>
      <c r="FL1438" s="71"/>
    </row>
    <row r="1439" spans="3:168" s="35" customFormat="1" x14ac:dyDescent="0.2">
      <c r="C1439" s="36"/>
      <c r="G1439" s="37"/>
      <c r="H1439" s="37"/>
      <c r="P1439" s="34"/>
      <c r="X1439" s="34"/>
      <c r="AN1439" s="34"/>
      <c r="BD1439" s="34"/>
      <c r="BE1439" s="56"/>
      <c r="BF1439" s="56"/>
      <c r="BG1439" s="56"/>
      <c r="BH1439" s="56"/>
      <c r="BI1439" s="56"/>
      <c r="BJ1439" s="56"/>
      <c r="BK1439" s="56"/>
      <c r="BL1439" s="34"/>
      <c r="BT1439" s="34"/>
      <c r="CF1439" s="34"/>
      <c r="CG1439" s="34"/>
      <c r="CH1439" s="34"/>
      <c r="CI1439" s="34"/>
      <c r="CJ1439" s="34"/>
      <c r="CR1439" s="34"/>
      <c r="CZ1439" s="34"/>
      <c r="DH1439" s="34"/>
      <c r="DQ1439" s="34"/>
      <c r="DY1439" s="34"/>
      <c r="EG1439" s="34"/>
      <c r="EO1439" s="34"/>
      <c r="EW1439" s="71"/>
      <c r="FB1439" s="75"/>
      <c r="FC1439" s="75"/>
      <c r="FL1439" s="71"/>
    </row>
    <row r="1440" spans="3:168" s="35" customFormat="1" x14ac:dyDescent="0.2">
      <c r="C1440" s="36"/>
      <c r="G1440" s="37"/>
      <c r="H1440" s="37"/>
      <c r="P1440" s="34"/>
      <c r="X1440" s="34"/>
      <c r="AN1440" s="34"/>
      <c r="BD1440" s="34"/>
      <c r="BE1440" s="56"/>
      <c r="BF1440" s="56"/>
      <c r="BG1440" s="56"/>
      <c r="BH1440" s="56"/>
      <c r="BI1440" s="56"/>
      <c r="BJ1440" s="56"/>
      <c r="BK1440" s="56"/>
      <c r="BL1440" s="34"/>
      <c r="BT1440" s="34"/>
      <c r="CF1440" s="34"/>
      <c r="CG1440" s="34"/>
      <c r="CH1440" s="34"/>
      <c r="CI1440" s="34"/>
      <c r="CJ1440" s="34"/>
      <c r="CR1440" s="34"/>
      <c r="CZ1440" s="34"/>
      <c r="DH1440" s="34"/>
      <c r="DQ1440" s="34"/>
      <c r="DY1440" s="34"/>
      <c r="EG1440" s="34"/>
      <c r="EO1440" s="34"/>
      <c r="EW1440" s="71"/>
      <c r="FB1440" s="75"/>
      <c r="FC1440" s="75"/>
      <c r="FL1440" s="71"/>
    </row>
    <row r="1441" spans="3:168" s="35" customFormat="1" x14ac:dyDescent="0.2">
      <c r="C1441" s="36"/>
      <c r="G1441" s="37"/>
      <c r="H1441" s="37"/>
      <c r="P1441" s="34"/>
      <c r="X1441" s="34"/>
      <c r="AN1441" s="34"/>
      <c r="BD1441" s="34"/>
      <c r="BE1441" s="56"/>
      <c r="BF1441" s="56"/>
      <c r="BG1441" s="56"/>
      <c r="BH1441" s="56"/>
      <c r="BI1441" s="56"/>
      <c r="BJ1441" s="56"/>
      <c r="BK1441" s="56"/>
      <c r="BL1441" s="34"/>
      <c r="BT1441" s="34"/>
      <c r="CF1441" s="34"/>
      <c r="CG1441" s="34"/>
      <c r="CH1441" s="34"/>
      <c r="CI1441" s="34"/>
      <c r="CJ1441" s="34"/>
      <c r="CR1441" s="34"/>
      <c r="CZ1441" s="34"/>
      <c r="DH1441" s="34"/>
      <c r="DQ1441" s="34"/>
      <c r="DY1441" s="34"/>
      <c r="EG1441" s="34"/>
      <c r="EO1441" s="34"/>
      <c r="EW1441" s="71"/>
      <c r="FB1441" s="75"/>
      <c r="FC1441" s="75"/>
      <c r="FL1441" s="71"/>
    </row>
    <row r="1442" spans="3:168" s="35" customFormat="1" x14ac:dyDescent="0.2">
      <c r="C1442" s="36"/>
      <c r="G1442" s="37"/>
      <c r="H1442" s="37"/>
      <c r="P1442" s="34"/>
      <c r="X1442" s="34"/>
      <c r="AN1442" s="34"/>
      <c r="BD1442" s="34"/>
      <c r="BE1442" s="56"/>
      <c r="BF1442" s="56"/>
      <c r="BG1442" s="56"/>
      <c r="BH1442" s="56"/>
      <c r="BI1442" s="56"/>
      <c r="BJ1442" s="56"/>
      <c r="BK1442" s="56"/>
      <c r="BL1442" s="34"/>
      <c r="BT1442" s="34"/>
      <c r="CF1442" s="34"/>
      <c r="CG1442" s="34"/>
      <c r="CH1442" s="34"/>
      <c r="CI1442" s="34"/>
      <c r="CJ1442" s="34"/>
      <c r="CR1442" s="34"/>
      <c r="CZ1442" s="34"/>
      <c r="DH1442" s="34"/>
      <c r="DQ1442" s="34"/>
      <c r="DY1442" s="34"/>
      <c r="EG1442" s="34"/>
      <c r="EO1442" s="34"/>
      <c r="EW1442" s="71"/>
      <c r="FB1442" s="75"/>
      <c r="FC1442" s="75"/>
      <c r="FL1442" s="71"/>
    </row>
    <row r="1443" spans="3:168" s="35" customFormat="1" x14ac:dyDescent="0.2">
      <c r="C1443" s="36"/>
      <c r="G1443" s="37"/>
      <c r="H1443" s="37"/>
      <c r="P1443" s="34"/>
      <c r="X1443" s="34"/>
      <c r="AN1443" s="34"/>
      <c r="BD1443" s="34"/>
      <c r="BE1443" s="56"/>
      <c r="BF1443" s="56"/>
      <c r="BG1443" s="56"/>
      <c r="BH1443" s="56"/>
      <c r="BI1443" s="56"/>
      <c r="BJ1443" s="56"/>
      <c r="BK1443" s="56"/>
      <c r="BL1443" s="34"/>
      <c r="BT1443" s="34"/>
      <c r="CF1443" s="34"/>
      <c r="CG1443" s="34"/>
      <c r="CH1443" s="34"/>
      <c r="CI1443" s="34"/>
      <c r="CJ1443" s="34"/>
      <c r="CR1443" s="34"/>
      <c r="CZ1443" s="34"/>
      <c r="DH1443" s="34"/>
      <c r="DQ1443" s="34"/>
      <c r="DY1443" s="34"/>
      <c r="EG1443" s="34"/>
      <c r="EO1443" s="34"/>
      <c r="EW1443" s="71"/>
      <c r="FB1443" s="75"/>
      <c r="FC1443" s="75"/>
      <c r="FL1443" s="71"/>
    </row>
    <row r="1444" spans="3:168" s="35" customFormat="1" x14ac:dyDescent="0.2">
      <c r="C1444" s="36"/>
      <c r="G1444" s="37"/>
      <c r="H1444" s="37"/>
      <c r="P1444" s="34"/>
      <c r="X1444" s="34"/>
      <c r="AN1444" s="34"/>
      <c r="BD1444" s="34"/>
      <c r="BE1444" s="56"/>
      <c r="BF1444" s="56"/>
      <c r="BG1444" s="56"/>
      <c r="BH1444" s="56"/>
      <c r="BI1444" s="56"/>
      <c r="BJ1444" s="56"/>
      <c r="BK1444" s="56"/>
      <c r="BL1444" s="34"/>
      <c r="BT1444" s="34"/>
      <c r="CF1444" s="34"/>
      <c r="CG1444" s="34"/>
      <c r="CH1444" s="34"/>
      <c r="CI1444" s="34"/>
      <c r="CJ1444" s="34"/>
      <c r="CR1444" s="34"/>
      <c r="CZ1444" s="34"/>
      <c r="DH1444" s="34"/>
      <c r="DQ1444" s="34"/>
      <c r="DY1444" s="34"/>
      <c r="EG1444" s="34"/>
      <c r="EO1444" s="34"/>
      <c r="EW1444" s="71"/>
      <c r="FB1444" s="75"/>
      <c r="FC1444" s="75"/>
      <c r="FL1444" s="71"/>
    </row>
    <row r="1445" spans="3:168" s="35" customFormat="1" x14ac:dyDescent="0.2">
      <c r="C1445" s="36"/>
      <c r="G1445" s="37"/>
      <c r="H1445" s="37"/>
      <c r="P1445" s="34"/>
      <c r="X1445" s="34"/>
      <c r="AN1445" s="34"/>
      <c r="BD1445" s="34"/>
      <c r="BE1445" s="56"/>
      <c r="BF1445" s="56"/>
      <c r="BG1445" s="56"/>
      <c r="BH1445" s="56"/>
      <c r="BI1445" s="56"/>
      <c r="BJ1445" s="56"/>
      <c r="BK1445" s="56"/>
      <c r="BL1445" s="34"/>
      <c r="BT1445" s="34"/>
      <c r="CF1445" s="34"/>
      <c r="CG1445" s="34"/>
      <c r="CH1445" s="34"/>
      <c r="CI1445" s="34"/>
      <c r="CJ1445" s="34"/>
      <c r="CR1445" s="34"/>
      <c r="CZ1445" s="34"/>
      <c r="DH1445" s="34"/>
      <c r="DQ1445" s="34"/>
      <c r="DY1445" s="34"/>
      <c r="EG1445" s="34"/>
      <c r="EO1445" s="34"/>
      <c r="EW1445" s="71"/>
      <c r="FB1445" s="75"/>
      <c r="FC1445" s="75"/>
      <c r="FL1445" s="71"/>
    </row>
    <row r="1446" spans="3:168" s="35" customFormat="1" x14ac:dyDescent="0.2">
      <c r="C1446" s="36"/>
      <c r="G1446" s="37"/>
      <c r="H1446" s="37"/>
      <c r="P1446" s="34"/>
      <c r="X1446" s="34"/>
      <c r="AN1446" s="34"/>
      <c r="BD1446" s="34"/>
      <c r="BE1446" s="56"/>
      <c r="BF1446" s="56"/>
      <c r="BG1446" s="56"/>
      <c r="BH1446" s="56"/>
      <c r="BI1446" s="56"/>
      <c r="BJ1446" s="56"/>
      <c r="BK1446" s="56"/>
      <c r="BL1446" s="34"/>
      <c r="BT1446" s="34"/>
      <c r="CF1446" s="34"/>
      <c r="CG1446" s="34"/>
      <c r="CH1446" s="34"/>
      <c r="CI1446" s="34"/>
      <c r="CJ1446" s="34"/>
      <c r="CR1446" s="34"/>
      <c r="CZ1446" s="34"/>
      <c r="DH1446" s="34"/>
      <c r="DQ1446" s="34"/>
      <c r="DY1446" s="34"/>
      <c r="EG1446" s="34"/>
      <c r="EO1446" s="34"/>
      <c r="EW1446" s="71"/>
      <c r="FB1446" s="75"/>
      <c r="FC1446" s="75"/>
      <c r="FL1446" s="71"/>
    </row>
    <row r="1447" spans="3:168" s="35" customFormat="1" x14ac:dyDescent="0.2">
      <c r="C1447" s="36"/>
      <c r="G1447" s="37"/>
      <c r="H1447" s="37"/>
      <c r="P1447" s="34"/>
      <c r="X1447" s="34"/>
      <c r="AN1447" s="34"/>
      <c r="BD1447" s="34"/>
      <c r="BE1447" s="56"/>
      <c r="BF1447" s="56"/>
      <c r="BG1447" s="56"/>
      <c r="BH1447" s="56"/>
      <c r="BI1447" s="56"/>
      <c r="BJ1447" s="56"/>
      <c r="BK1447" s="56"/>
      <c r="BL1447" s="34"/>
      <c r="BT1447" s="34"/>
      <c r="CF1447" s="34"/>
      <c r="CG1447" s="34"/>
      <c r="CH1447" s="34"/>
      <c r="CI1447" s="34"/>
      <c r="CJ1447" s="34"/>
      <c r="CR1447" s="34"/>
      <c r="CZ1447" s="34"/>
      <c r="DH1447" s="34"/>
      <c r="DQ1447" s="34"/>
      <c r="DY1447" s="34"/>
      <c r="EG1447" s="34"/>
      <c r="EO1447" s="34"/>
      <c r="EW1447" s="71"/>
      <c r="FB1447" s="75"/>
      <c r="FC1447" s="75"/>
      <c r="FL1447" s="71"/>
    </row>
    <row r="1448" spans="3:168" s="35" customFormat="1" x14ac:dyDescent="0.2">
      <c r="C1448" s="36"/>
      <c r="G1448" s="37"/>
      <c r="H1448" s="37"/>
      <c r="P1448" s="34"/>
      <c r="X1448" s="34"/>
      <c r="AN1448" s="34"/>
      <c r="BD1448" s="34"/>
      <c r="BE1448" s="56"/>
      <c r="BF1448" s="56"/>
      <c r="BG1448" s="56"/>
      <c r="BH1448" s="56"/>
      <c r="BI1448" s="56"/>
      <c r="BJ1448" s="56"/>
      <c r="BK1448" s="56"/>
      <c r="BL1448" s="34"/>
      <c r="BT1448" s="34"/>
      <c r="CF1448" s="34"/>
      <c r="CG1448" s="34"/>
      <c r="CH1448" s="34"/>
      <c r="CI1448" s="34"/>
      <c r="CJ1448" s="34"/>
      <c r="CR1448" s="34"/>
      <c r="CZ1448" s="34"/>
      <c r="DH1448" s="34"/>
      <c r="DQ1448" s="34"/>
      <c r="DY1448" s="34"/>
      <c r="EG1448" s="34"/>
      <c r="EO1448" s="34"/>
      <c r="EW1448" s="71"/>
      <c r="FB1448" s="75"/>
      <c r="FC1448" s="75"/>
      <c r="FL1448" s="71"/>
    </row>
    <row r="1449" spans="3:168" s="35" customFormat="1" x14ac:dyDescent="0.2">
      <c r="C1449" s="36"/>
      <c r="G1449" s="37"/>
      <c r="H1449" s="37"/>
      <c r="P1449" s="34"/>
      <c r="X1449" s="34"/>
      <c r="AN1449" s="34"/>
      <c r="BD1449" s="34"/>
      <c r="BE1449" s="56"/>
      <c r="BF1449" s="56"/>
      <c r="BG1449" s="56"/>
      <c r="BH1449" s="56"/>
      <c r="BI1449" s="56"/>
      <c r="BJ1449" s="56"/>
      <c r="BK1449" s="56"/>
      <c r="BL1449" s="34"/>
      <c r="BT1449" s="34"/>
      <c r="CF1449" s="34"/>
      <c r="CG1449" s="34"/>
      <c r="CH1449" s="34"/>
      <c r="CI1449" s="34"/>
      <c r="CJ1449" s="34"/>
      <c r="CR1449" s="34"/>
      <c r="CZ1449" s="34"/>
      <c r="DH1449" s="34"/>
      <c r="DQ1449" s="34"/>
      <c r="DY1449" s="34"/>
      <c r="EG1449" s="34"/>
      <c r="EO1449" s="34"/>
      <c r="EW1449" s="71"/>
      <c r="FB1449" s="75"/>
      <c r="FC1449" s="75"/>
      <c r="FL1449" s="71"/>
    </row>
    <row r="1450" spans="3:168" s="35" customFormat="1" x14ac:dyDescent="0.2">
      <c r="C1450" s="36"/>
      <c r="G1450" s="37"/>
      <c r="H1450" s="37"/>
      <c r="P1450" s="34"/>
      <c r="X1450" s="34"/>
      <c r="AN1450" s="34"/>
      <c r="BD1450" s="34"/>
      <c r="BE1450" s="56"/>
      <c r="BF1450" s="56"/>
      <c r="BG1450" s="56"/>
      <c r="BH1450" s="56"/>
      <c r="BI1450" s="56"/>
      <c r="BJ1450" s="56"/>
      <c r="BK1450" s="56"/>
      <c r="BL1450" s="34"/>
      <c r="BT1450" s="34"/>
      <c r="CF1450" s="34"/>
      <c r="CG1450" s="34"/>
      <c r="CH1450" s="34"/>
      <c r="CI1450" s="34"/>
      <c r="CJ1450" s="34"/>
      <c r="CR1450" s="34"/>
      <c r="CZ1450" s="34"/>
      <c r="DH1450" s="34"/>
      <c r="DQ1450" s="34"/>
      <c r="DY1450" s="34"/>
      <c r="EG1450" s="34"/>
      <c r="EO1450" s="34"/>
      <c r="EW1450" s="71"/>
      <c r="FB1450" s="75"/>
      <c r="FC1450" s="75"/>
      <c r="FL1450" s="71"/>
    </row>
    <row r="1451" spans="3:168" s="35" customFormat="1" x14ac:dyDescent="0.2">
      <c r="C1451" s="36"/>
      <c r="G1451" s="37"/>
      <c r="H1451" s="37"/>
      <c r="P1451" s="34"/>
      <c r="X1451" s="34"/>
      <c r="AN1451" s="34"/>
      <c r="BD1451" s="34"/>
      <c r="BE1451" s="56"/>
      <c r="BF1451" s="56"/>
      <c r="BG1451" s="56"/>
      <c r="BH1451" s="56"/>
      <c r="BI1451" s="56"/>
      <c r="BJ1451" s="56"/>
      <c r="BK1451" s="56"/>
      <c r="BL1451" s="34"/>
      <c r="BT1451" s="34"/>
      <c r="CF1451" s="34"/>
      <c r="CG1451" s="34"/>
      <c r="CH1451" s="34"/>
      <c r="CI1451" s="34"/>
      <c r="CJ1451" s="34"/>
      <c r="CR1451" s="34"/>
      <c r="CZ1451" s="34"/>
      <c r="DH1451" s="34"/>
      <c r="DQ1451" s="34"/>
      <c r="DY1451" s="34"/>
      <c r="EG1451" s="34"/>
      <c r="EO1451" s="34"/>
      <c r="EW1451" s="71"/>
      <c r="FB1451" s="75"/>
      <c r="FC1451" s="75"/>
      <c r="FL1451" s="71"/>
    </row>
    <row r="1452" spans="3:168" s="35" customFormat="1" x14ac:dyDescent="0.2">
      <c r="C1452" s="36"/>
      <c r="G1452" s="37"/>
      <c r="H1452" s="37"/>
      <c r="P1452" s="34"/>
      <c r="X1452" s="34"/>
      <c r="AN1452" s="34"/>
      <c r="BD1452" s="34"/>
      <c r="BE1452" s="56"/>
      <c r="BF1452" s="56"/>
      <c r="BG1452" s="56"/>
      <c r="BH1452" s="56"/>
      <c r="BI1452" s="56"/>
      <c r="BJ1452" s="56"/>
      <c r="BK1452" s="56"/>
      <c r="BL1452" s="34"/>
      <c r="BT1452" s="34"/>
      <c r="CF1452" s="34"/>
      <c r="CG1452" s="34"/>
      <c r="CH1452" s="34"/>
      <c r="CI1452" s="34"/>
      <c r="CJ1452" s="34"/>
      <c r="CR1452" s="34"/>
      <c r="CZ1452" s="34"/>
      <c r="DH1452" s="34"/>
      <c r="DQ1452" s="34"/>
      <c r="DY1452" s="34"/>
      <c r="EG1452" s="34"/>
      <c r="EO1452" s="34"/>
      <c r="EW1452" s="71"/>
      <c r="FB1452" s="75"/>
      <c r="FC1452" s="75"/>
      <c r="FL1452" s="71"/>
    </row>
    <row r="1453" spans="3:168" s="35" customFormat="1" x14ac:dyDescent="0.2">
      <c r="C1453" s="36"/>
      <c r="G1453" s="37"/>
      <c r="H1453" s="37"/>
      <c r="P1453" s="34"/>
      <c r="X1453" s="34"/>
      <c r="AN1453" s="34"/>
      <c r="BD1453" s="34"/>
      <c r="BE1453" s="56"/>
      <c r="BF1453" s="56"/>
      <c r="BG1453" s="56"/>
      <c r="BH1453" s="56"/>
      <c r="BI1453" s="56"/>
      <c r="BJ1453" s="56"/>
      <c r="BK1453" s="56"/>
      <c r="BL1453" s="34"/>
      <c r="BT1453" s="34"/>
      <c r="CF1453" s="34"/>
      <c r="CG1453" s="34"/>
      <c r="CH1453" s="34"/>
      <c r="CI1453" s="34"/>
      <c r="CJ1453" s="34"/>
      <c r="CR1453" s="34"/>
      <c r="CZ1453" s="34"/>
      <c r="DH1453" s="34"/>
      <c r="DQ1453" s="34"/>
      <c r="DY1453" s="34"/>
      <c r="EG1453" s="34"/>
      <c r="EO1453" s="34"/>
      <c r="EW1453" s="71"/>
      <c r="FB1453" s="75"/>
      <c r="FC1453" s="75"/>
      <c r="FL1453" s="71"/>
    </row>
    <row r="1454" spans="3:168" s="35" customFormat="1" x14ac:dyDescent="0.2">
      <c r="C1454" s="36"/>
      <c r="G1454" s="37"/>
      <c r="H1454" s="37"/>
      <c r="P1454" s="34"/>
      <c r="X1454" s="34"/>
      <c r="AN1454" s="34"/>
      <c r="BD1454" s="34"/>
      <c r="BE1454" s="56"/>
      <c r="BF1454" s="56"/>
      <c r="BG1454" s="56"/>
      <c r="BH1454" s="56"/>
      <c r="BI1454" s="56"/>
      <c r="BJ1454" s="56"/>
      <c r="BK1454" s="56"/>
      <c r="BL1454" s="34"/>
      <c r="BT1454" s="34"/>
      <c r="CF1454" s="34"/>
      <c r="CG1454" s="34"/>
      <c r="CH1454" s="34"/>
      <c r="CI1454" s="34"/>
      <c r="CJ1454" s="34"/>
      <c r="CR1454" s="34"/>
      <c r="CZ1454" s="34"/>
      <c r="DH1454" s="34"/>
      <c r="DQ1454" s="34"/>
      <c r="DY1454" s="34"/>
      <c r="EG1454" s="34"/>
      <c r="EO1454" s="34"/>
      <c r="EW1454" s="71"/>
      <c r="FB1454" s="75"/>
      <c r="FC1454" s="75"/>
      <c r="FL1454" s="71"/>
    </row>
    <row r="1455" spans="3:168" s="35" customFormat="1" x14ac:dyDescent="0.2">
      <c r="C1455" s="36"/>
      <c r="G1455" s="37"/>
      <c r="H1455" s="37"/>
      <c r="P1455" s="34"/>
      <c r="X1455" s="34"/>
      <c r="AN1455" s="34"/>
      <c r="BD1455" s="34"/>
      <c r="BE1455" s="56"/>
      <c r="BF1455" s="56"/>
      <c r="BG1455" s="56"/>
      <c r="BH1455" s="56"/>
      <c r="BI1455" s="56"/>
      <c r="BJ1455" s="56"/>
      <c r="BK1455" s="56"/>
      <c r="BL1455" s="34"/>
      <c r="BT1455" s="34"/>
      <c r="CF1455" s="34"/>
      <c r="CG1455" s="34"/>
      <c r="CH1455" s="34"/>
      <c r="CI1455" s="34"/>
      <c r="CJ1455" s="34"/>
      <c r="CR1455" s="34"/>
      <c r="CZ1455" s="34"/>
      <c r="DH1455" s="34"/>
      <c r="DQ1455" s="34"/>
      <c r="DY1455" s="34"/>
      <c r="EG1455" s="34"/>
      <c r="EO1455" s="34"/>
      <c r="EW1455" s="71"/>
      <c r="FB1455" s="75"/>
      <c r="FC1455" s="75"/>
      <c r="FL1455" s="71"/>
    </row>
    <row r="1456" spans="3:168" s="35" customFormat="1" x14ac:dyDescent="0.2">
      <c r="C1456" s="36"/>
      <c r="G1456" s="37"/>
      <c r="H1456" s="37"/>
      <c r="P1456" s="34"/>
      <c r="X1456" s="34"/>
      <c r="AN1456" s="34"/>
      <c r="BD1456" s="34"/>
      <c r="BE1456" s="56"/>
      <c r="BF1456" s="56"/>
      <c r="BG1456" s="56"/>
      <c r="BH1456" s="56"/>
      <c r="BI1456" s="56"/>
      <c r="BJ1456" s="56"/>
      <c r="BK1456" s="56"/>
      <c r="BL1456" s="34"/>
      <c r="BT1456" s="34"/>
      <c r="CF1456" s="34"/>
      <c r="CG1456" s="34"/>
      <c r="CH1456" s="34"/>
      <c r="CI1456" s="34"/>
      <c r="CJ1456" s="34"/>
      <c r="CR1456" s="34"/>
      <c r="CZ1456" s="34"/>
      <c r="DH1456" s="34"/>
      <c r="DQ1456" s="34"/>
      <c r="DY1456" s="34"/>
      <c r="EG1456" s="34"/>
      <c r="EO1456" s="34"/>
      <c r="EW1456" s="71"/>
      <c r="FB1456" s="75"/>
      <c r="FC1456" s="75"/>
      <c r="FL1456" s="71"/>
    </row>
    <row r="1457" spans="3:168" s="35" customFormat="1" x14ac:dyDescent="0.2">
      <c r="C1457" s="36"/>
      <c r="G1457" s="37"/>
      <c r="H1457" s="37"/>
      <c r="P1457" s="34"/>
      <c r="X1457" s="34"/>
      <c r="AN1457" s="34"/>
      <c r="BD1457" s="34"/>
      <c r="BE1457" s="56"/>
      <c r="BF1457" s="56"/>
      <c r="BG1457" s="56"/>
      <c r="BH1457" s="56"/>
      <c r="BI1457" s="56"/>
      <c r="BJ1457" s="56"/>
      <c r="BK1457" s="56"/>
      <c r="BL1457" s="34"/>
      <c r="BT1457" s="34"/>
      <c r="CF1457" s="34"/>
      <c r="CG1457" s="34"/>
      <c r="CH1457" s="34"/>
      <c r="CI1457" s="34"/>
      <c r="CJ1457" s="34"/>
      <c r="CR1457" s="34"/>
      <c r="CZ1457" s="34"/>
      <c r="DH1457" s="34"/>
      <c r="DQ1457" s="34"/>
      <c r="DY1457" s="34"/>
      <c r="EG1457" s="34"/>
      <c r="EO1457" s="34"/>
      <c r="EW1457" s="71"/>
      <c r="FB1457" s="75"/>
      <c r="FC1457" s="75"/>
      <c r="FL1457" s="71"/>
    </row>
    <row r="1458" spans="3:168" s="35" customFormat="1" x14ac:dyDescent="0.2">
      <c r="C1458" s="36"/>
      <c r="G1458" s="37"/>
      <c r="H1458" s="37"/>
      <c r="P1458" s="34"/>
      <c r="X1458" s="34"/>
      <c r="AN1458" s="34"/>
      <c r="BD1458" s="34"/>
      <c r="BE1458" s="56"/>
      <c r="BF1458" s="56"/>
      <c r="BG1458" s="56"/>
      <c r="BH1458" s="56"/>
      <c r="BI1458" s="56"/>
      <c r="BJ1458" s="56"/>
      <c r="BK1458" s="56"/>
      <c r="BL1458" s="34"/>
      <c r="BT1458" s="34"/>
      <c r="CF1458" s="34"/>
      <c r="CG1458" s="34"/>
      <c r="CH1458" s="34"/>
      <c r="CI1458" s="34"/>
      <c r="CJ1458" s="34"/>
      <c r="CR1458" s="34"/>
      <c r="CZ1458" s="34"/>
      <c r="DH1458" s="34"/>
      <c r="DQ1458" s="34"/>
      <c r="DY1458" s="34"/>
      <c r="EG1458" s="34"/>
      <c r="EO1458" s="34"/>
      <c r="EW1458" s="71"/>
      <c r="FB1458" s="75"/>
      <c r="FC1458" s="75"/>
      <c r="FL1458" s="71"/>
    </row>
    <row r="1459" spans="3:168" s="35" customFormat="1" x14ac:dyDescent="0.2">
      <c r="C1459" s="36"/>
      <c r="G1459" s="37"/>
      <c r="H1459" s="37"/>
      <c r="P1459" s="34"/>
      <c r="X1459" s="34"/>
      <c r="AN1459" s="34"/>
      <c r="BD1459" s="34"/>
      <c r="BE1459" s="56"/>
      <c r="BF1459" s="56"/>
      <c r="BG1459" s="56"/>
      <c r="BH1459" s="56"/>
      <c r="BI1459" s="56"/>
      <c r="BJ1459" s="56"/>
      <c r="BK1459" s="56"/>
      <c r="BL1459" s="34"/>
      <c r="BT1459" s="34"/>
      <c r="CF1459" s="34"/>
      <c r="CG1459" s="34"/>
      <c r="CH1459" s="34"/>
      <c r="CI1459" s="34"/>
      <c r="CJ1459" s="34"/>
      <c r="CR1459" s="34"/>
      <c r="CZ1459" s="34"/>
      <c r="DH1459" s="34"/>
      <c r="DQ1459" s="34"/>
      <c r="DY1459" s="34"/>
      <c r="EG1459" s="34"/>
      <c r="EO1459" s="34"/>
      <c r="EW1459" s="71"/>
      <c r="FB1459" s="75"/>
      <c r="FC1459" s="75"/>
      <c r="FL1459" s="71"/>
    </row>
    <row r="1460" spans="3:168" s="35" customFormat="1" x14ac:dyDescent="0.2">
      <c r="C1460" s="36"/>
      <c r="G1460" s="37"/>
      <c r="H1460" s="37"/>
      <c r="P1460" s="34"/>
      <c r="X1460" s="34"/>
      <c r="AN1460" s="34"/>
      <c r="BD1460" s="34"/>
      <c r="BE1460" s="56"/>
      <c r="BF1460" s="56"/>
      <c r="BG1460" s="56"/>
      <c r="BH1460" s="56"/>
      <c r="BI1460" s="56"/>
      <c r="BJ1460" s="56"/>
      <c r="BK1460" s="56"/>
      <c r="BL1460" s="34"/>
      <c r="BT1460" s="34"/>
      <c r="CF1460" s="34"/>
      <c r="CG1460" s="34"/>
      <c r="CH1460" s="34"/>
      <c r="CI1460" s="34"/>
      <c r="CJ1460" s="34"/>
      <c r="CR1460" s="34"/>
      <c r="CZ1460" s="34"/>
      <c r="DH1460" s="34"/>
      <c r="DQ1460" s="34"/>
      <c r="DY1460" s="34"/>
      <c r="EG1460" s="34"/>
      <c r="EO1460" s="34"/>
      <c r="EW1460" s="71"/>
      <c r="FB1460" s="75"/>
      <c r="FC1460" s="75"/>
      <c r="FL1460" s="71"/>
    </row>
    <row r="1461" spans="3:168" s="35" customFormat="1" x14ac:dyDescent="0.2">
      <c r="C1461" s="36"/>
      <c r="G1461" s="37"/>
      <c r="H1461" s="37"/>
      <c r="P1461" s="34"/>
      <c r="X1461" s="34"/>
      <c r="AN1461" s="34"/>
      <c r="BD1461" s="34"/>
      <c r="BE1461" s="56"/>
      <c r="BF1461" s="56"/>
      <c r="BG1461" s="56"/>
      <c r="BH1461" s="56"/>
      <c r="BI1461" s="56"/>
      <c r="BJ1461" s="56"/>
      <c r="BK1461" s="56"/>
      <c r="BL1461" s="34"/>
      <c r="BT1461" s="34"/>
      <c r="CF1461" s="34"/>
      <c r="CG1461" s="34"/>
      <c r="CH1461" s="34"/>
      <c r="CI1461" s="34"/>
      <c r="CJ1461" s="34"/>
      <c r="CR1461" s="34"/>
      <c r="CZ1461" s="34"/>
      <c r="DH1461" s="34"/>
      <c r="DQ1461" s="34"/>
      <c r="DY1461" s="34"/>
      <c r="EG1461" s="34"/>
      <c r="EO1461" s="34"/>
      <c r="EW1461" s="71"/>
      <c r="FB1461" s="75"/>
      <c r="FC1461" s="75"/>
      <c r="FL1461" s="71"/>
    </row>
    <row r="1462" spans="3:168" s="35" customFormat="1" x14ac:dyDescent="0.2">
      <c r="C1462" s="36"/>
      <c r="G1462" s="37"/>
      <c r="H1462" s="37"/>
      <c r="P1462" s="34"/>
      <c r="X1462" s="34"/>
      <c r="AN1462" s="34"/>
      <c r="BD1462" s="34"/>
      <c r="BE1462" s="56"/>
      <c r="BF1462" s="56"/>
      <c r="BG1462" s="56"/>
      <c r="BH1462" s="56"/>
      <c r="BI1462" s="56"/>
      <c r="BJ1462" s="56"/>
      <c r="BK1462" s="56"/>
      <c r="BL1462" s="34"/>
      <c r="BT1462" s="34"/>
      <c r="CF1462" s="34"/>
      <c r="CG1462" s="34"/>
      <c r="CH1462" s="34"/>
      <c r="CI1462" s="34"/>
      <c r="CJ1462" s="34"/>
      <c r="CR1462" s="34"/>
      <c r="CZ1462" s="34"/>
      <c r="DH1462" s="34"/>
      <c r="DQ1462" s="34"/>
      <c r="DY1462" s="34"/>
      <c r="EG1462" s="34"/>
      <c r="EO1462" s="34"/>
      <c r="EW1462" s="71"/>
      <c r="FB1462" s="75"/>
      <c r="FC1462" s="75"/>
      <c r="FL1462" s="71"/>
    </row>
    <row r="1463" spans="3:168" s="35" customFormat="1" x14ac:dyDescent="0.2">
      <c r="C1463" s="36"/>
      <c r="G1463" s="37"/>
      <c r="H1463" s="37"/>
      <c r="P1463" s="34"/>
      <c r="X1463" s="34"/>
      <c r="AN1463" s="34"/>
      <c r="BD1463" s="34"/>
      <c r="BE1463" s="56"/>
      <c r="BF1463" s="56"/>
      <c r="BG1463" s="56"/>
      <c r="BH1463" s="56"/>
      <c r="BI1463" s="56"/>
      <c r="BJ1463" s="56"/>
      <c r="BK1463" s="56"/>
      <c r="BL1463" s="34"/>
      <c r="BT1463" s="34"/>
      <c r="CF1463" s="34"/>
      <c r="CG1463" s="34"/>
      <c r="CH1463" s="34"/>
      <c r="CI1463" s="34"/>
      <c r="CJ1463" s="34"/>
      <c r="CR1463" s="34"/>
      <c r="CZ1463" s="34"/>
      <c r="DH1463" s="34"/>
      <c r="DQ1463" s="34"/>
      <c r="DY1463" s="34"/>
      <c r="EG1463" s="34"/>
      <c r="EO1463" s="34"/>
      <c r="EW1463" s="71"/>
      <c r="FB1463" s="75"/>
      <c r="FC1463" s="75"/>
      <c r="FL1463" s="71"/>
    </row>
    <row r="1464" spans="3:168" s="35" customFormat="1" x14ac:dyDescent="0.2">
      <c r="C1464" s="36"/>
      <c r="G1464" s="37"/>
      <c r="H1464" s="37"/>
      <c r="P1464" s="34"/>
      <c r="X1464" s="34"/>
      <c r="AN1464" s="34"/>
      <c r="BD1464" s="34"/>
      <c r="BE1464" s="56"/>
      <c r="BF1464" s="56"/>
      <c r="BG1464" s="56"/>
      <c r="BH1464" s="56"/>
      <c r="BI1464" s="56"/>
      <c r="BJ1464" s="56"/>
      <c r="BK1464" s="56"/>
      <c r="BL1464" s="34"/>
      <c r="BT1464" s="34"/>
      <c r="CF1464" s="34"/>
      <c r="CG1464" s="34"/>
      <c r="CH1464" s="34"/>
      <c r="CI1464" s="34"/>
      <c r="CJ1464" s="34"/>
      <c r="CR1464" s="34"/>
      <c r="CZ1464" s="34"/>
      <c r="DH1464" s="34"/>
      <c r="DQ1464" s="34"/>
      <c r="DY1464" s="34"/>
      <c r="EG1464" s="34"/>
      <c r="EO1464" s="34"/>
      <c r="EW1464" s="71"/>
      <c r="FB1464" s="75"/>
      <c r="FC1464" s="75"/>
      <c r="FL1464" s="71"/>
    </row>
    <row r="1465" spans="3:168" s="35" customFormat="1" x14ac:dyDescent="0.2">
      <c r="C1465" s="36"/>
      <c r="G1465" s="37"/>
      <c r="H1465" s="37"/>
      <c r="P1465" s="34"/>
      <c r="X1465" s="34"/>
      <c r="AN1465" s="34"/>
      <c r="BD1465" s="34"/>
      <c r="BE1465" s="56"/>
      <c r="BF1465" s="56"/>
      <c r="BG1465" s="56"/>
      <c r="BH1465" s="56"/>
      <c r="BI1465" s="56"/>
      <c r="BJ1465" s="56"/>
      <c r="BK1465" s="56"/>
      <c r="BL1465" s="34"/>
      <c r="BT1465" s="34"/>
      <c r="CF1465" s="34"/>
      <c r="CG1465" s="34"/>
      <c r="CH1465" s="34"/>
      <c r="CI1465" s="34"/>
      <c r="CJ1465" s="34"/>
      <c r="CR1465" s="34"/>
      <c r="CZ1465" s="34"/>
      <c r="DH1465" s="34"/>
      <c r="DQ1465" s="34"/>
      <c r="DY1465" s="34"/>
      <c r="EG1465" s="34"/>
      <c r="EO1465" s="34"/>
      <c r="EW1465" s="71"/>
      <c r="FB1465" s="75"/>
      <c r="FC1465" s="75"/>
      <c r="FL1465" s="71"/>
    </row>
    <row r="1466" spans="3:168" s="35" customFormat="1" x14ac:dyDescent="0.2">
      <c r="C1466" s="36"/>
      <c r="G1466" s="37"/>
      <c r="H1466" s="37"/>
      <c r="P1466" s="34"/>
      <c r="X1466" s="34"/>
      <c r="AN1466" s="34"/>
      <c r="BD1466" s="34"/>
      <c r="BE1466" s="56"/>
      <c r="BF1466" s="56"/>
      <c r="BG1466" s="56"/>
      <c r="BH1466" s="56"/>
      <c r="BI1466" s="56"/>
      <c r="BJ1466" s="56"/>
      <c r="BK1466" s="56"/>
      <c r="BL1466" s="34"/>
      <c r="BT1466" s="34"/>
      <c r="CF1466" s="34"/>
      <c r="CG1466" s="34"/>
      <c r="CH1466" s="34"/>
      <c r="CI1466" s="34"/>
      <c r="CJ1466" s="34"/>
      <c r="CR1466" s="34"/>
      <c r="CZ1466" s="34"/>
      <c r="DH1466" s="34"/>
      <c r="DQ1466" s="34"/>
      <c r="DY1466" s="34"/>
      <c r="EG1466" s="34"/>
      <c r="EO1466" s="34"/>
      <c r="EW1466" s="71"/>
      <c r="FB1466" s="75"/>
      <c r="FC1466" s="75"/>
      <c r="FL1466" s="71"/>
    </row>
    <row r="1467" spans="3:168" s="35" customFormat="1" x14ac:dyDescent="0.2">
      <c r="C1467" s="36"/>
      <c r="G1467" s="37"/>
      <c r="H1467" s="37"/>
      <c r="P1467" s="34"/>
      <c r="X1467" s="34"/>
      <c r="AN1467" s="34"/>
      <c r="BD1467" s="34"/>
      <c r="BE1467" s="56"/>
      <c r="BF1467" s="56"/>
      <c r="BG1467" s="56"/>
      <c r="BH1467" s="56"/>
      <c r="BI1467" s="56"/>
      <c r="BJ1467" s="56"/>
      <c r="BK1467" s="56"/>
      <c r="BL1467" s="34"/>
      <c r="BT1467" s="34"/>
      <c r="CF1467" s="34"/>
      <c r="CG1467" s="34"/>
      <c r="CH1467" s="34"/>
      <c r="CI1467" s="34"/>
      <c r="CJ1467" s="34"/>
      <c r="CR1467" s="34"/>
      <c r="CZ1467" s="34"/>
      <c r="DH1467" s="34"/>
      <c r="DQ1467" s="34"/>
      <c r="DY1467" s="34"/>
      <c r="EG1467" s="34"/>
      <c r="EO1467" s="34"/>
      <c r="EW1467" s="71"/>
      <c r="FB1467" s="75"/>
      <c r="FC1467" s="75"/>
      <c r="FL1467" s="71"/>
    </row>
    <row r="1468" spans="3:168" s="35" customFormat="1" x14ac:dyDescent="0.2">
      <c r="C1468" s="36"/>
      <c r="G1468" s="37"/>
      <c r="H1468" s="37"/>
      <c r="P1468" s="34"/>
      <c r="X1468" s="34"/>
      <c r="AN1468" s="34"/>
      <c r="BD1468" s="34"/>
      <c r="BE1468" s="56"/>
      <c r="BF1468" s="56"/>
      <c r="BG1468" s="56"/>
      <c r="BH1468" s="56"/>
      <c r="BI1468" s="56"/>
      <c r="BJ1468" s="56"/>
      <c r="BK1468" s="56"/>
      <c r="BL1468" s="34"/>
      <c r="BT1468" s="34"/>
      <c r="CF1468" s="34"/>
      <c r="CG1468" s="34"/>
      <c r="CH1468" s="34"/>
      <c r="CI1468" s="34"/>
      <c r="CJ1468" s="34"/>
      <c r="CR1468" s="34"/>
      <c r="CZ1468" s="34"/>
      <c r="DH1468" s="34"/>
      <c r="DQ1468" s="34"/>
      <c r="DY1468" s="34"/>
      <c r="EG1468" s="34"/>
      <c r="EO1468" s="34"/>
      <c r="EW1468" s="71"/>
      <c r="FB1468" s="75"/>
      <c r="FC1468" s="75"/>
      <c r="FL1468" s="71"/>
    </row>
    <row r="1469" spans="3:168" s="35" customFormat="1" x14ac:dyDescent="0.2">
      <c r="C1469" s="36"/>
      <c r="G1469" s="37"/>
      <c r="H1469" s="37"/>
      <c r="P1469" s="34"/>
      <c r="X1469" s="34"/>
      <c r="AN1469" s="34"/>
      <c r="BD1469" s="34"/>
      <c r="BE1469" s="56"/>
      <c r="BF1469" s="56"/>
      <c r="BG1469" s="56"/>
      <c r="BH1469" s="56"/>
      <c r="BI1469" s="56"/>
      <c r="BJ1469" s="56"/>
      <c r="BK1469" s="56"/>
      <c r="BL1469" s="34"/>
      <c r="BT1469" s="34"/>
      <c r="CF1469" s="34"/>
      <c r="CG1469" s="34"/>
      <c r="CH1469" s="34"/>
      <c r="CI1469" s="34"/>
      <c r="CJ1469" s="34"/>
      <c r="CR1469" s="34"/>
      <c r="CZ1469" s="34"/>
      <c r="DH1469" s="34"/>
      <c r="DQ1469" s="34"/>
      <c r="DY1469" s="34"/>
      <c r="EG1469" s="34"/>
      <c r="EO1469" s="34"/>
      <c r="EW1469" s="71"/>
      <c r="FB1469" s="75"/>
      <c r="FC1469" s="75"/>
      <c r="FL1469" s="71"/>
    </row>
    <row r="1470" spans="3:168" s="35" customFormat="1" x14ac:dyDescent="0.2">
      <c r="C1470" s="36"/>
      <c r="G1470" s="37"/>
      <c r="H1470" s="37"/>
      <c r="P1470" s="34"/>
      <c r="X1470" s="34"/>
      <c r="AN1470" s="34"/>
      <c r="BD1470" s="34"/>
      <c r="BE1470" s="56"/>
      <c r="BF1470" s="56"/>
      <c r="BG1470" s="56"/>
      <c r="BH1470" s="56"/>
      <c r="BI1470" s="56"/>
      <c r="BJ1470" s="56"/>
      <c r="BK1470" s="56"/>
      <c r="BL1470" s="34"/>
      <c r="BT1470" s="34"/>
      <c r="CF1470" s="34"/>
      <c r="CG1470" s="34"/>
      <c r="CH1470" s="34"/>
      <c r="CI1470" s="34"/>
      <c r="CJ1470" s="34"/>
      <c r="CR1470" s="34"/>
      <c r="CZ1470" s="34"/>
      <c r="DH1470" s="34"/>
      <c r="DQ1470" s="34"/>
      <c r="DY1470" s="34"/>
      <c r="EG1470" s="34"/>
      <c r="EO1470" s="34"/>
      <c r="EW1470" s="71"/>
      <c r="FB1470" s="75"/>
      <c r="FC1470" s="75"/>
      <c r="FL1470" s="71"/>
    </row>
    <row r="1471" spans="3:168" s="35" customFormat="1" x14ac:dyDescent="0.2">
      <c r="C1471" s="36"/>
      <c r="G1471" s="37"/>
      <c r="H1471" s="37"/>
      <c r="P1471" s="34"/>
      <c r="X1471" s="34"/>
      <c r="AN1471" s="34"/>
      <c r="BD1471" s="34"/>
      <c r="BE1471" s="56"/>
      <c r="BF1471" s="56"/>
      <c r="BG1471" s="56"/>
      <c r="BH1471" s="56"/>
      <c r="BI1471" s="56"/>
      <c r="BJ1471" s="56"/>
      <c r="BK1471" s="56"/>
      <c r="BL1471" s="34"/>
      <c r="BT1471" s="34"/>
      <c r="CF1471" s="34"/>
      <c r="CG1471" s="34"/>
      <c r="CH1471" s="34"/>
      <c r="CI1471" s="34"/>
      <c r="CJ1471" s="34"/>
      <c r="CR1471" s="34"/>
      <c r="CZ1471" s="34"/>
      <c r="DH1471" s="34"/>
      <c r="DQ1471" s="34"/>
      <c r="DY1471" s="34"/>
      <c r="EG1471" s="34"/>
      <c r="EO1471" s="34"/>
      <c r="EW1471" s="71"/>
      <c r="FB1471" s="75"/>
      <c r="FC1471" s="75"/>
      <c r="FL1471" s="71"/>
    </row>
    <row r="1472" spans="3:168" s="35" customFormat="1" x14ac:dyDescent="0.2">
      <c r="C1472" s="36"/>
      <c r="G1472" s="37"/>
      <c r="H1472" s="37"/>
      <c r="P1472" s="34"/>
      <c r="X1472" s="34"/>
      <c r="AN1472" s="34"/>
      <c r="BD1472" s="34"/>
      <c r="BE1472" s="56"/>
      <c r="BF1472" s="56"/>
      <c r="BG1472" s="56"/>
      <c r="BH1472" s="56"/>
      <c r="BI1472" s="56"/>
      <c r="BJ1472" s="56"/>
      <c r="BK1472" s="56"/>
      <c r="BL1472" s="34"/>
      <c r="BT1472" s="34"/>
      <c r="CF1472" s="34"/>
      <c r="CG1472" s="34"/>
      <c r="CH1472" s="34"/>
      <c r="CI1472" s="34"/>
      <c r="CJ1472" s="34"/>
      <c r="CR1472" s="34"/>
      <c r="CZ1472" s="34"/>
      <c r="DH1472" s="34"/>
      <c r="DQ1472" s="34"/>
      <c r="DY1472" s="34"/>
      <c r="EG1472" s="34"/>
      <c r="EO1472" s="34"/>
      <c r="EW1472" s="71"/>
      <c r="FB1472" s="75"/>
      <c r="FC1472" s="75"/>
      <c r="FL1472" s="71"/>
    </row>
    <row r="1473" spans="3:168" s="35" customFormat="1" x14ac:dyDescent="0.2">
      <c r="C1473" s="36"/>
      <c r="G1473" s="37"/>
      <c r="H1473" s="37"/>
      <c r="P1473" s="34"/>
      <c r="X1473" s="34"/>
      <c r="AN1473" s="34"/>
      <c r="BD1473" s="34"/>
      <c r="BE1473" s="56"/>
      <c r="BF1473" s="56"/>
      <c r="BG1473" s="56"/>
      <c r="BH1473" s="56"/>
      <c r="BI1473" s="56"/>
      <c r="BJ1473" s="56"/>
      <c r="BK1473" s="56"/>
      <c r="BL1473" s="34"/>
      <c r="BT1473" s="34"/>
      <c r="CF1473" s="34"/>
      <c r="CG1473" s="34"/>
      <c r="CH1473" s="34"/>
      <c r="CI1473" s="34"/>
      <c r="CJ1473" s="34"/>
      <c r="CR1473" s="34"/>
      <c r="CZ1473" s="34"/>
      <c r="DH1473" s="34"/>
      <c r="DQ1473" s="34"/>
      <c r="DY1473" s="34"/>
      <c r="EG1473" s="34"/>
      <c r="EO1473" s="34"/>
      <c r="EW1473" s="71"/>
      <c r="FB1473" s="75"/>
      <c r="FC1473" s="75"/>
      <c r="FL1473" s="71"/>
    </row>
    <row r="1474" spans="3:168" s="35" customFormat="1" x14ac:dyDescent="0.2">
      <c r="C1474" s="36"/>
      <c r="G1474" s="37"/>
      <c r="H1474" s="37"/>
      <c r="P1474" s="34"/>
      <c r="X1474" s="34"/>
      <c r="AN1474" s="34"/>
      <c r="BD1474" s="34"/>
      <c r="BE1474" s="56"/>
      <c r="BF1474" s="56"/>
      <c r="BG1474" s="56"/>
      <c r="BH1474" s="56"/>
      <c r="BI1474" s="56"/>
      <c r="BJ1474" s="56"/>
      <c r="BK1474" s="56"/>
      <c r="BL1474" s="34"/>
      <c r="BT1474" s="34"/>
      <c r="CF1474" s="34"/>
      <c r="CG1474" s="34"/>
      <c r="CH1474" s="34"/>
      <c r="CI1474" s="34"/>
      <c r="CJ1474" s="34"/>
      <c r="CR1474" s="34"/>
      <c r="CZ1474" s="34"/>
      <c r="DH1474" s="34"/>
      <c r="DQ1474" s="34"/>
      <c r="DY1474" s="34"/>
      <c r="EG1474" s="34"/>
      <c r="EO1474" s="34"/>
      <c r="EW1474" s="71"/>
      <c r="FB1474" s="75"/>
      <c r="FC1474" s="75"/>
      <c r="FL1474" s="71"/>
    </row>
    <row r="1475" spans="3:168" s="35" customFormat="1" x14ac:dyDescent="0.2">
      <c r="C1475" s="36"/>
      <c r="G1475" s="37"/>
      <c r="H1475" s="37"/>
      <c r="P1475" s="34"/>
      <c r="X1475" s="34"/>
      <c r="AN1475" s="34"/>
      <c r="BD1475" s="34"/>
      <c r="BE1475" s="56"/>
      <c r="BF1475" s="56"/>
      <c r="BG1475" s="56"/>
      <c r="BH1475" s="56"/>
      <c r="BI1475" s="56"/>
      <c r="BJ1475" s="56"/>
      <c r="BK1475" s="56"/>
      <c r="BL1475" s="34"/>
      <c r="BT1475" s="34"/>
      <c r="CF1475" s="34"/>
      <c r="CG1475" s="34"/>
      <c r="CH1475" s="34"/>
      <c r="CI1475" s="34"/>
      <c r="CJ1475" s="34"/>
      <c r="CR1475" s="34"/>
      <c r="CZ1475" s="34"/>
      <c r="DH1475" s="34"/>
      <c r="DQ1475" s="34"/>
      <c r="DY1475" s="34"/>
      <c r="EG1475" s="34"/>
      <c r="EO1475" s="34"/>
      <c r="EW1475" s="71"/>
      <c r="FB1475" s="75"/>
      <c r="FC1475" s="75"/>
      <c r="FL1475" s="71"/>
    </row>
    <row r="1476" spans="3:168" s="35" customFormat="1" x14ac:dyDescent="0.2">
      <c r="C1476" s="36"/>
      <c r="G1476" s="37"/>
      <c r="H1476" s="37"/>
      <c r="P1476" s="34"/>
      <c r="X1476" s="34"/>
      <c r="AN1476" s="34"/>
      <c r="BD1476" s="34"/>
      <c r="BE1476" s="56"/>
      <c r="BF1476" s="56"/>
      <c r="BG1476" s="56"/>
      <c r="BH1476" s="56"/>
      <c r="BI1476" s="56"/>
      <c r="BJ1476" s="56"/>
      <c r="BK1476" s="56"/>
      <c r="BL1476" s="34"/>
      <c r="BT1476" s="34"/>
      <c r="CF1476" s="34"/>
      <c r="CG1476" s="34"/>
      <c r="CH1476" s="34"/>
      <c r="CI1476" s="34"/>
      <c r="CJ1476" s="34"/>
      <c r="CR1476" s="34"/>
      <c r="CZ1476" s="34"/>
      <c r="DH1476" s="34"/>
      <c r="DQ1476" s="34"/>
      <c r="DY1476" s="34"/>
      <c r="EG1476" s="34"/>
      <c r="EO1476" s="34"/>
      <c r="EW1476" s="71"/>
      <c r="FB1476" s="75"/>
      <c r="FC1476" s="75"/>
      <c r="FL1476" s="71"/>
    </row>
    <row r="1477" spans="3:168" s="35" customFormat="1" x14ac:dyDescent="0.2">
      <c r="C1477" s="36"/>
      <c r="G1477" s="37"/>
      <c r="H1477" s="37"/>
      <c r="P1477" s="34"/>
      <c r="X1477" s="34"/>
      <c r="AN1477" s="34"/>
      <c r="BD1477" s="34"/>
      <c r="BE1477" s="56"/>
      <c r="BF1477" s="56"/>
      <c r="BG1477" s="56"/>
      <c r="BH1477" s="56"/>
      <c r="BI1477" s="56"/>
      <c r="BJ1477" s="56"/>
      <c r="BK1477" s="56"/>
      <c r="BL1477" s="34"/>
      <c r="BT1477" s="34"/>
      <c r="CF1477" s="34"/>
      <c r="CG1477" s="34"/>
      <c r="CH1477" s="34"/>
      <c r="CI1477" s="34"/>
      <c r="CJ1477" s="34"/>
      <c r="CR1477" s="34"/>
      <c r="CZ1477" s="34"/>
      <c r="DH1477" s="34"/>
      <c r="DQ1477" s="34"/>
      <c r="DY1477" s="34"/>
      <c r="EG1477" s="34"/>
      <c r="EO1477" s="34"/>
      <c r="EW1477" s="71"/>
      <c r="FB1477" s="75"/>
      <c r="FC1477" s="75"/>
      <c r="FL1477" s="71"/>
    </row>
    <row r="1478" spans="3:168" s="35" customFormat="1" x14ac:dyDescent="0.2">
      <c r="C1478" s="36"/>
      <c r="G1478" s="37"/>
      <c r="H1478" s="37"/>
      <c r="P1478" s="34"/>
      <c r="X1478" s="34"/>
      <c r="AN1478" s="34"/>
      <c r="BD1478" s="34"/>
      <c r="BE1478" s="56"/>
      <c r="BF1478" s="56"/>
      <c r="BG1478" s="56"/>
      <c r="BH1478" s="56"/>
      <c r="BI1478" s="56"/>
      <c r="BJ1478" s="56"/>
      <c r="BK1478" s="56"/>
      <c r="BL1478" s="34"/>
      <c r="BT1478" s="34"/>
      <c r="CF1478" s="34"/>
      <c r="CG1478" s="34"/>
      <c r="CH1478" s="34"/>
      <c r="CI1478" s="34"/>
      <c r="CJ1478" s="34"/>
      <c r="CR1478" s="34"/>
      <c r="CZ1478" s="34"/>
      <c r="DH1478" s="34"/>
      <c r="DQ1478" s="34"/>
      <c r="DY1478" s="34"/>
      <c r="EG1478" s="34"/>
      <c r="EO1478" s="34"/>
      <c r="EW1478" s="71"/>
      <c r="FB1478" s="75"/>
      <c r="FC1478" s="75"/>
      <c r="FL1478" s="71"/>
    </row>
    <row r="1479" spans="3:168" s="35" customFormat="1" x14ac:dyDescent="0.2">
      <c r="C1479" s="36"/>
      <c r="G1479" s="37"/>
      <c r="H1479" s="37"/>
      <c r="P1479" s="34"/>
      <c r="X1479" s="34"/>
      <c r="AN1479" s="34"/>
      <c r="BD1479" s="34"/>
      <c r="BE1479" s="56"/>
      <c r="BF1479" s="56"/>
      <c r="BG1479" s="56"/>
      <c r="BH1479" s="56"/>
      <c r="BI1479" s="56"/>
      <c r="BJ1479" s="56"/>
      <c r="BK1479" s="56"/>
      <c r="BL1479" s="34"/>
      <c r="BT1479" s="34"/>
      <c r="CF1479" s="34"/>
      <c r="CG1479" s="34"/>
      <c r="CH1479" s="34"/>
      <c r="CI1479" s="34"/>
      <c r="CJ1479" s="34"/>
      <c r="CR1479" s="34"/>
      <c r="CZ1479" s="34"/>
      <c r="DH1479" s="34"/>
      <c r="DQ1479" s="34"/>
      <c r="DY1479" s="34"/>
      <c r="EG1479" s="34"/>
      <c r="EO1479" s="34"/>
      <c r="EW1479" s="71"/>
      <c r="FB1479" s="75"/>
      <c r="FC1479" s="75"/>
      <c r="FL1479" s="71"/>
    </row>
    <row r="1480" spans="3:168" s="35" customFormat="1" x14ac:dyDescent="0.2">
      <c r="C1480" s="36"/>
      <c r="G1480" s="37"/>
      <c r="H1480" s="37"/>
      <c r="P1480" s="34"/>
      <c r="X1480" s="34"/>
      <c r="AN1480" s="34"/>
      <c r="BD1480" s="34"/>
      <c r="BE1480" s="56"/>
      <c r="BF1480" s="56"/>
      <c r="BG1480" s="56"/>
      <c r="BH1480" s="56"/>
      <c r="BI1480" s="56"/>
      <c r="BJ1480" s="56"/>
      <c r="BK1480" s="56"/>
      <c r="BL1480" s="34"/>
      <c r="BT1480" s="34"/>
      <c r="CF1480" s="34"/>
      <c r="CG1480" s="34"/>
      <c r="CH1480" s="34"/>
      <c r="CI1480" s="34"/>
      <c r="CJ1480" s="34"/>
      <c r="CR1480" s="34"/>
      <c r="CZ1480" s="34"/>
      <c r="DH1480" s="34"/>
      <c r="DQ1480" s="34"/>
      <c r="DY1480" s="34"/>
      <c r="EG1480" s="34"/>
      <c r="EO1480" s="34"/>
      <c r="EW1480" s="71"/>
      <c r="FB1480" s="75"/>
      <c r="FC1480" s="75"/>
      <c r="FL1480" s="71"/>
    </row>
    <row r="1481" spans="3:168" s="35" customFormat="1" x14ac:dyDescent="0.2">
      <c r="C1481" s="36"/>
      <c r="G1481" s="37"/>
      <c r="H1481" s="37"/>
      <c r="P1481" s="34"/>
      <c r="X1481" s="34"/>
      <c r="AN1481" s="34"/>
      <c r="BD1481" s="34"/>
      <c r="BE1481" s="56"/>
      <c r="BF1481" s="56"/>
      <c r="BG1481" s="56"/>
      <c r="BH1481" s="56"/>
      <c r="BI1481" s="56"/>
      <c r="BJ1481" s="56"/>
      <c r="BK1481" s="56"/>
      <c r="BL1481" s="34"/>
      <c r="BT1481" s="34"/>
      <c r="CF1481" s="34"/>
      <c r="CG1481" s="34"/>
      <c r="CH1481" s="34"/>
      <c r="CI1481" s="34"/>
      <c r="CJ1481" s="34"/>
      <c r="CR1481" s="34"/>
      <c r="CZ1481" s="34"/>
      <c r="DH1481" s="34"/>
      <c r="DQ1481" s="34"/>
      <c r="DY1481" s="34"/>
      <c r="EG1481" s="34"/>
      <c r="EO1481" s="34"/>
      <c r="EW1481" s="71"/>
      <c r="FB1481" s="75"/>
      <c r="FC1481" s="75"/>
      <c r="FL1481" s="71"/>
    </row>
    <row r="1482" spans="3:168" s="35" customFormat="1" x14ac:dyDescent="0.2">
      <c r="C1482" s="36"/>
      <c r="G1482" s="37"/>
      <c r="H1482" s="37"/>
      <c r="P1482" s="34"/>
      <c r="X1482" s="34"/>
      <c r="AN1482" s="34"/>
      <c r="BD1482" s="34"/>
      <c r="BE1482" s="56"/>
      <c r="BF1482" s="56"/>
      <c r="BG1482" s="56"/>
      <c r="BH1482" s="56"/>
      <c r="BI1482" s="56"/>
      <c r="BJ1482" s="56"/>
      <c r="BK1482" s="56"/>
      <c r="BL1482" s="34"/>
      <c r="BT1482" s="34"/>
      <c r="CF1482" s="34"/>
      <c r="CG1482" s="34"/>
      <c r="CH1482" s="34"/>
      <c r="CI1482" s="34"/>
      <c r="CJ1482" s="34"/>
      <c r="CR1482" s="34"/>
      <c r="CZ1482" s="34"/>
      <c r="DH1482" s="34"/>
      <c r="DQ1482" s="34"/>
      <c r="DY1482" s="34"/>
      <c r="EG1482" s="34"/>
      <c r="EO1482" s="34"/>
      <c r="EW1482" s="71"/>
      <c r="FB1482" s="75"/>
      <c r="FC1482" s="75"/>
      <c r="FL1482" s="71"/>
    </row>
    <row r="1483" spans="3:168" s="35" customFormat="1" x14ac:dyDescent="0.2">
      <c r="C1483" s="36"/>
      <c r="G1483" s="37"/>
      <c r="H1483" s="37"/>
      <c r="P1483" s="34"/>
      <c r="X1483" s="34"/>
      <c r="AN1483" s="34"/>
      <c r="BD1483" s="34"/>
      <c r="BE1483" s="56"/>
      <c r="BF1483" s="56"/>
      <c r="BG1483" s="56"/>
      <c r="BH1483" s="56"/>
      <c r="BI1483" s="56"/>
      <c r="BJ1483" s="56"/>
      <c r="BK1483" s="56"/>
      <c r="BL1483" s="34"/>
      <c r="BT1483" s="34"/>
      <c r="CF1483" s="34"/>
      <c r="CG1483" s="34"/>
      <c r="CH1483" s="34"/>
      <c r="CI1483" s="34"/>
      <c r="CJ1483" s="34"/>
      <c r="CR1483" s="34"/>
      <c r="CZ1483" s="34"/>
      <c r="DH1483" s="34"/>
      <c r="DQ1483" s="34"/>
      <c r="DY1483" s="34"/>
      <c r="EG1483" s="34"/>
      <c r="EO1483" s="34"/>
      <c r="EW1483" s="71"/>
      <c r="FB1483" s="75"/>
      <c r="FC1483" s="75"/>
      <c r="FL1483" s="71"/>
    </row>
    <row r="1484" spans="3:168" s="35" customFormat="1" x14ac:dyDescent="0.2">
      <c r="C1484" s="36"/>
      <c r="G1484" s="37"/>
      <c r="H1484" s="37"/>
      <c r="P1484" s="34"/>
      <c r="X1484" s="34"/>
      <c r="AN1484" s="34"/>
      <c r="BD1484" s="34"/>
      <c r="BE1484" s="56"/>
      <c r="BF1484" s="56"/>
      <c r="BG1484" s="56"/>
      <c r="BH1484" s="56"/>
      <c r="BI1484" s="56"/>
      <c r="BJ1484" s="56"/>
      <c r="BK1484" s="56"/>
      <c r="BL1484" s="34"/>
      <c r="BT1484" s="34"/>
      <c r="CF1484" s="34"/>
      <c r="CG1484" s="34"/>
      <c r="CH1484" s="34"/>
      <c r="CI1484" s="34"/>
      <c r="CJ1484" s="34"/>
      <c r="CR1484" s="34"/>
      <c r="CZ1484" s="34"/>
      <c r="DH1484" s="34"/>
      <c r="DQ1484" s="34"/>
      <c r="DY1484" s="34"/>
      <c r="EG1484" s="34"/>
      <c r="EO1484" s="34"/>
      <c r="EW1484" s="71"/>
      <c r="FB1484" s="75"/>
      <c r="FC1484" s="75"/>
      <c r="FL1484" s="71"/>
    </row>
    <row r="1485" spans="3:168" s="35" customFormat="1" x14ac:dyDescent="0.2">
      <c r="C1485" s="36"/>
      <c r="G1485" s="37"/>
      <c r="H1485" s="37"/>
      <c r="P1485" s="34"/>
      <c r="X1485" s="34"/>
      <c r="AN1485" s="34"/>
      <c r="BD1485" s="34"/>
      <c r="BE1485" s="56"/>
      <c r="BF1485" s="56"/>
      <c r="BG1485" s="56"/>
      <c r="BH1485" s="56"/>
      <c r="BI1485" s="56"/>
      <c r="BJ1485" s="56"/>
      <c r="BK1485" s="56"/>
      <c r="BL1485" s="34"/>
      <c r="BT1485" s="34"/>
      <c r="CF1485" s="34"/>
      <c r="CG1485" s="34"/>
      <c r="CH1485" s="34"/>
      <c r="CI1485" s="34"/>
      <c r="CJ1485" s="34"/>
      <c r="CR1485" s="34"/>
      <c r="CZ1485" s="34"/>
      <c r="DH1485" s="34"/>
      <c r="DQ1485" s="34"/>
      <c r="DY1485" s="34"/>
      <c r="EG1485" s="34"/>
      <c r="EO1485" s="34"/>
      <c r="EW1485" s="71"/>
      <c r="FB1485" s="75"/>
      <c r="FC1485" s="75"/>
      <c r="FL1485" s="71"/>
    </row>
    <row r="1486" spans="3:168" s="35" customFormat="1" x14ac:dyDescent="0.2">
      <c r="C1486" s="36"/>
      <c r="G1486" s="37"/>
      <c r="H1486" s="37"/>
      <c r="P1486" s="34"/>
      <c r="X1486" s="34"/>
      <c r="AN1486" s="34"/>
      <c r="BD1486" s="34"/>
      <c r="BE1486" s="56"/>
      <c r="BF1486" s="56"/>
      <c r="BG1486" s="56"/>
      <c r="BH1486" s="56"/>
      <c r="BI1486" s="56"/>
      <c r="BJ1486" s="56"/>
      <c r="BK1486" s="56"/>
      <c r="BL1486" s="34"/>
      <c r="BT1486" s="34"/>
      <c r="CF1486" s="34"/>
      <c r="CG1486" s="34"/>
      <c r="CH1486" s="34"/>
      <c r="CI1486" s="34"/>
      <c r="CJ1486" s="34"/>
      <c r="CR1486" s="34"/>
      <c r="CZ1486" s="34"/>
      <c r="DH1486" s="34"/>
      <c r="DQ1486" s="34"/>
      <c r="DY1486" s="34"/>
      <c r="EG1486" s="34"/>
      <c r="EO1486" s="34"/>
      <c r="EW1486" s="71"/>
      <c r="FB1486" s="75"/>
      <c r="FC1486" s="75"/>
      <c r="FL1486" s="71"/>
    </row>
    <row r="1487" spans="3:168" s="35" customFormat="1" x14ac:dyDescent="0.2">
      <c r="C1487" s="36"/>
      <c r="G1487" s="37"/>
      <c r="H1487" s="37"/>
      <c r="P1487" s="34"/>
      <c r="X1487" s="34"/>
      <c r="AN1487" s="34"/>
      <c r="BD1487" s="34"/>
      <c r="BE1487" s="56"/>
      <c r="BF1487" s="56"/>
      <c r="BG1487" s="56"/>
      <c r="BH1487" s="56"/>
      <c r="BI1487" s="56"/>
      <c r="BJ1487" s="56"/>
      <c r="BK1487" s="56"/>
      <c r="BL1487" s="34"/>
      <c r="BT1487" s="34"/>
      <c r="CF1487" s="34"/>
      <c r="CG1487" s="34"/>
      <c r="CH1487" s="34"/>
      <c r="CI1487" s="34"/>
      <c r="CJ1487" s="34"/>
      <c r="CR1487" s="34"/>
      <c r="CZ1487" s="34"/>
      <c r="DH1487" s="34"/>
      <c r="DQ1487" s="34"/>
      <c r="DY1487" s="34"/>
      <c r="EG1487" s="34"/>
      <c r="EO1487" s="34"/>
      <c r="EW1487" s="71"/>
      <c r="FB1487" s="75"/>
      <c r="FC1487" s="75"/>
      <c r="FL1487" s="71"/>
    </row>
    <row r="1488" spans="3:168" s="35" customFormat="1" x14ac:dyDescent="0.2">
      <c r="C1488" s="36"/>
      <c r="G1488" s="37"/>
      <c r="H1488" s="37"/>
      <c r="P1488" s="34"/>
      <c r="X1488" s="34"/>
      <c r="AN1488" s="34"/>
      <c r="BD1488" s="34"/>
      <c r="BE1488" s="56"/>
      <c r="BF1488" s="56"/>
      <c r="BG1488" s="56"/>
      <c r="BH1488" s="56"/>
      <c r="BI1488" s="56"/>
      <c r="BJ1488" s="56"/>
      <c r="BK1488" s="56"/>
      <c r="BL1488" s="34"/>
      <c r="BT1488" s="34"/>
      <c r="CF1488" s="34"/>
      <c r="CG1488" s="34"/>
      <c r="CH1488" s="34"/>
      <c r="CI1488" s="34"/>
      <c r="CJ1488" s="34"/>
      <c r="CR1488" s="34"/>
      <c r="CZ1488" s="34"/>
      <c r="DH1488" s="34"/>
      <c r="DQ1488" s="34"/>
      <c r="DY1488" s="34"/>
      <c r="EG1488" s="34"/>
      <c r="EO1488" s="34"/>
      <c r="EW1488" s="71"/>
      <c r="FB1488" s="75"/>
      <c r="FC1488" s="75"/>
      <c r="FL1488" s="71"/>
    </row>
    <row r="1489" spans="3:168" s="35" customFormat="1" x14ac:dyDescent="0.2">
      <c r="C1489" s="36"/>
      <c r="G1489" s="37"/>
      <c r="H1489" s="37"/>
      <c r="P1489" s="34"/>
      <c r="X1489" s="34"/>
      <c r="AN1489" s="34"/>
      <c r="BD1489" s="34"/>
      <c r="BE1489" s="56"/>
      <c r="BF1489" s="56"/>
      <c r="BG1489" s="56"/>
      <c r="BH1489" s="56"/>
      <c r="BI1489" s="56"/>
      <c r="BJ1489" s="56"/>
      <c r="BK1489" s="56"/>
      <c r="BL1489" s="34"/>
      <c r="BT1489" s="34"/>
      <c r="CF1489" s="34"/>
      <c r="CG1489" s="34"/>
      <c r="CH1489" s="34"/>
      <c r="CI1489" s="34"/>
      <c r="CJ1489" s="34"/>
      <c r="CR1489" s="34"/>
      <c r="CZ1489" s="34"/>
      <c r="DH1489" s="34"/>
      <c r="DQ1489" s="34"/>
      <c r="DY1489" s="34"/>
      <c r="EG1489" s="34"/>
      <c r="EO1489" s="34"/>
      <c r="EW1489" s="71"/>
      <c r="FB1489" s="75"/>
      <c r="FC1489" s="75"/>
      <c r="FL1489" s="71"/>
    </row>
    <row r="1490" spans="3:168" s="35" customFormat="1" x14ac:dyDescent="0.2">
      <c r="C1490" s="36"/>
      <c r="G1490" s="37"/>
      <c r="H1490" s="37"/>
      <c r="P1490" s="34"/>
      <c r="X1490" s="34"/>
      <c r="AN1490" s="34"/>
      <c r="BD1490" s="34"/>
      <c r="BE1490" s="56"/>
      <c r="BF1490" s="56"/>
      <c r="BG1490" s="56"/>
      <c r="BH1490" s="56"/>
      <c r="BI1490" s="56"/>
      <c r="BJ1490" s="56"/>
      <c r="BK1490" s="56"/>
      <c r="BL1490" s="34"/>
      <c r="BT1490" s="34"/>
      <c r="CF1490" s="34"/>
      <c r="CG1490" s="34"/>
      <c r="CH1490" s="34"/>
      <c r="CI1490" s="34"/>
      <c r="CJ1490" s="34"/>
      <c r="CR1490" s="34"/>
      <c r="CZ1490" s="34"/>
      <c r="DH1490" s="34"/>
      <c r="DQ1490" s="34"/>
      <c r="DY1490" s="34"/>
      <c r="EG1490" s="34"/>
      <c r="EO1490" s="34"/>
      <c r="EW1490" s="71"/>
      <c r="FB1490" s="75"/>
      <c r="FC1490" s="75"/>
      <c r="FL1490" s="71"/>
    </row>
    <row r="1491" spans="3:168" s="35" customFormat="1" x14ac:dyDescent="0.2">
      <c r="C1491" s="36"/>
      <c r="G1491" s="37"/>
      <c r="H1491" s="37"/>
      <c r="P1491" s="34"/>
      <c r="X1491" s="34"/>
      <c r="AN1491" s="34"/>
      <c r="BD1491" s="34"/>
      <c r="BE1491" s="56"/>
      <c r="BF1491" s="56"/>
      <c r="BG1491" s="56"/>
      <c r="BH1491" s="56"/>
      <c r="BI1491" s="56"/>
      <c r="BJ1491" s="56"/>
      <c r="BK1491" s="56"/>
      <c r="BL1491" s="34"/>
      <c r="BT1491" s="34"/>
      <c r="CF1491" s="34"/>
      <c r="CG1491" s="34"/>
      <c r="CH1491" s="34"/>
      <c r="CI1491" s="34"/>
      <c r="CJ1491" s="34"/>
      <c r="CR1491" s="34"/>
      <c r="CZ1491" s="34"/>
      <c r="DH1491" s="34"/>
      <c r="DQ1491" s="34"/>
      <c r="DY1491" s="34"/>
      <c r="EG1491" s="34"/>
      <c r="EO1491" s="34"/>
      <c r="EW1491" s="71"/>
      <c r="FB1491" s="75"/>
      <c r="FC1491" s="75"/>
      <c r="FL1491" s="71"/>
    </row>
    <row r="1492" spans="3:168" s="35" customFormat="1" x14ac:dyDescent="0.2">
      <c r="C1492" s="36"/>
      <c r="G1492" s="37"/>
      <c r="H1492" s="37"/>
      <c r="P1492" s="34"/>
      <c r="X1492" s="34"/>
      <c r="AN1492" s="34"/>
      <c r="BD1492" s="34"/>
      <c r="BE1492" s="56"/>
      <c r="BF1492" s="56"/>
      <c r="BG1492" s="56"/>
      <c r="BH1492" s="56"/>
      <c r="BI1492" s="56"/>
      <c r="BJ1492" s="56"/>
      <c r="BK1492" s="56"/>
      <c r="BL1492" s="34"/>
      <c r="BT1492" s="34"/>
      <c r="CF1492" s="34"/>
      <c r="CG1492" s="34"/>
      <c r="CH1492" s="34"/>
      <c r="CI1492" s="34"/>
      <c r="CJ1492" s="34"/>
      <c r="CR1492" s="34"/>
      <c r="CZ1492" s="34"/>
      <c r="DH1492" s="34"/>
      <c r="DQ1492" s="34"/>
      <c r="DY1492" s="34"/>
      <c r="EG1492" s="34"/>
      <c r="EO1492" s="34"/>
      <c r="EW1492" s="71"/>
      <c r="FB1492" s="75"/>
      <c r="FC1492" s="75"/>
      <c r="FL1492" s="71"/>
    </row>
    <row r="1493" spans="3:168" s="35" customFormat="1" x14ac:dyDescent="0.2">
      <c r="C1493" s="36"/>
      <c r="G1493" s="37"/>
      <c r="H1493" s="37"/>
      <c r="P1493" s="34"/>
      <c r="X1493" s="34"/>
      <c r="AN1493" s="34"/>
      <c r="BD1493" s="34"/>
      <c r="BE1493" s="56"/>
      <c r="BF1493" s="56"/>
      <c r="BG1493" s="56"/>
      <c r="BH1493" s="56"/>
      <c r="BI1493" s="56"/>
      <c r="BJ1493" s="56"/>
      <c r="BK1493" s="56"/>
      <c r="BL1493" s="34"/>
      <c r="BT1493" s="34"/>
      <c r="CF1493" s="34"/>
      <c r="CG1493" s="34"/>
      <c r="CH1493" s="34"/>
      <c r="CI1493" s="34"/>
      <c r="CJ1493" s="34"/>
      <c r="CR1493" s="34"/>
      <c r="CZ1493" s="34"/>
      <c r="DH1493" s="34"/>
      <c r="DQ1493" s="34"/>
      <c r="DY1493" s="34"/>
      <c r="EG1493" s="34"/>
      <c r="EO1493" s="34"/>
      <c r="EW1493" s="71"/>
      <c r="FB1493" s="75"/>
      <c r="FC1493" s="75"/>
      <c r="FL1493" s="71"/>
    </row>
    <row r="1494" spans="3:168" s="35" customFormat="1" x14ac:dyDescent="0.2">
      <c r="C1494" s="36"/>
      <c r="G1494" s="37"/>
      <c r="H1494" s="37"/>
      <c r="P1494" s="34"/>
      <c r="X1494" s="34"/>
      <c r="AN1494" s="34"/>
      <c r="BD1494" s="34"/>
      <c r="BE1494" s="56"/>
      <c r="BF1494" s="56"/>
      <c r="BG1494" s="56"/>
      <c r="BH1494" s="56"/>
      <c r="BI1494" s="56"/>
      <c r="BJ1494" s="56"/>
      <c r="BK1494" s="56"/>
      <c r="BL1494" s="34"/>
      <c r="BT1494" s="34"/>
      <c r="CF1494" s="34"/>
      <c r="CG1494" s="34"/>
      <c r="CH1494" s="34"/>
      <c r="CI1494" s="34"/>
      <c r="CJ1494" s="34"/>
      <c r="CR1494" s="34"/>
      <c r="CZ1494" s="34"/>
      <c r="DH1494" s="34"/>
      <c r="DQ1494" s="34"/>
      <c r="DY1494" s="34"/>
      <c r="EG1494" s="34"/>
      <c r="EO1494" s="34"/>
      <c r="EW1494" s="71"/>
      <c r="FB1494" s="75"/>
      <c r="FC1494" s="75"/>
      <c r="FL1494" s="71"/>
    </row>
    <row r="1495" spans="3:168" s="35" customFormat="1" x14ac:dyDescent="0.2">
      <c r="C1495" s="36"/>
      <c r="G1495" s="37"/>
      <c r="H1495" s="37"/>
      <c r="P1495" s="34"/>
      <c r="X1495" s="34"/>
      <c r="AN1495" s="34"/>
      <c r="BD1495" s="34"/>
      <c r="BE1495" s="56"/>
      <c r="BF1495" s="56"/>
      <c r="BG1495" s="56"/>
      <c r="BH1495" s="56"/>
      <c r="BI1495" s="56"/>
      <c r="BJ1495" s="56"/>
      <c r="BK1495" s="56"/>
      <c r="BL1495" s="34"/>
      <c r="BT1495" s="34"/>
      <c r="CF1495" s="34"/>
      <c r="CG1495" s="34"/>
      <c r="CH1495" s="34"/>
      <c r="CI1495" s="34"/>
      <c r="CJ1495" s="34"/>
      <c r="CR1495" s="34"/>
      <c r="CZ1495" s="34"/>
      <c r="DH1495" s="34"/>
      <c r="DQ1495" s="34"/>
      <c r="DY1495" s="34"/>
      <c r="EG1495" s="34"/>
      <c r="EO1495" s="34"/>
      <c r="EW1495" s="71"/>
      <c r="FB1495" s="75"/>
      <c r="FC1495" s="75"/>
      <c r="FL1495" s="71"/>
    </row>
    <row r="1496" spans="3:168" s="35" customFormat="1" x14ac:dyDescent="0.2">
      <c r="C1496" s="36"/>
      <c r="G1496" s="37"/>
      <c r="H1496" s="37"/>
      <c r="P1496" s="34"/>
      <c r="X1496" s="34"/>
      <c r="AN1496" s="34"/>
      <c r="BD1496" s="34"/>
      <c r="BE1496" s="56"/>
      <c r="BF1496" s="56"/>
      <c r="BG1496" s="56"/>
      <c r="BH1496" s="56"/>
      <c r="BI1496" s="56"/>
      <c r="BJ1496" s="56"/>
      <c r="BK1496" s="56"/>
      <c r="BL1496" s="34"/>
      <c r="BT1496" s="34"/>
      <c r="CF1496" s="34"/>
      <c r="CG1496" s="34"/>
      <c r="CH1496" s="34"/>
      <c r="CI1496" s="34"/>
      <c r="CJ1496" s="34"/>
      <c r="CR1496" s="34"/>
      <c r="CZ1496" s="34"/>
      <c r="DH1496" s="34"/>
      <c r="DQ1496" s="34"/>
      <c r="DY1496" s="34"/>
      <c r="EG1496" s="34"/>
      <c r="EO1496" s="34"/>
      <c r="EW1496" s="71"/>
      <c r="FB1496" s="75"/>
      <c r="FC1496" s="75"/>
      <c r="FL1496" s="71"/>
    </row>
    <row r="1497" spans="3:168" s="35" customFormat="1" x14ac:dyDescent="0.2">
      <c r="C1497" s="36"/>
      <c r="G1497" s="37"/>
      <c r="H1497" s="37"/>
      <c r="P1497" s="34"/>
      <c r="X1497" s="34"/>
      <c r="AN1497" s="34"/>
      <c r="BD1497" s="34"/>
      <c r="BE1497" s="56"/>
      <c r="BF1497" s="56"/>
      <c r="BG1497" s="56"/>
      <c r="BH1497" s="56"/>
      <c r="BI1497" s="56"/>
      <c r="BJ1497" s="56"/>
      <c r="BK1497" s="56"/>
      <c r="BL1497" s="34"/>
      <c r="BT1497" s="34"/>
      <c r="CF1497" s="34"/>
      <c r="CG1497" s="34"/>
      <c r="CH1497" s="34"/>
      <c r="CI1497" s="34"/>
      <c r="CJ1497" s="34"/>
      <c r="CR1497" s="34"/>
      <c r="CZ1497" s="34"/>
      <c r="DH1497" s="34"/>
      <c r="DQ1497" s="34"/>
      <c r="DY1497" s="34"/>
      <c r="EG1497" s="34"/>
      <c r="EO1497" s="34"/>
      <c r="EW1497" s="71"/>
      <c r="FB1497" s="75"/>
      <c r="FC1497" s="75"/>
      <c r="FL1497" s="71"/>
    </row>
    <row r="1498" spans="3:168" s="35" customFormat="1" x14ac:dyDescent="0.2">
      <c r="C1498" s="36"/>
      <c r="G1498" s="37"/>
      <c r="H1498" s="37"/>
      <c r="P1498" s="34"/>
      <c r="X1498" s="34"/>
      <c r="AN1498" s="34"/>
      <c r="BD1498" s="34"/>
      <c r="BE1498" s="56"/>
      <c r="BF1498" s="56"/>
      <c r="BG1498" s="56"/>
      <c r="BH1498" s="56"/>
      <c r="BI1498" s="56"/>
      <c r="BJ1498" s="56"/>
      <c r="BK1498" s="56"/>
      <c r="BL1498" s="34"/>
      <c r="BT1498" s="34"/>
      <c r="CF1498" s="34"/>
      <c r="CG1498" s="34"/>
      <c r="CH1498" s="34"/>
      <c r="CI1498" s="34"/>
      <c r="CJ1498" s="34"/>
      <c r="CR1498" s="34"/>
      <c r="CZ1498" s="34"/>
      <c r="DH1498" s="34"/>
      <c r="DQ1498" s="34"/>
      <c r="DY1498" s="34"/>
      <c r="EG1498" s="34"/>
      <c r="EO1498" s="34"/>
      <c r="EW1498" s="71"/>
      <c r="FB1498" s="75"/>
      <c r="FC1498" s="75"/>
      <c r="FL1498" s="71"/>
    </row>
    <row r="1499" spans="3:168" s="35" customFormat="1" x14ac:dyDescent="0.2">
      <c r="C1499" s="36"/>
      <c r="G1499" s="37"/>
      <c r="H1499" s="37"/>
      <c r="P1499" s="34"/>
      <c r="X1499" s="34"/>
      <c r="AN1499" s="34"/>
      <c r="BD1499" s="34"/>
      <c r="BE1499" s="56"/>
      <c r="BF1499" s="56"/>
      <c r="BG1499" s="56"/>
      <c r="BH1499" s="56"/>
      <c r="BI1499" s="56"/>
      <c r="BJ1499" s="56"/>
      <c r="BK1499" s="56"/>
      <c r="BL1499" s="34"/>
      <c r="BT1499" s="34"/>
      <c r="CF1499" s="34"/>
      <c r="CG1499" s="34"/>
      <c r="CH1499" s="34"/>
      <c r="CI1499" s="34"/>
      <c r="CJ1499" s="34"/>
      <c r="CR1499" s="34"/>
      <c r="CZ1499" s="34"/>
      <c r="DH1499" s="34"/>
      <c r="DQ1499" s="34"/>
      <c r="DY1499" s="34"/>
      <c r="EG1499" s="34"/>
      <c r="EO1499" s="34"/>
      <c r="EW1499" s="71"/>
      <c r="FB1499" s="75"/>
      <c r="FC1499" s="75"/>
      <c r="FL1499" s="71"/>
    </row>
    <row r="1500" spans="3:168" s="35" customFormat="1" x14ac:dyDescent="0.2">
      <c r="C1500" s="36"/>
      <c r="G1500" s="37"/>
      <c r="H1500" s="37"/>
      <c r="P1500" s="34"/>
      <c r="X1500" s="34"/>
      <c r="AN1500" s="34"/>
      <c r="BD1500" s="34"/>
      <c r="BE1500" s="56"/>
      <c r="BF1500" s="56"/>
      <c r="BG1500" s="56"/>
      <c r="BH1500" s="56"/>
      <c r="BI1500" s="56"/>
      <c r="BJ1500" s="56"/>
      <c r="BK1500" s="56"/>
      <c r="BL1500" s="34"/>
      <c r="BT1500" s="34"/>
      <c r="CF1500" s="34"/>
      <c r="CG1500" s="34"/>
      <c r="CH1500" s="34"/>
      <c r="CI1500" s="34"/>
      <c r="CJ1500" s="34"/>
      <c r="CR1500" s="34"/>
      <c r="CZ1500" s="34"/>
      <c r="DH1500" s="34"/>
      <c r="DQ1500" s="34"/>
      <c r="DY1500" s="34"/>
      <c r="EG1500" s="34"/>
      <c r="EO1500" s="34"/>
      <c r="EW1500" s="71"/>
      <c r="FB1500" s="75"/>
      <c r="FC1500" s="75"/>
      <c r="FL1500" s="71"/>
    </row>
    <row r="1501" spans="3:168" s="35" customFormat="1" x14ac:dyDescent="0.2">
      <c r="C1501" s="36"/>
      <c r="G1501" s="37"/>
      <c r="H1501" s="37"/>
      <c r="P1501" s="34"/>
      <c r="X1501" s="34"/>
      <c r="AN1501" s="34"/>
      <c r="BD1501" s="34"/>
      <c r="BE1501" s="56"/>
      <c r="BF1501" s="56"/>
      <c r="BG1501" s="56"/>
      <c r="BH1501" s="56"/>
      <c r="BI1501" s="56"/>
      <c r="BJ1501" s="56"/>
      <c r="BK1501" s="56"/>
      <c r="BL1501" s="34"/>
      <c r="BT1501" s="34"/>
      <c r="CF1501" s="34"/>
      <c r="CG1501" s="34"/>
      <c r="CH1501" s="34"/>
      <c r="CI1501" s="34"/>
      <c r="CJ1501" s="34"/>
      <c r="CR1501" s="34"/>
      <c r="CZ1501" s="34"/>
      <c r="DH1501" s="34"/>
      <c r="DQ1501" s="34"/>
      <c r="DY1501" s="34"/>
      <c r="EG1501" s="34"/>
      <c r="EO1501" s="34"/>
      <c r="EW1501" s="71"/>
      <c r="FB1501" s="75"/>
      <c r="FC1501" s="75"/>
      <c r="FL1501" s="71"/>
    </row>
    <row r="1502" spans="3:168" s="35" customFormat="1" x14ac:dyDescent="0.2">
      <c r="C1502" s="36"/>
      <c r="G1502" s="37"/>
      <c r="H1502" s="37"/>
      <c r="P1502" s="34"/>
      <c r="X1502" s="34"/>
      <c r="AN1502" s="34"/>
      <c r="BD1502" s="34"/>
      <c r="BE1502" s="56"/>
      <c r="BF1502" s="56"/>
      <c r="BG1502" s="56"/>
      <c r="BH1502" s="56"/>
      <c r="BI1502" s="56"/>
      <c r="BJ1502" s="56"/>
      <c r="BK1502" s="56"/>
      <c r="BL1502" s="34"/>
      <c r="BT1502" s="34"/>
      <c r="CF1502" s="34"/>
      <c r="CG1502" s="34"/>
      <c r="CH1502" s="34"/>
      <c r="CI1502" s="34"/>
      <c r="CJ1502" s="34"/>
      <c r="CR1502" s="34"/>
      <c r="CZ1502" s="34"/>
      <c r="DH1502" s="34"/>
      <c r="DQ1502" s="34"/>
      <c r="DY1502" s="34"/>
      <c r="EG1502" s="34"/>
      <c r="EO1502" s="34"/>
      <c r="EW1502" s="71"/>
      <c r="FB1502" s="75"/>
      <c r="FC1502" s="75"/>
      <c r="FL1502" s="71"/>
    </row>
    <row r="1503" spans="3:168" s="35" customFormat="1" x14ac:dyDescent="0.2">
      <c r="C1503" s="36"/>
      <c r="G1503" s="37"/>
      <c r="H1503" s="37"/>
      <c r="P1503" s="34"/>
      <c r="X1503" s="34"/>
      <c r="AN1503" s="34"/>
      <c r="BD1503" s="34"/>
      <c r="BE1503" s="56"/>
      <c r="BF1503" s="56"/>
      <c r="BG1503" s="56"/>
      <c r="BH1503" s="56"/>
      <c r="BI1503" s="56"/>
      <c r="BJ1503" s="56"/>
      <c r="BK1503" s="56"/>
      <c r="BL1503" s="34"/>
      <c r="BT1503" s="34"/>
      <c r="CF1503" s="34"/>
      <c r="CG1503" s="34"/>
      <c r="CH1503" s="34"/>
      <c r="CI1503" s="34"/>
      <c r="CJ1503" s="34"/>
      <c r="CR1503" s="34"/>
      <c r="CZ1503" s="34"/>
      <c r="DH1503" s="34"/>
      <c r="DQ1503" s="34"/>
      <c r="DY1503" s="34"/>
      <c r="EG1503" s="34"/>
      <c r="EO1503" s="34"/>
      <c r="EW1503" s="71"/>
      <c r="FB1503" s="75"/>
      <c r="FC1503" s="75"/>
      <c r="FL1503" s="71"/>
    </row>
    <row r="1504" spans="3:168" s="35" customFormat="1" x14ac:dyDescent="0.2">
      <c r="C1504" s="36"/>
      <c r="G1504" s="37"/>
      <c r="H1504" s="37"/>
      <c r="P1504" s="34"/>
      <c r="X1504" s="34"/>
      <c r="AN1504" s="34"/>
      <c r="BD1504" s="34"/>
      <c r="BE1504" s="56"/>
      <c r="BF1504" s="56"/>
      <c r="BG1504" s="56"/>
      <c r="BH1504" s="56"/>
      <c r="BI1504" s="56"/>
      <c r="BJ1504" s="56"/>
      <c r="BK1504" s="56"/>
      <c r="BL1504" s="34"/>
      <c r="BT1504" s="34"/>
      <c r="CF1504" s="34"/>
      <c r="CG1504" s="34"/>
      <c r="CH1504" s="34"/>
      <c r="CI1504" s="34"/>
      <c r="CJ1504" s="34"/>
      <c r="CR1504" s="34"/>
      <c r="CZ1504" s="34"/>
      <c r="DH1504" s="34"/>
      <c r="DQ1504" s="34"/>
      <c r="DY1504" s="34"/>
      <c r="EG1504" s="34"/>
      <c r="EO1504" s="34"/>
      <c r="EW1504" s="71"/>
      <c r="FB1504" s="75"/>
      <c r="FC1504" s="75"/>
      <c r="FL1504" s="71"/>
    </row>
    <row r="1505" spans="3:168" s="35" customFormat="1" x14ac:dyDescent="0.2">
      <c r="C1505" s="36"/>
      <c r="G1505" s="37"/>
      <c r="H1505" s="37"/>
      <c r="P1505" s="34"/>
      <c r="X1505" s="34"/>
      <c r="AN1505" s="34"/>
      <c r="BD1505" s="34"/>
      <c r="BE1505" s="56"/>
      <c r="BF1505" s="56"/>
      <c r="BG1505" s="56"/>
      <c r="BH1505" s="56"/>
      <c r="BI1505" s="56"/>
      <c r="BJ1505" s="56"/>
      <c r="BK1505" s="56"/>
      <c r="BL1505" s="34"/>
      <c r="BT1505" s="34"/>
      <c r="CF1505" s="34"/>
      <c r="CG1505" s="34"/>
      <c r="CH1505" s="34"/>
      <c r="CI1505" s="34"/>
      <c r="CJ1505" s="34"/>
      <c r="CR1505" s="34"/>
      <c r="CZ1505" s="34"/>
      <c r="DH1505" s="34"/>
      <c r="DQ1505" s="34"/>
      <c r="DY1505" s="34"/>
      <c r="EG1505" s="34"/>
      <c r="EO1505" s="34"/>
      <c r="EW1505" s="71"/>
      <c r="FB1505" s="75"/>
      <c r="FC1505" s="75"/>
      <c r="FL1505" s="71"/>
    </row>
    <row r="1506" spans="3:168" s="35" customFormat="1" x14ac:dyDescent="0.2">
      <c r="C1506" s="36"/>
      <c r="G1506" s="37"/>
      <c r="H1506" s="37"/>
      <c r="P1506" s="34"/>
      <c r="X1506" s="34"/>
      <c r="AN1506" s="34"/>
      <c r="BD1506" s="34"/>
      <c r="BE1506" s="56"/>
      <c r="BF1506" s="56"/>
      <c r="BG1506" s="56"/>
      <c r="BH1506" s="56"/>
      <c r="BI1506" s="56"/>
      <c r="BJ1506" s="56"/>
      <c r="BK1506" s="56"/>
      <c r="BL1506" s="34"/>
      <c r="BT1506" s="34"/>
      <c r="CF1506" s="34"/>
      <c r="CG1506" s="34"/>
      <c r="CH1506" s="34"/>
      <c r="CI1506" s="34"/>
      <c r="CJ1506" s="34"/>
      <c r="CR1506" s="34"/>
      <c r="CZ1506" s="34"/>
      <c r="DH1506" s="34"/>
      <c r="DQ1506" s="34"/>
      <c r="DY1506" s="34"/>
      <c r="EG1506" s="34"/>
      <c r="EO1506" s="34"/>
      <c r="EW1506" s="71"/>
      <c r="FB1506" s="75"/>
      <c r="FC1506" s="75"/>
      <c r="FL1506" s="71"/>
    </row>
    <row r="1507" spans="3:168" s="35" customFormat="1" x14ac:dyDescent="0.2">
      <c r="C1507" s="36"/>
      <c r="G1507" s="37"/>
      <c r="H1507" s="37"/>
      <c r="P1507" s="34"/>
      <c r="X1507" s="34"/>
      <c r="AN1507" s="34"/>
      <c r="BD1507" s="34"/>
      <c r="BE1507" s="56"/>
      <c r="BF1507" s="56"/>
      <c r="BG1507" s="56"/>
      <c r="BH1507" s="56"/>
      <c r="BI1507" s="56"/>
      <c r="BJ1507" s="56"/>
      <c r="BK1507" s="56"/>
      <c r="BL1507" s="34"/>
      <c r="BT1507" s="34"/>
      <c r="CF1507" s="34"/>
      <c r="CG1507" s="34"/>
      <c r="CH1507" s="34"/>
      <c r="CI1507" s="34"/>
      <c r="CJ1507" s="34"/>
      <c r="CR1507" s="34"/>
      <c r="CZ1507" s="34"/>
      <c r="DH1507" s="34"/>
      <c r="DQ1507" s="34"/>
      <c r="DY1507" s="34"/>
      <c r="EG1507" s="34"/>
      <c r="EO1507" s="34"/>
      <c r="EW1507" s="71"/>
      <c r="FB1507" s="75"/>
      <c r="FC1507" s="75"/>
      <c r="FL1507" s="71"/>
    </row>
    <row r="1508" spans="3:168" s="35" customFormat="1" x14ac:dyDescent="0.2">
      <c r="C1508" s="36"/>
      <c r="G1508" s="37"/>
      <c r="H1508" s="37"/>
      <c r="P1508" s="34"/>
      <c r="X1508" s="34"/>
      <c r="AN1508" s="34"/>
      <c r="BD1508" s="34"/>
      <c r="BE1508" s="56"/>
      <c r="BF1508" s="56"/>
      <c r="BG1508" s="56"/>
      <c r="BH1508" s="56"/>
      <c r="BI1508" s="56"/>
      <c r="BJ1508" s="56"/>
      <c r="BK1508" s="56"/>
      <c r="BL1508" s="34"/>
      <c r="BT1508" s="34"/>
      <c r="CF1508" s="34"/>
      <c r="CG1508" s="34"/>
      <c r="CH1508" s="34"/>
      <c r="CI1508" s="34"/>
      <c r="CJ1508" s="34"/>
      <c r="CR1508" s="34"/>
      <c r="CZ1508" s="34"/>
      <c r="DH1508" s="34"/>
      <c r="DQ1508" s="34"/>
      <c r="DY1508" s="34"/>
      <c r="EG1508" s="34"/>
      <c r="EO1508" s="34"/>
      <c r="EW1508" s="71"/>
      <c r="FB1508" s="75"/>
      <c r="FC1508" s="75"/>
      <c r="FL1508" s="71"/>
    </row>
    <row r="1509" spans="3:168" s="35" customFormat="1" x14ac:dyDescent="0.2">
      <c r="C1509" s="36"/>
      <c r="G1509" s="37"/>
      <c r="H1509" s="37"/>
      <c r="P1509" s="34"/>
      <c r="X1509" s="34"/>
      <c r="AN1509" s="34"/>
      <c r="BD1509" s="34"/>
      <c r="BE1509" s="56"/>
      <c r="BF1509" s="56"/>
      <c r="BG1509" s="56"/>
      <c r="BH1509" s="56"/>
      <c r="BI1509" s="56"/>
      <c r="BJ1509" s="56"/>
      <c r="BK1509" s="56"/>
      <c r="BL1509" s="34"/>
      <c r="BT1509" s="34"/>
      <c r="CF1509" s="34"/>
      <c r="CG1509" s="34"/>
      <c r="CH1509" s="34"/>
      <c r="CI1509" s="34"/>
      <c r="CJ1509" s="34"/>
      <c r="CR1509" s="34"/>
      <c r="CZ1509" s="34"/>
      <c r="DH1509" s="34"/>
      <c r="DQ1509" s="34"/>
      <c r="DY1509" s="34"/>
      <c r="EG1509" s="34"/>
      <c r="EO1509" s="34"/>
      <c r="EW1509" s="71"/>
      <c r="FB1509" s="75"/>
      <c r="FC1509" s="75"/>
      <c r="FL1509" s="71"/>
    </row>
    <row r="1510" spans="3:168" s="35" customFormat="1" x14ac:dyDescent="0.2">
      <c r="C1510" s="36"/>
      <c r="G1510" s="37"/>
      <c r="H1510" s="37"/>
      <c r="P1510" s="34"/>
      <c r="X1510" s="34"/>
      <c r="AN1510" s="34"/>
      <c r="BD1510" s="34"/>
      <c r="BE1510" s="56"/>
      <c r="BF1510" s="56"/>
      <c r="BG1510" s="56"/>
      <c r="BH1510" s="56"/>
      <c r="BI1510" s="56"/>
      <c r="BJ1510" s="56"/>
      <c r="BK1510" s="56"/>
      <c r="BL1510" s="34"/>
      <c r="BT1510" s="34"/>
      <c r="CF1510" s="34"/>
      <c r="CG1510" s="34"/>
      <c r="CH1510" s="34"/>
      <c r="CI1510" s="34"/>
      <c r="CJ1510" s="34"/>
      <c r="CR1510" s="34"/>
      <c r="CZ1510" s="34"/>
      <c r="DH1510" s="34"/>
      <c r="DQ1510" s="34"/>
      <c r="DY1510" s="34"/>
      <c r="EG1510" s="34"/>
      <c r="EO1510" s="34"/>
      <c r="EW1510" s="71"/>
      <c r="FB1510" s="75"/>
      <c r="FC1510" s="75"/>
      <c r="FL1510" s="71"/>
    </row>
    <row r="1511" spans="3:168" s="35" customFormat="1" x14ac:dyDescent="0.2">
      <c r="C1511" s="36"/>
      <c r="G1511" s="37"/>
      <c r="H1511" s="37"/>
      <c r="P1511" s="34"/>
      <c r="X1511" s="34"/>
      <c r="AN1511" s="34"/>
      <c r="BD1511" s="34"/>
      <c r="BE1511" s="56"/>
      <c r="BF1511" s="56"/>
      <c r="BG1511" s="56"/>
      <c r="BH1511" s="56"/>
      <c r="BI1511" s="56"/>
      <c r="BJ1511" s="56"/>
      <c r="BK1511" s="56"/>
      <c r="BL1511" s="34"/>
      <c r="BT1511" s="34"/>
      <c r="CF1511" s="34"/>
      <c r="CG1511" s="34"/>
      <c r="CH1511" s="34"/>
      <c r="CI1511" s="34"/>
      <c r="CJ1511" s="34"/>
      <c r="CR1511" s="34"/>
      <c r="CZ1511" s="34"/>
      <c r="DH1511" s="34"/>
      <c r="DQ1511" s="34"/>
      <c r="DY1511" s="34"/>
      <c r="EG1511" s="34"/>
      <c r="EO1511" s="34"/>
      <c r="EW1511" s="71"/>
      <c r="FB1511" s="75"/>
      <c r="FC1511" s="75"/>
      <c r="FL1511" s="71"/>
    </row>
    <row r="1512" spans="3:168" s="35" customFormat="1" x14ac:dyDescent="0.2">
      <c r="C1512" s="36"/>
      <c r="G1512" s="37"/>
      <c r="H1512" s="37"/>
      <c r="P1512" s="34"/>
      <c r="X1512" s="34"/>
      <c r="AN1512" s="34"/>
      <c r="BD1512" s="34"/>
      <c r="BE1512" s="56"/>
      <c r="BF1512" s="56"/>
      <c r="BG1512" s="56"/>
      <c r="BH1512" s="56"/>
      <c r="BI1512" s="56"/>
      <c r="BJ1512" s="56"/>
      <c r="BK1512" s="56"/>
      <c r="BL1512" s="34"/>
      <c r="BT1512" s="34"/>
      <c r="CF1512" s="34"/>
      <c r="CG1512" s="34"/>
      <c r="CH1512" s="34"/>
      <c r="CI1512" s="34"/>
      <c r="CJ1512" s="34"/>
      <c r="CR1512" s="34"/>
      <c r="CZ1512" s="34"/>
      <c r="DH1512" s="34"/>
      <c r="DQ1512" s="34"/>
      <c r="DY1512" s="34"/>
      <c r="EG1512" s="34"/>
      <c r="EO1512" s="34"/>
      <c r="EW1512" s="71"/>
      <c r="FB1512" s="75"/>
      <c r="FC1512" s="75"/>
      <c r="FL1512" s="71"/>
    </row>
    <row r="1513" spans="3:168" s="35" customFormat="1" x14ac:dyDescent="0.2">
      <c r="C1513" s="36"/>
      <c r="G1513" s="37"/>
      <c r="H1513" s="37"/>
      <c r="P1513" s="34"/>
      <c r="X1513" s="34"/>
      <c r="AN1513" s="34"/>
      <c r="BD1513" s="34"/>
      <c r="BE1513" s="56"/>
      <c r="BF1513" s="56"/>
      <c r="BG1513" s="56"/>
      <c r="BH1513" s="56"/>
      <c r="BI1513" s="56"/>
      <c r="BJ1513" s="56"/>
      <c r="BK1513" s="56"/>
      <c r="BL1513" s="34"/>
      <c r="BT1513" s="34"/>
      <c r="CF1513" s="34"/>
      <c r="CG1513" s="34"/>
      <c r="CH1513" s="34"/>
      <c r="CI1513" s="34"/>
      <c r="CJ1513" s="34"/>
      <c r="CR1513" s="34"/>
      <c r="CZ1513" s="34"/>
      <c r="DH1513" s="34"/>
      <c r="DQ1513" s="34"/>
      <c r="DY1513" s="34"/>
      <c r="EG1513" s="34"/>
      <c r="EO1513" s="34"/>
      <c r="EW1513" s="71"/>
      <c r="FB1513" s="75"/>
      <c r="FC1513" s="75"/>
      <c r="FL1513" s="71"/>
    </row>
    <row r="1514" spans="3:168" s="35" customFormat="1" x14ac:dyDescent="0.2">
      <c r="C1514" s="36"/>
      <c r="G1514" s="37"/>
      <c r="H1514" s="37"/>
      <c r="P1514" s="34"/>
      <c r="X1514" s="34"/>
      <c r="AN1514" s="34"/>
      <c r="BD1514" s="34"/>
      <c r="BE1514" s="56"/>
      <c r="BF1514" s="56"/>
      <c r="BG1514" s="56"/>
      <c r="BH1514" s="56"/>
      <c r="BI1514" s="56"/>
      <c r="BJ1514" s="56"/>
      <c r="BK1514" s="56"/>
      <c r="BL1514" s="34"/>
      <c r="BT1514" s="34"/>
      <c r="CF1514" s="34"/>
      <c r="CG1514" s="34"/>
      <c r="CH1514" s="34"/>
      <c r="CI1514" s="34"/>
      <c r="CJ1514" s="34"/>
      <c r="CR1514" s="34"/>
      <c r="CZ1514" s="34"/>
      <c r="DH1514" s="34"/>
      <c r="DQ1514" s="34"/>
      <c r="DY1514" s="34"/>
      <c r="EG1514" s="34"/>
      <c r="EO1514" s="34"/>
      <c r="EW1514" s="71"/>
      <c r="FB1514" s="75"/>
      <c r="FC1514" s="75"/>
      <c r="FL1514" s="71"/>
    </row>
    <row r="1515" spans="3:168" s="35" customFormat="1" x14ac:dyDescent="0.2">
      <c r="C1515" s="36"/>
      <c r="G1515" s="37"/>
      <c r="H1515" s="37"/>
      <c r="P1515" s="34"/>
      <c r="X1515" s="34"/>
      <c r="AN1515" s="34"/>
      <c r="BD1515" s="34"/>
      <c r="BE1515" s="56"/>
      <c r="BF1515" s="56"/>
      <c r="BG1515" s="56"/>
      <c r="BH1515" s="56"/>
      <c r="BI1515" s="56"/>
      <c r="BJ1515" s="56"/>
      <c r="BK1515" s="56"/>
      <c r="BL1515" s="34"/>
      <c r="BT1515" s="34"/>
      <c r="CF1515" s="34"/>
      <c r="CG1515" s="34"/>
      <c r="CH1515" s="34"/>
      <c r="CI1515" s="34"/>
      <c r="CJ1515" s="34"/>
      <c r="CR1515" s="34"/>
      <c r="CZ1515" s="34"/>
      <c r="DH1515" s="34"/>
      <c r="DQ1515" s="34"/>
      <c r="DY1515" s="34"/>
      <c r="EG1515" s="34"/>
      <c r="EO1515" s="34"/>
      <c r="EW1515" s="71"/>
      <c r="FB1515" s="75"/>
      <c r="FC1515" s="75"/>
      <c r="FL1515" s="71"/>
    </row>
    <row r="1516" spans="3:168" s="35" customFormat="1" x14ac:dyDescent="0.2">
      <c r="C1516" s="36"/>
      <c r="G1516" s="37"/>
      <c r="H1516" s="37"/>
      <c r="P1516" s="34"/>
      <c r="X1516" s="34"/>
      <c r="AN1516" s="34"/>
      <c r="BD1516" s="34"/>
      <c r="BE1516" s="56"/>
      <c r="BF1516" s="56"/>
      <c r="BG1516" s="56"/>
      <c r="BH1516" s="56"/>
      <c r="BI1516" s="56"/>
      <c r="BJ1516" s="56"/>
      <c r="BK1516" s="56"/>
      <c r="BL1516" s="34"/>
      <c r="BT1516" s="34"/>
      <c r="CF1516" s="34"/>
      <c r="CG1516" s="34"/>
      <c r="CH1516" s="34"/>
      <c r="CI1516" s="34"/>
      <c r="CJ1516" s="34"/>
      <c r="CR1516" s="34"/>
      <c r="CZ1516" s="34"/>
      <c r="DH1516" s="34"/>
      <c r="DQ1516" s="34"/>
      <c r="DY1516" s="34"/>
      <c r="EG1516" s="34"/>
      <c r="EO1516" s="34"/>
      <c r="EW1516" s="71"/>
      <c r="FB1516" s="75"/>
      <c r="FC1516" s="75"/>
      <c r="FL1516" s="71"/>
    </row>
    <row r="1517" spans="3:168" s="35" customFormat="1" x14ac:dyDescent="0.2">
      <c r="C1517" s="36"/>
      <c r="G1517" s="37"/>
      <c r="H1517" s="37"/>
      <c r="P1517" s="34"/>
      <c r="X1517" s="34"/>
      <c r="AN1517" s="34"/>
      <c r="BD1517" s="34"/>
      <c r="BE1517" s="56"/>
      <c r="BF1517" s="56"/>
      <c r="BG1517" s="56"/>
      <c r="BH1517" s="56"/>
      <c r="BI1517" s="56"/>
      <c r="BJ1517" s="56"/>
      <c r="BK1517" s="56"/>
      <c r="BL1517" s="34"/>
      <c r="BT1517" s="34"/>
      <c r="CF1517" s="34"/>
      <c r="CG1517" s="34"/>
      <c r="CH1517" s="34"/>
      <c r="CI1517" s="34"/>
      <c r="CJ1517" s="34"/>
      <c r="CR1517" s="34"/>
      <c r="CZ1517" s="34"/>
      <c r="DH1517" s="34"/>
      <c r="DQ1517" s="34"/>
      <c r="DY1517" s="34"/>
      <c r="EG1517" s="34"/>
      <c r="EO1517" s="34"/>
      <c r="EW1517" s="71"/>
      <c r="FB1517" s="75"/>
      <c r="FC1517" s="75"/>
      <c r="FL1517" s="71"/>
    </row>
    <row r="1518" spans="3:168" s="35" customFormat="1" x14ac:dyDescent="0.2">
      <c r="C1518" s="36"/>
      <c r="G1518" s="37"/>
      <c r="H1518" s="37"/>
      <c r="P1518" s="34"/>
      <c r="X1518" s="34"/>
      <c r="AN1518" s="34"/>
      <c r="BD1518" s="34"/>
      <c r="BE1518" s="56"/>
      <c r="BF1518" s="56"/>
      <c r="BG1518" s="56"/>
      <c r="BH1518" s="56"/>
      <c r="BI1518" s="56"/>
      <c r="BJ1518" s="56"/>
      <c r="BK1518" s="56"/>
      <c r="BL1518" s="34"/>
      <c r="BT1518" s="34"/>
      <c r="CF1518" s="34"/>
      <c r="CG1518" s="34"/>
      <c r="CH1518" s="34"/>
      <c r="CI1518" s="34"/>
      <c r="CJ1518" s="34"/>
      <c r="CR1518" s="34"/>
      <c r="CZ1518" s="34"/>
      <c r="DH1518" s="34"/>
      <c r="DQ1518" s="34"/>
      <c r="DY1518" s="34"/>
      <c r="EG1518" s="34"/>
      <c r="EO1518" s="34"/>
      <c r="EW1518" s="71"/>
      <c r="FB1518" s="75"/>
      <c r="FC1518" s="75"/>
      <c r="FL1518" s="71"/>
    </row>
    <row r="1519" spans="3:168" s="35" customFormat="1" x14ac:dyDescent="0.2">
      <c r="C1519" s="36"/>
      <c r="G1519" s="37"/>
      <c r="H1519" s="37"/>
      <c r="P1519" s="34"/>
      <c r="X1519" s="34"/>
      <c r="AN1519" s="34"/>
      <c r="BD1519" s="34"/>
      <c r="BE1519" s="56"/>
      <c r="BF1519" s="56"/>
      <c r="BG1519" s="56"/>
      <c r="BH1519" s="56"/>
      <c r="BI1519" s="56"/>
      <c r="BJ1519" s="56"/>
      <c r="BK1519" s="56"/>
      <c r="BL1519" s="34"/>
      <c r="BT1519" s="34"/>
      <c r="CF1519" s="34"/>
      <c r="CG1519" s="34"/>
      <c r="CH1519" s="34"/>
      <c r="CI1519" s="34"/>
      <c r="CJ1519" s="34"/>
      <c r="CR1519" s="34"/>
      <c r="CZ1519" s="34"/>
      <c r="DH1519" s="34"/>
      <c r="DQ1519" s="34"/>
      <c r="DY1519" s="34"/>
      <c r="EG1519" s="34"/>
      <c r="EO1519" s="34"/>
      <c r="EW1519" s="71"/>
      <c r="FB1519" s="75"/>
      <c r="FC1519" s="75"/>
      <c r="FL1519" s="71"/>
    </row>
    <row r="1520" spans="3:168" s="35" customFormat="1" x14ac:dyDescent="0.2">
      <c r="C1520" s="36"/>
      <c r="G1520" s="37"/>
      <c r="H1520" s="37"/>
      <c r="P1520" s="34"/>
      <c r="X1520" s="34"/>
      <c r="AN1520" s="34"/>
      <c r="BD1520" s="34"/>
      <c r="BE1520" s="56"/>
      <c r="BF1520" s="56"/>
      <c r="BG1520" s="56"/>
      <c r="BH1520" s="56"/>
      <c r="BI1520" s="56"/>
      <c r="BJ1520" s="56"/>
      <c r="BK1520" s="56"/>
      <c r="BL1520" s="34"/>
      <c r="BT1520" s="34"/>
      <c r="CF1520" s="34"/>
      <c r="CG1520" s="34"/>
      <c r="CH1520" s="34"/>
      <c r="CI1520" s="34"/>
      <c r="CJ1520" s="34"/>
      <c r="CR1520" s="34"/>
      <c r="CZ1520" s="34"/>
      <c r="DH1520" s="34"/>
      <c r="DQ1520" s="34"/>
      <c r="DY1520" s="34"/>
      <c r="EG1520" s="34"/>
      <c r="EO1520" s="34"/>
      <c r="EW1520" s="71"/>
      <c r="FB1520" s="75"/>
      <c r="FC1520" s="75"/>
      <c r="FL1520" s="71"/>
    </row>
    <row r="1521" spans="3:168" s="35" customFormat="1" x14ac:dyDescent="0.2">
      <c r="C1521" s="36"/>
      <c r="G1521" s="37"/>
      <c r="H1521" s="37"/>
      <c r="P1521" s="34"/>
      <c r="X1521" s="34"/>
      <c r="AN1521" s="34"/>
      <c r="BD1521" s="34"/>
      <c r="BE1521" s="56"/>
      <c r="BF1521" s="56"/>
      <c r="BG1521" s="56"/>
      <c r="BH1521" s="56"/>
      <c r="BI1521" s="56"/>
      <c r="BJ1521" s="56"/>
      <c r="BK1521" s="56"/>
      <c r="BL1521" s="34"/>
      <c r="BT1521" s="34"/>
      <c r="CF1521" s="34"/>
      <c r="CG1521" s="34"/>
      <c r="CH1521" s="34"/>
      <c r="CI1521" s="34"/>
      <c r="CJ1521" s="34"/>
      <c r="CR1521" s="34"/>
      <c r="CZ1521" s="34"/>
      <c r="DH1521" s="34"/>
      <c r="DQ1521" s="34"/>
      <c r="DY1521" s="34"/>
      <c r="EG1521" s="34"/>
      <c r="EO1521" s="34"/>
      <c r="EW1521" s="71"/>
      <c r="FB1521" s="75"/>
      <c r="FC1521" s="75"/>
      <c r="FL1521" s="71"/>
    </row>
    <row r="1522" spans="3:168" s="35" customFormat="1" x14ac:dyDescent="0.2">
      <c r="C1522" s="36"/>
      <c r="G1522" s="37"/>
      <c r="H1522" s="37"/>
      <c r="P1522" s="34"/>
      <c r="X1522" s="34"/>
      <c r="AN1522" s="34"/>
      <c r="BD1522" s="34"/>
      <c r="BE1522" s="56"/>
      <c r="BF1522" s="56"/>
      <c r="BG1522" s="56"/>
      <c r="BH1522" s="56"/>
      <c r="BI1522" s="56"/>
      <c r="BJ1522" s="56"/>
      <c r="BK1522" s="56"/>
      <c r="BL1522" s="34"/>
      <c r="BT1522" s="34"/>
      <c r="CF1522" s="34"/>
      <c r="CG1522" s="34"/>
      <c r="CH1522" s="34"/>
      <c r="CI1522" s="34"/>
      <c r="CJ1522" s="34"/>
      <c r="CR1522" s="34"/>
      <c r="CZ1522" s="34"/>
      <c r="DH1522" s="34"/>
      <c r="DQ1522" s="34"/>
      <c r="DY1522" s="34"/>
      <c r="EG1522" s="34"/>
      <c r="EO1522" s="34"/>
      <c r="EW1522" s="71"/>
      <c r="FB1522" s="75"/>
      <c r="FC1522" s="75"/>
      <c r="FL1522" s="71"/>
    </row>
    <row r="1523" spans="3:168" s="35" customFormat="1" x14ac:dyDescent="0.2">
      <c r="C1523" s="36"/>
      <c r="G1523" s="37"/>
      <c r="H1523" s="37"/>
      <c r="P1523" s="34"/>
      <c r="X1523" s="34"/>
      <c r="AN1523" s="34"/>
      <c r="BD1523" s="34"/>
      <c r="BE1523" s="56"/>
      <c r="BF1523" s="56"/>
      <c r="BG1523" s="56"/>
      <c r="BH1523" s="56"/>
      <c r="BI1523" s="56"/>
      <c r="BJ1523" s="56"/>
      <c r="BK1523" s="56"/>
      <c r="BL1523" s="34"/>
      <c r="BT1523" s="34"/>
      <c r="CF1523" s="34"/>
      <c r="CG1523" s="34"/>
      <c r="CH1523" s="34"/>
      <c r="CI1523" s="34"/>
      <c r="CJ1523" s="34"/>
      <c r="CR1523" s="34"/>
      <c r="CZ1523" s="34"/>
      <c r="DH1523" s="34"/>
      <c r="DQ1523" s="34"/>
      <c r="DY1523" s="34"/>
      <c r="EG1523" s="34"/>
      <c r="EO1523" s="34"/>
      <c r="EW1523" s="71"/>
      <c r="FB1523" s="75"/>
      <c r="FC1523" s="75"/>
      <c r="FL1523" s="71"/>
    </row>
    <row r="1524" spans="3:168" s="35" customFormat="1" x14ac:dyDescent="0.2">
      <c r="C1524" s="36"/>
      <c r="G1524" s="37"/>
      <c r="H1524" s="37"/>
      <c r="P1524" s="34"/>
      <c r="X1524" s="34"/>
      <c r="AN1524" s="34"/>
      <c r="BD1524" s="34"/>
      <c r="BE1524" s="56"/>
      <c r="BF1524" s="56"/>
      <c r="BG1524" s="56"/>
      <c r="BH1524" s="56"/>
      <c r="BI1524" s="56"/>
      <c r="BJ1524" s="56"/>
      <c r="BK1524" s="56"/>
      <c r="BL1524" s="34"/>
      <c r="BT1524" s="34"/>
      <c r="CF1524" s="34"/>
      <c r="CG1524" s="34"/>
      <c r="CH1524" s="34"/>
      <c r="CI1524" s="34"/>
      <c r="CJ1524" s="34"/>
      <c r="CR1524" s="34"/>
      <c r="CZ1524" s="34"/>
      <c r="DH1524" s="34"/>
      <c r="DQ1524" s="34"/>
      <c r="DY1524" s="34"/>
      <c r="EG1524" s="34"/>
      <c r="EO1524" s="34"/>
      <c r="EW1524" s="71"/>
      <c r="FB1524" s="75"/>
      <c r="FC1524" s="75"/>
      <c r="FL1524" s="71"/>
    </row>
    <row r="1525" spans="3:168" s="35" customFormat="1" x14ac:dyDescent="0.2">
      <c r="C1525" s="36"/>
      <c r="G1525" s="37"/>
      <c r="H1525" s="37"/>
      <c r="P1525" s="34"/>
      <c r="X1525" s="34"/>
      <c r="AN1525" s="34"/>
      <c r="BD1525" s="34"/>
      <c r="BE1525" s="56"/>
      <c r="BF1525" s="56"/>
      <c r="BG1525" s="56"/>
      <c r="BH1525" s="56"/>
      <c r="BI1525" s="56"/>
      <c r="BJ1525" s="56"/>
      <c r="BK1525" s="56"/>
      <c r="BL1525" s="34"/>
      <c r="BT1525" s="34"/>
      <c r="CF1525" s="34"/>
      <c r="CG1525" s="34"/>
      <c r="CH1525" s="34"/>
      <c r="CI1525" s="34"/>
      <c r="CJ1525" s="34"/>
      <c r="CR1525" s="34"/>
      <c r="CZ1525" s="34"/>
      <c r="DH1525" s="34"/>
      <c r="DQ1525" s="34"/>
      <c r="DY1525" s="34"/>
      <c r="EG1525" s="34"/>
      <c r="EO1525" s="34"/>
      <c r="EW1525" s="71"/>
      <c r="FB1525" s="75"/>
      <c r="FC1525" s="75"/>
      <c r="FL1525" s="71"/>
    </row>
    <row r="1526" spans="3:168" s="35" customFormat="1" x14ac:dyDescent="0.2">
      <c r="C1526" s="36"/>
      <c r="G1526" s="37"/>
      <c r="H1526" s="37"/>
      <c r="P1526" s="34"/>
      <c r="X1526" s="34"/>
      <c r="AN1526" s="34"/>
      <c r="BD1526" s="34"/>
      <c r="BE1526" s="56"/>
      <c r="BF1526" s="56"/>
      <c r="BG1526" s="56"/>
      <c r="BH1526" s="56"/>
      <c r="BI1526" s="56"/>
      <c r="BJ1526" s="56"/>
      <c r="BK1526" s="56"/>
      <c r="BL1526" s="34"/>
      <c r="BT1526" s="34"/>
      <c r="CF1526" s="34"/>
      <c r="CG1526" s="34"/>
      <c r="CH1526" s="34"/>
      <c r="CI1526" s="34"/>
      <c r="CJ1526" s="34"/>
      <c r="CR1526" s="34"/>
      <c r="CZ1526" s="34"/>
      <c r="DH1526" s="34"/>
      <c r="DQ1526" s="34"/>
      <c r="DY1526" s="34"/>
      <c r="EG1526" s="34"/>
      <c r="EO1526" s="34"/>
      <c r="EW1526" s="71"/>
      <c r="FB1526" s="75"/>
      <c r="FC1526" s="75"/>
      <c r="FL1526" s="71"/>
    </row>
    <row r="1527" spans="3:168" s="35" customFormat="1" x14ac:dyDescent="0.2">
      <c r="C1527" s="36"/>
      <c r="G1527" s="37"/>
      <c r="H1527" s="37"/>
      <c r="P1527" s="34"/>
      <c r="X1527" s="34"/>
      <c r="AN1527" s="34"/>
      <c r="BD1527" s="34"/>
      <c r="BE1527" s="56"/>
      <c r="BF1527" s="56"/>
      <c r="BG1527" s="56"/>
      <c r="BH1527" s="56"/>
      <c r="BI1527" s="56"/>
      <c r="BJ1527" s="56"/>
      <c r="BK1527" s="56"/>
      <c r="BL1527" s="34"/>
      <c r="BT1527" s="34"/>
      <c r="CF1527" s="34"/>
      <c r="CG1527" s="34"/>
      <c r="CH1527" s="34"/>
      <c r="CI1527" s="34"/>
      <c r="CJ1527" s="34"/>
      <c r="CR1527" s="34"/>
      <c r="CZ1527" s="34"/>
      <c r="DH1527" s="34"/>
      <c r="DQ1527" s="34"/>
      <c r="DY1527" s="34"/>
      <c r="EG1527" s="34"/>
      <c r="EO1527" s="34"/>
      <c r="EW1527" s="71"/>
      <c r="FB1527" s="75"/>
      <c r="FC1527" s="75"/>
      <c r="FL1527" s="71"/>
    </row>
    <row r="1528" spans="3:168" s="35" customFormat="1" x14ac:dyDescent="0.2">
      <c r="C1528" s="36"/>
      <c r="G1528" s="37"/>
      <c r="H1528" s="37"/>
      <c r="P1528" s="34"/>
      <c r="X1528" s="34"/>
      <c r="AN1528" s="34"/>
      <c r="BD1528" s="34"/>
      <c r="BE1528" s="56"/>
      <c r="BF1528" s="56"/>
      <c r="BG1528" s="56"/>
      <c r="BH1528" s="56"/>
      <c r="BI1528" s="56"/>
      <c r="BJ1528" s="56"/>
      <c r="BK1528" s="56"/>
      <c r="BL1528" s="34"/>
      <c r="BT1528" s="34"/>
      <c r="CF1528" s="34"/>
      <c r="CG1528" s="34"/>
      <c r="CH1528" s="34"/>
      <c r="CI1528" s="34"/>
      <c r="CJ1528" s="34"/>
      <c r="CR1528" s="34"/>
      <c r="CZ1528" s="34"/>
      <c r="DH1528" s="34"/>
      <c r="DQ1528" s="34"/>
      <c r="DY1528" s="34"/>
      <c r="EG1528" s="34"/>
      <c r="EO1528" s="34"/>
      <c r="EW1528" s="71"/>
      <c r="FB1528" s="75"/>
      <c r="FC1528" s="75"/>
      <c r="FL1528" s="71"/>
    </row>
    <row r="1529" spans="3:168" s="35" customFormat="1" x14ac:dyDescent="0.2">
      <c r="C1529" s="36"/>
      <c r="G1529" s="37"/>
      <c r="H1529" s="37"/>
      <c r="P1529" s="34"/>
      <c r="X1529" s="34"/>
      <c r="AN1529" s="34"/>
      <c r="BD1529" s="34"/>
      <c r="BE1529" s="56"/>
      <c r="BF1529" s="56"/>
      <c r="BG1529" s="56"/>
      <c r="BH1529" s="56"/>
      <c r="BI1529" s="56"/>
      <c r="BJ1529" s="56"/>
      <c r="BK1529" s="56"/>
      <c r="BL1529" s="34"/>
      <c r="BT1529" s="34"/>
      <c r="CF1529" s="34"/>
      <c r="CG1529" s="34"/>
      <c r="CH1529" s="34"/>
      <c r="CI1529" s="34"/>
      <c r="CJ1529" s="34"/>
      <c r="CR1529" s="34"/>
      <c r="CZ1529" s="34"/>
      <c r="DH1529" s="34"/>
      <c r="DQ1529" s="34"/>
      <c r="DY1529" s="34"/>
      <c r="EG1529" s="34"/>
      <c r="EO1529" s="34"/>
      <c r="EW1529" s="71"/>
      <c r="FB1529" s="75"/>
      <c r="FC1529" s="75"/>
      <c r="FL1529" s="71"/>
    </row>
    <row r="1530" spans="3:168" s="35" customFormat="1" x14ac:dyDescent="0.2">
      <c r="C1530" s="36"/>
      <c r="G1530" s="37"/>
      <c r="H1530" s="37"/>
      <c r="P1530" s="34"/>
      <c r="X1530" s="34"/>
      <c r="AN1530" s="34"/>
      <c r="BD1530" s="34"/>
      <c r="BE1530" s="56"/>
      <c r="BF1530" s="56"/>
      <c r="BG1530" s="56"/>
      <c r="BH1530" s="56"/>
      <c r="BI1530" s="56"/>
      <c r="BJ1530" s="56"/>
      <c r="BK1530" s="56"/>
      <c r="BL1530" s="34"/>
      <c r="BT1530" s="34"/>
      <c r="CF1530" s="34"/>
      <c r="CG1530" s="34"/>
      <c r="CH1530" s="34"/>
      <c r="CI1530" s="34"/>
      <c r="CJ1530" s="34"/>
      <c r="CR1530" s="34"/>
      <c r="CZ1530" s="34"/>
      <c r="DH1530" s="34"/>
      <c r="DQ1530" s="34"/>
      <c r="DY1530" s="34"/>
      <c r="EG1530" s="34"/>
      <c r="EO1530" s="34"/>
      <c r="EW1530" s="71"/>
      <c r="FB1530" s="75"/>
      <c r="FC1530" s="75"/>
      <c r="FL1530" s="71"/>
    </row>
    <row r="1531" spans="3:168" s="35" customFormat="1" x14ac:dyDescent="0.2">
      <c r="C1531" s="36"/>
      <c r="G1531" s="37"/>
      <c r="H1531" s="37"/>
      <c r="P1531" s="34"/>
      <c r="X1531" s="34"/>
      <c r="AN1531" s="34"/>
      <c r="BD1531" s="34"/>
      <c r="BE1531" s="56"/>
      <c r="BF1531" s="56"/>
      <c r="BG1531" s="56"/>
      <c r="BH1531" s="56"/>
      <c r="BI1531" s="56"/>
      <c r="BJ1531" s="56"/>
      <c r="BK1531" s="56"/>
      <c r="BL1531" s="34"/>
      <c r="BT1531" s="34"/>
      <c r="CF1531" s="34"/>
      <c r="CG1531" s="34"/>
      <c r="CH1531" s="34"/>
      <c r="CI1531" s="34"/>
      <c r="CJ1531" s="34"/>
      <c r="CR1531" s="34"/>
      <c r="CZ1531" s="34"/>
      <c r="DH1531" s="34"/>
      <c r="DQ1531" s="34"/>
      <c r="DY1531" s="34"/>
      <c r="EG1531" s="34"/>
      <c r="EO1531" s="34"/>
      <c r="EW1531" s="71"/>
      <c r="FB1531" s="75"/>
      <c r="FC1531" s="75"/>
      <c r="FL1531" s="71"/>
    </row>
    <row r="1532" spans="3:168" s="35" customFormat="1" x14ac:dyDescent="0.2">
      <c r="C1532" s="36"/>
      <c r="G1532" s="37"/>
      <c r="H1532" s="37"/>
      <c r="P1532" s="34"/>
      <c r="X1532" s="34"/>
      <c r="AN1532" s="34"/>
      <c r="BD1532" s="34"/>
      <c r="BE1532" s="56"/>
      <c r="BF1532" s="56"/>
      <c r="BG1532" s="56"/>
      <c r="BH1532" s="56"/>
      <c r="BI1532" s="56"/>
      <c r="BJ1532" s="56"/>
      <c r="BK1532" s="56"/>
      <c r="BL1532" s="34"/>
      <c r="BT1532" s="34"/>
      <c r="CF1532" s="34"/>
      <c r="CG1532" s="34"/>
      <c r="CH1532" s="34"/>
      <c r="CI1532" s="34"/>
      <c r="CJ1532" s="34"/>
      <c r="CR1532" s="34"/>
      <c r="CZ1532" s="34"/>
      <c r="DH1532" s="34"/>
      <c r="DQ1532" s="34"/>
      <c r="DY1532" s="34"/>
      <c r="EG1532" s="34"/>
      <c r="EO1532" s="34"/>
      <c r="EW1532" s="71"/>
      <c r="FB1532" s="75"/>
      <c r="FC1532" s="75"/>
      <c r="FL1532" s="71"/>
    </row>
    <row r="1533" spans="3:168" s="35" customFormat="1" x14ac:dyDescent="0.2">
      <c r="C1533" s="36"/>
      <c r="G1533" s="37"/>
      <c r="H1533" s="37"/>
      <c r="P1533" s="34"/>
      <c r="X1533" s="34"/>
      <c r="AN1533" s="34"/>
      <c r="BD1533" s="34"/>
      <c r="BE1533" s="56"/>
      <c r="BF1533" s="56"/>
      <c r="BG1533" s="56"/>
      <c r="BH1533" s="56"/>
      <c r="BI1533" s="56"/>
      <c r="BJ1533" s="56"/>
      <c r="BK1533" s="56"/>
      <c r="BL1533" s="34"/>
      <c r="BT1533" s="34"/>
      <c r="CF1533" s="34"/>
      <c r="CG1533" s="34"/>
      <c r="CH1533" s="34"/>
      <c r="CI1533" s="34"/>
      <c r="CJ1533" s="34"/>
      <c r="CR1533" s="34"/>
      <c r="CZ1533" s="34"/>
      <c r="DH1533" s="34"/>
      <c r="DQ1533" s="34"/>
      <c r="DY1533" s="34"/>
      <c r="EG1533" s="34"/>
      <c r="EO1533" s="34"/>
      <c r="EW1533" s="71"/>
      <c r="FB1533" s="75"/>
      <c r="FC1533" s="75"/>
      <c r="FL1533" s="71"/>
    </row>
    <row r="1534" spans="3:168" s="35" customFormat="1" x14ac:dyDescent="0.2">
      <c r="C1534" s="36"/>
      <c r="G1534" s="37"/>
      <c r="H1534" s="37"/>
      <c r="P1534" s="34"/>
      <c r="X1534" s="34"/>
      <c r="AN1534" s="34"/>
      <c r="BD1534" s="34"/>
      <c r="BE1534" s="56"/>
      <c r="BF1534" s="56"/>
      <c r="BG1534" s="56"/>
      <c r="BH1534" s="56"/>
      <c r="BI1534" s="56"/>
      <c r="BJ1534" s="56"/>
      <c r="BK1534" s="56"/>
      <c r="BL1534" s="34"/>
      <c r="BT1534" s="34"/>
      <c r="CF1534" s="34"/>
      <c r="CG1534" s="34"/>
      <c r="CH1534" s="34"/>
      <c r="CI1534" s="34"/>
      <c r="CJ1534" s="34"/>
      <c r="CR1534" s="34"/>
      <c r="CZ1534" s="34"/>
      <c r="DH1534" s="34"/>
      <c r="DQ1534" s="34"/>
      <c r="DY1534" s="34"/>
      <c r="EG1534" s="34"/>
      <c r="EO1534" s="34"/>
      <c r="EW1534" s="71"/>
      <c r="FB1534" s="75"/>
      <c r="FC1534" s="75"/>
      <c r="FL1534" s="71"/>
    </row>
    <row r="1535" spans="3:168" s="35" customFormat="1" x14ac:dyDescent="0.2">
      <c r="C1535" s="36"/>
      <c r="G1535" s="37"/>
      <c r="H1535" s="37"/>
      <c r="P1535" s="34"/>
      <c r="X1535" s="34"/>
      <c r="AN1535" s="34"/>
      <c r="BD1535" s="34"/>
      <c r="BE1535" s="56"/>
      <c r="BF1535" s="56"/>
      <c r="BG1535" s="56"/>
      <c r="BH1535" s="56"/>
      <c r="BI1535" s="56"/>
      <c r="BJ1535" s="56"/>
      <c r="BK1535" s="56"/>
      <c r="BL1535" s="34"/>
      <c r="BT1535" s="34"/>
      <c r="CF1535" s="34"/>
      <c r="CG1535" s="34"/>
      <c r="CH1535" s="34"/>
      <c r="CI1535" s="34"/>
      <c r="CJ1535" s="34"/>
      <c r="CR1535" s="34"/>
      <c r="CZ1535" s="34"/>
      <c r="DH1535" s="34"/>
      <c r="DQ1535" s="34"/>
      <c r="DY1535" s="34"/>
      <c r="EG1535" s="34"/>
      <c r="EO1535" s="34"/>
      <c r="EW1535" s="71"/>
      <c r="FB1535" s="75"/>
      <c r="FC1535" s="75"/>
      <c r="FL1535" s="71"/>
    </row>
    <row r="1536" spans="3:168" s="35" customFormat="1" x14ac:dyDescent="0.2">
      <c r="C1536" s="36"/>
      <c r="G1536" s="37"/>
      <c r="H1536" s="37"/>
      <c r="P1536" s="34"/>
      <c r="X1536" s="34"/>
      <c r="AN1536" s="34"/>
      <c r="BD1536" s="34"/>
      <c r="BE1536" s="56"/>
      <c r="BF1536" s="56"/>
      <c r="BG1536" s="56"/>
      <c r="BH1536" s="56"/>
      <c r="BI1536" s="56"/>
      <c r="BJ1536" s="56"/>
      <c r="BK1536" s="56"/>
      <c r="BL1536" s="34"/>
      <c r="BT1536" s="34"/>
      <c r="CF1536" s="34"/>
      <c r="CG1536" s="34"/>
      <c r="CH1536" s="34"/>
      <c r="CI1536" s="34"/>
      <c r="CJ1536" s="34"/>
      <c r="CR1536" s="34"/>
      <c r="CZ1536" s="34"/>
      <c r="DH1536" s="34"/>
      <c r="DQ1536" s="34"/>
      <c r="DY1536" s="34"/>
      <c r="EG1536" s="34"/>
      <c r="EO1536" s="34"/>
      <c r="EW1536" s="71"/>
      <c r="FB1536" s="75"/>
      <c r="FC1536" s="75"/>
      <c r="FL1536" s="71"/>
    </row>
    <row r="1537" spans="3:168" s="35" customFormat="1" x14ac:dyDescent="0.2">
      <c r="C1537" s="36"/>
      <c r="G1537" s="37"/>
      <c r="H1537" s="37"/>
      <c r="P1537" s="34"/>
      <c r="X1537" s="34"/>
      <c r="AN1537" s="34"/>
      <c r="BD1537" s="34"/>
      <c r="BE1537" s="56"/>
      <c r="BF1537" s="56"/>
      <c r="BG1537" s="56"/>
      <c r="BH1537" s="56"/>
      <c r="BI1537" s="56"/>
      <c r="BJ1537" s="56"/>
      <c r="BK1537" s="56"/>
      <c r="BL1537" s="34"/>
      <c r="BT1537" s="34"/>
      <c r="CF1537" s="34"/>
      <c r="CG1537" s="34"/>
      <c r="CH1537" s="34"/>
      <c r="CI1537" s="34"/>
      <c r="CJ1537" s="34"/>
      <c r="CR1537" s="34"/>
      <c r="CZ1537" s="34"/>
      <c r="DH1537" s="34"/>
      <c r="DQ1537" s="34"/>
      <c r="DY1537" s="34"/>
      <c r="EG1537" s="34"/>
      <c r="EO1537" s="34"/>
      <c r="EW1537" s="71"/>
      <c r="FB1537" s="75"/>
      <c r="FC1537" s="75"/>
      <c r="FL1537" s="71"/>
    </row>
    <row r="1538" spans="3:168" s="35" customFormat="1" x14ac:dyDescent="0.2">
      <c r="C1538" s="36"/>
      <c r="G1538" s="37"/>
      <c r="H1538" s="37"/>
      <c r="P1538" s="34"/>
      <c r="X1538" s="34"/>
      <c r="AN1538" s="34"/>
      <c r="BD1538" s="34"/>
      <c r="BE1538" s="56"/>
      <c r="BF1538" s="56"/>
      <c r="BG1538" s="56"/>
      <c r="BH1538" s="56"/>
      <c r="BI1538" s="56"/>
      <c r="BJ1538" s="56"/>
      <c r="BK1538" s="56"/>
      <c r="BL1538" s="34"/>
      <c r="BT1538" s="34"/>
      <c r="CF1538" s="34"/>
      <c r="CG1538" s="34"/>
      <c r="CH1538" s="34"/>
      <c r="CI1538" s="34"/>
      <c r="CJ1538" s="34"/>
      <c r="CR1538" s="34"/>
      <c r="CZ1538" s="34"/>
      <c r="DH1538" s="34"/>
      <c r="DQ1538" s="34"/>
      <c r="DY1538" s="34"/>
      <c r="EG1538" s="34"/>
      <c r="EO1538" s="34"/>
      <c r="EW1538" s="71"/>
      <c r="FB1538" s="75"/>
      <c r="FC1538" s="75"/>
      <c r="FL1538" s="71"/>
    </row>
    <row r="1539" spans="3:168" s="35" customFormat="1" x14ac:dyDescent="0.2">
      <c r="C1539" s="36"/>
      <c r="G1539" s="37"/>
      <c r="H1539" s="37"/>
      <c r="P1539" s="34"/>
      <c r="X1539" s="34"/>
      <c r="AN1539" s="34"/>
      <c r="BD1539" s="34"/>
      <c r="BE1539" s="56"/>
      <c r="BF1539" s="56"/>
      <c r="BG1539" s="56"/>
      <c r="BH1539" s="56"/>
      <c r="BI1539" s="56"/>
      <c r="BJ1539" s="56"/>
      <c r="BK1539" s="56"/>
      <c r="BL1539" s="34"/>
      <c r="BT1539" s="34"/>
      <c r="CF1539" s="34"/>
      <c r="CG1539" s="34"/>
      <c r="CH1539" s="34"/>
      <c r="CI1539" s="34"/>
      <c r="CJ1539" s="34"/>
      <c r="CR1539" s="34"/>
      <c r="CZ1539" s="34"/>
      <c r="DH1539" s="34"/>
      <c r="DQ1539" s="34"/>
      <c r="DY1539" s="34"/>
      <c r="EG1539" s="34"/>
      <c r="EO1539" s="34"/>
      <c r="EW1539" s="71"/>
      <c r="FB1539" s="75"/>
      <c r="FC1539" s="75"/>
      <c r="FL1539" s="71"/>
    </row>
    <row r="1540" spans="3:168" s="35" customFormat="1" x14ac:dyDescent="0.2">
      <c r="C1540" s="36"/>
      <c r="G1540" s="37"/>
      <c r="H1540" s="37"/>
      <c r="P1540" s="34"/>
      <c r="X1540" s="34"/>
      <c r="AN1540" s="34"/>
      <c r="BD1540" s="34"/>
      <c r="BE1540" s="56"/>
      <c r="BF1540" s="56"/>
      <c r="BG1540" s="56"/>
      <c r="BH1540" s="56"/>
      <c r="BI1540" s="56"/>
      <c r="BJ1540" s="56"/>
      <c r="BK1540" s="56"/>
      <c r="BL1540" s="34"/>
      <c r="BT1540" s="34"/>
      <c r="CF1540" s="34"/>
      <c r="CG1540" s="34"/>
      <c r="CH1540" s="34"/>
      <c r="CI1540" s="34"/>
      <c r="CJ1540" s="34"/>
      <c r="CR1540" s="34"/>
      <c r="CZ1540" s="34"/>
      <c r="DH1540" s="34"/>
      <c r="DQ1540" s="34"/>
      <c r="DY1540" s="34"/>
      <c r="EG1540" s="34"/>
      <c r="EO1540" s="34"/>
      <c r="EW1540" s="71"/>
      <c r="FB1540" s="75"/>
      <c r="FC1540" s="75"/>
      <c r="FL1540" s="71"/>
    </row>
    <row r="1541" spans="3:168" s="35" customFormat="1" x14ac:dyDescent="0.2">
      <c r="C1541" s="36"/>
      <c r="G1541" s="37"/>
      <c r="H1541" s="37"/>
      <c r="P1541" s="34"/>
      <c r="X1541" s="34"/>
      <c r="AN1541" s="34"/>
      <c r="BD1541" s="34"/>
      <c r="BE1541" s="56"/>
      <c r="BF1541" s="56"/>
      <c r="BG1541" s="56"/>
      <c r="BH1541" s="56"/>
      <c r="BI1541" s="56"/>
      <c r="BJ1541" s="56"/>
      <c r="BK1541" s="56"/>
      <c r="BL1541" s="34"/>
      <c r="BT1541" s="34"/>
      <c r="CF1541" s="34"/>
      <c r="CG1541" s="34"/>
      <c r="CH1541" s="34"/>
      <c r="CI1541" s="34"/>
      <c r="CJ1541" s="34"/>
      <c r="CR1541" s="34"/>
      <c r="CZ1541" s="34"/>
      <c r="DH1541" s="34"/>
      <c r="DQ1541" s="34"/>
      <c r="DY1541" s="34"/>
      <c r="EG1541" s="34"/>
      <c r="EO1541" s="34"/>
      <c r="EW1541" s="71"/>
      <c r="FB1541" s="75"/>
      <c r="FC1541" s="75"/>
      <c r="FL1541" s="71"/>
    </row>
    <row r="1542" spans="3:168" s="35" customFormat="1" x14ac:dyDescent="0.2">
      <c r="C1542" s="36"/>
      <c r="G1542" s="37"/>
      <c r="H1542" s="37"/>
      <c r="P1542" s="34"/>
      <c r="X1542" s="34"/>
      <c r="AN1542" s="34"/>
      <c r="BD1542" s="34"/>
      <c r="BE1542" s="56"/>
      <c r="BF1542" s="56"/>
      <c r="BG1542" s="56"/>
      <c r="BH1542" s="56"/>
      <c r="BI1542" s="56"/>
      <c r="BJ1542" s="56"/>
      <c r="BK1542" s="56"/>
      <c r="BL1542" s="34"/>
      <c r="BT1542" s="34"/>
      <c r="CF1542" s="34"/>
      <c r="CG1542" s="34"/>
      <c r="CH1542" s="34"/>
      <c r="CI1542" s="34"/>
      <c r="CJ1542" s="34"/>
      <c r="CR1542" s="34"/>
      <c r="CZ1542" s="34"/>
      <c r="DH1542" s="34"/>
      <c r="DQ1542" s="34"/>
      <c r="DY1542" s="34"/>
      <c r="EG1542" s="34"/>
      <c r="EO1542" s="34"/>
      <c r="EW1542" s="71"/>
      <c r="FB1542" s="75"/>
      <c r="FC1542" s="75"/>
      <c r="FL1542" s="71"/>
    </row>
    <row r="1543" spans="3:168" s="35" customFormat="1" x14ac:dyDescent="0.2">
      <c r="C1543" s="36"/>
      <c r="G1543" s="37"/>
      <c r="H1543" s="37"/>
      <c r="P1543" s="34"/>
      <c r="X1543" s="34"/>
      <c r="AN1543" s="34"/>
      <c r="BD1543" s="34"/>
      <c r="BE1543" s="56"/>
      <c r="BF1543" s="56"/>
      <c r="BG1543" s="56"/>
      <c r="BH1543" s="56"/>
      <c r="BI1543" s="56"/>
      <c r="BJ1543" s="56"/>
      <c r="BK1543" s="56"/>
      <c r="BL1543" s="34"/>
      <c r="BT1543" s="34"/>
      <c r="CF1543" s="34"/>
      <c r="CG1543" s="34"/>
      <c r="CH1543" s="34"/>
      <c r="CI1543" s="34"/>
      <c r="CJ1543" s="34"/>
      <c r="CR1543" s="34"/>
      <c r="CZ1543" s="34"/>
      <c r="DH1543" s="34"/>
      <c r="DQ1543" s="34"/>
      <c r="DY1543" s="34"/>
      <c r="EG1543" s="34"/>
      <c r="EO1543" s="34"/>
      <c r="EW1543" s="71"/>
      <c r="FB1543" s="75"/>
      <c r="FC1543" s="75"/>
      <c r="FL1543" s="71"/>
    </row>
    <row r="1544" spans="3:168" s="35" customFormat="1" x14ac:dyDescent="0.2">
      <c r="C1544" s="36"/>
      <c r="G1544" s="37"/>
      <c r="H1544" s="37"/>
      <c r="P1544" s="34"/>
      <c r="X1544" s="34"/>
      <c r="AN1544" s="34"/>
      <c r="BD1544" s="34"/>
      <c r="BE1544" s="56"/>
      <c r="BF1544" s="56"/>
      <c r="BG1544" s="56"/>
      <c r="BH1544" s="56"/>
      <c r="BI1544" s="56"/>
      <c r="BJ1544" s="56"/>
      <c r="BK1544" s="56"/>
      <c r="BL1544" s="34"/>
      <c r="BT1544" s="34"/>
      <c r="CF1544" s="34"/>
      <c r="CG1544" s="34"/>
      <c r="CH1544" s="34"/>
      <c r="CI1544" s="34"/>
      <c r="CJ1544" s="34"/>
      <c r="CR1544" s="34"/>
      <c r="CZ1544" s="34"/>
      <c r="DH1544" s="34"/>
      <c r="DQ1544" s="34"/>
      <c r="DY1544" s="34"/>
      <c r="EG1544" s="34"/>
      <c r="EO1544" s="34"/>
      <c r="EW1544" s="71"/>
      <c r="FB1544" s="75"/>
      <c r="FC1544" s="75"/>
      <c r="FL1544" s="71"/>
    </row>
    <row r="1545" spans="3:168" s="35" customFormat="1" x14ac:dyDescent="0.2">
      <c r="C1545" s="36"/>
      <c r="G1545" s="37"/>
      <c r="H1545" s="37"/>
      <c r="P1545" s="34"/>
      <c r="X1545" s="34"/>
      <c r="AN1545" s="34"/>
      <c r="BD1545" s="34"/>
      <c r="BE1545" s="56"/>
      <c r="BF1545" s="56"/>
      <c r="BG1545" s="56"/>
      <c r="BH1545" s="56"/>
      <c r="BI1545" s="56"/>
      <c r="BJ1545" s="56"/>
      <c r="BK1545" s="56"/>
      <c r="BL1545" s="34"/>
      <c r="BT1545" s="34"/>
      <c r="CF1545" s="34"/>
      <c r="CG1545" s="34"/>
      <c r="CH1545" s="34"/>
      <c r="CI1545" s="34"/>
      <c r="CJ1545" s="34"/>
      <c r="CR1545" s="34"/>
      <c r="CZ1545" s="34"/>
      <c r="DH1545" s="34"/>
      <c r="DQ1545" s="34"/>
      <c r="DY1545" s="34"/>
      <c r="EG1545" s="34"/>
      <c r="EO1545" s="34"/>
      <c r="EW1545" s="71"/>
      <c r="FB1545" s="75"/>
      <c r="FC1545" s="75"/>
      <c r="FL1545" s="71"/>
    </row>
    <row r="1546" spans="3:168" s="35" customFormat="1" x14ac:dyDescent="0.2">
      <c r="C1546" s="36"/>
      <c r="G1546" s="37"/>
      <c r="H1546" s="37"/>
      <c r="P1546" s="34"/>
      <c r="X1546" s="34"/>
      <c r="AN1546" s="34"/>
      <c r="BD1546" s="34"/>
      <c r="BE1546" s="56"/>
      <c r="BF1546" s="56"/>
      <c r="BG1546" s="56"/>
      <c r="BH1546" s="56"/>
      <c r="BI1546" s="56"/>
      <c r="BJ1546" s="56"/>
      <c r="BK1546" s="56"/>
      <c r="BL1546" s="34"/>
      <c r="BT1546" s="34"/>
      <c r="CF1546" s="34"/>
      <c r="CG1546" s="34"/>
      <c r="CH1546" s="34"/>
      <c r="CI1546" s="34"/>
      <c r="CJ1546" s="34"/>
      <c r="CR1546" s="34"/>
      <c r="CZ1546" s="34"/>
      <c r="DH1546" s="34"/>
      <c r="DQ1546" s="34"/>
      <c r="DY1546" s="34"/>
      <c r="EG1546" s="34"/>
      <c r="EO1546" s="34"/>
      <c r="EW1546" s="71"/>
      <c r="FB1546" s="75"/>
      <c r="FC1546" s="75"/>
      <c r="FL1546" s="71"/>
    </row>
    <row r="1547" spans="3:168" s="35" customFormat="1" x14ac:dyDescent="0.2">
      <c r="C1547" s="36"/>
      <c r="G1547" s="37"/>
      <c r="H1547" s="37"/>
      <c r="P1547" s="34"/>
      <c r="X1547" s="34"/>
      <c r="AN1547" s="34"/>
      <c r="BD1547" s="34"/>
      <c r="BE1547" s="56"/>
      <c r="BF1547" s="56"/>
      <c r="BG1547" s="56"/>
      <c r="BH1547" s="56"/>
      <c r="BI1547" s="56"/>
      <c r="BJ1547" s="56"/>
      <c r="BK1547" s="56"/>
      <c r="BL1547" s="34"/>
      <c r="BT1547" s="34"/>
      <c r="CF1547" s="34"/>
      <c r="CG1547" s="34"/>
      <c r="CH1547" s="34"/>
      <c r="CI1547" s="34"/>
      <c r="CJ1547" s="34"/>
      <c r="CR1547" s="34"/>
      <c r="CZ1547" s="34"/>
      <c r="DH1547" s="34"/>
      <c r="DQ1547" s="34"/>
      <c r="DY1547" s="34"/>
      <c r="EG1547" s="34"/>
      <c r="EO1547" s="34"/>
      <c r="EW1547" s="71"/>
      <c r="FB1547" s="75"/>
      <c r="FC1547" s="75"/>
      <c r="FL1547" s="71"/>
    </row>
    <row r="1548" spans="3:168" s="35" customFormat="1" x14ac:dyDescent="0.2">
      <c r="C1548" s="36"/>
      <c r="G1548" s="37"/>
      <c r="H1548" s="37"/>
      <c r="P1548" s="34"/>
      <c r="X1548" s="34"/>
      <c r="AN1548" s="34"/>
      <c r="BD1548" s="34"/>
      <c r="BE1548" s="56"/>
      <c r="BF1548" s="56"/>
      <c r="BG1548" s="56"/>
      <c r="BH1548" s="56"/>
      <c r="BI1548" s="56"/>
      <c r="BJ1548" s="56"/>
      <c r="BK1548" s="56"/>
      <c r="BL1548" s="34"/>
      <c r="BT1548" s="34"/>
      <c r="CF1548" s="34"/>
      <c r="CG1548" s="34"/>
      <c r="CH1548" s="34"/>
      <c r="CI1548" s="34"/>
      <c r="CJ1548" s="34"/>
      <c r="CR1548" s="34"/>
      <c r="CZ1548" s="34"/>
      <c r="DH1548" s="34"/>
      <c r="DQ1548" s="34"/>
      <c r="DY1548" s="34"/>
      <c r="EG1548" s="34"/>
      <c r="EO1548" s="34"/>
      <c r="EW1548" s="71"/>
      <c r="FB1548" s="75"/>
      <c r="FC1548" s="75"/>
      <c r="FL1548" s="71"/>
    </row>
    <row r="1549" spans="3:168" s="35" customFormat="1" x14ac:dyDescent="0.2">
      <c r="C1549" s="36"/>
      <c r="G1549" s="37"/>
      <c r="H1549" s="37"/>
      <c r="P1549" s="34"/>
      <c r="X1549" s="34"/>
      <c r="AN1549" s="34"/>
      <c r="BD1549" s="34"/>
      <c r="BE1549" s="56"/>
      <c r="BF1549" s="56"/>
      <c r="BG1549" s="56"/>
      <c r="BH1549" s="56"/>
      <c r="BI1549" s="56"/>
      <c r="BJ1549" s="56"/>
      <c r="BK1549" s="56"/>
      <c r="BL1549" s="34"/>
      <c r="BT1549" s="34"/>
      <c r="CF1549" s="34"/>
      <c r="CG1549" s="34"/>
      <c r="CH1549" s="34"/>
      <c r="CI1549" s="34"/>
      <c r="CJ1549" s="34"/>
      <c r="CR1549" s="34"/>
      <c r="CZ1549" s="34"/>
      <c r="DH1549" s="34"/>
      <c r="DQ1549" s="34"/>
      <c r="DY1549" s="34"/>
      <c r="EG1549" s="34"/>
      <c r="EO1549" s="34"/>
      <c r="EW1549" s="71"/>
      <c r="FB1549" s="75"/>
      <c r="FC1549" s="75"/>
      <c r="FL1549" s="71"/>
    </row>
    <row r="1550" spans="3:168" s="35" customFormat="1" x14ac:dyDescent="0.2">
      <c r="C1550" s="36"/>
      <c r="G1550" s="37"/>
      <c r="H1550" s="37"/>
      <c r="P1550" s="34"/>
      <c r="X1550" s="34"/>
      <c r="AN1550" s="34"/>
      <c r="BD1550" s="34"/>
      <c r="BE1550" s="56"/>
      <c r="BF1550" s="56"/>
      <c r="BG1550" s="56"/>
      <c r="BH1550" s="56"/>
      <c r="BI1550" s="56"/>
      <c r="BJ1550" s="56"/>
      <c r="BK1550" s="56"/>
      <c r="BL1550" s="34"/>
      <c r="BT1550" s="34"/>
      <c r="CF1550" s="34"/>
      <c r="CG1550" s="34"/>
      <c r="CH1550" s="34"/>
      <c r="CI1550" s="34"/>
      <c r="CJ1550" s="34"/>
      <c r="CR1550" s="34"/>
      <c r="CZ1550" s="34"/>
      <c r="DH1550" s="34"/>
      <c r="DQ1550" s="34"/>
      <c r="DY1550" s="34"/>
      <c r="EG1550" s="34"/>
      <c r="EO1550" s="34"/>
      <c r="EW1550" s="71"/>
      <c r="FB1550" s="75"/>
      <c r="FC1550" s="75"/>
      <c r="FL1550" s="71"/>
    </row>
    <row r="1551" spans="3:168" s="35" customFormat="1" x14ac:dyDescent="0.2">
      <c r="C1551" s="36"/>
      <c r="G1551" s="37"/>
      <c r="H1551" s="37"/>
      <c r="P1551" s="34"/>
      <c r="X1551" s="34"/>
      <c r="AN1551" s="34"/>
      <c r="BD1551" s="34"/>
      <c r="BE1551" s="56"/>
      <c r="BF1551" s="56"/>
      <c r="BG1551" s="56"/>
      <c r="BH1551" s="56"/>
      <c r="BI1551" s="56"/>
      <c r="BJ1551" s="56"/>
      <c r="BK1551" s="56"/>
      <c r="BL1551" s="34"/>
      <c r="BT1551" s="34"/>
      <c r="CF1551" s="34"/>
      <c r="CG1551" s="34"/>
      <c r="CH1551" s="34"/>
      <c r="CI1551" s="34"/>
      <c r="CJ1551" s="34"/>
      <c r="CR1551" s="34"/>
      <c r="CZ1551" s="34"/>
      <c r="DH1551" s="34"/>
      <c r="DQ1551" s="34"/>
      <c r="DY1551" s="34"/>
      <c r="EG1551" s="34"/>
      <c r="EO1551" s="34"/>
      <c r="EW1551" s="71"/>
      <c r="FB1551" s="75"/>
      <c r="FC1551" s="75"/>
      <c r="FL1551" s="71"/>
    </row>
    <row r="1552" spans="3:168" s="35" customFormat="1" x14ac:dyDescent="0.2">
      <c r="C1552" s="36"/>
      <c r="G1552" s="37"/>
      <c r="H1552" s="37"/>
      <c r="P1552" s="34"/>
      <c r="X1552" s="34"/>
      <c r="AN1552" s="34"/>
      <c r="BD1552" s="34"/>
      <c r="BE1552" s="56"/>
      <c r="BF1552" s="56"/>
      <c r="BG1552" s="56"/>
      <c r="BH1552" s="56"/>
      <c r="BI1552" s="56"/>
      <c r="BJ1552" s="56"/>
      <c r="BK1552" s="56"/>
      <c r="BL1552" s="34"/>
      <c r="BT1552" s="34"/>
      <c r="CF1552" s="34"/>
      <c r="CG1552" s="34"/>
      <c r="CH1552" s="34"/>
      <c r="CI1552" s="34"/>
      <c r="CJ1552" s="34"/>
      <c r="CR1552" s="34"/>
      <c r="CZ1552" s="34"/>
      <c r="DH1552" s="34"/>
      <c r="DQ1552" s="34"/>
      <c r="DY1552" s="34"/>
      <c r="EG1552" s="34"/>
      <c r="EO1552" s="34"/>
      <c r="EW1552" s="71"/>
      <c r="FB1552" s="75"/>
      <c r="FC1552" s="75"/>
      <c r="FL1552" s="71"/>
    </row>
    <row r="1553" spans="3:168" s="35" customFormat="1" x14ac:dyDescent="0.2">
      <c r="C1553" s="36"/>
      <c r="G1553" s="37"/>
      <c r="H1553" s="37"/>
      <c r="P1553" s="34"/>
      <c r="X1553" s="34"/>
      <c r="AN1553" s="34"/>
      <c r="BD1553" s="34"/>
      <c r="BE1553" s="56"/>
      <c r="BF1553" s="56"/>
      <c r="BG1553" s="56"/>
      <c r="BH1553" s="56"/>
      <c r="BI1553" s="56"/>
      <c r="BJ1553" s="56"/>
      <c r="BK1553" s="56"/>
      <c r="BL1553" s="34"/>
      <c r="BT1553" s="34"/>
      <c r="CF1553" s="34"/>
      <c r="CG1553" s="34"/>
      <c r="CH1553" s="34"/>
      <c r="CI1553" s="34"/>
      <c r="CJ1553" s="34"/>
      <c r="CR1553" s="34"/>
      <c r="CZ1553" s="34"/>
      <c r="DH1553" s="34"/>
      <c r="DQ1553" s="34"/>
      <c r="DY1553" s="34"/>
      <c r="EG1553" s="34"/>
      <c r="EO1553" s="34"/>
      <c r="EW1553" s="71"/>
      <c r="FB1553" s="75"/>
      <c r="FC1553" s="75"/>
      <c r="FL1553" s="71"/>
    </row>
    <row r="1554" spans="3:168" s="35" customFormat="1" x14ac:dyDescent="0.2">
      <c r="C1554" s="36"/>
      <c r="G1554" s="37"/>
      <c r="H1554" s="37"/>
      <c r="P1554" s="34"/>
      <c r="X1554" s="34"/>
      <c r="AN1554" s="34"/>
      <c r="BD1554" s="34"/>
      <c r="BE1554" s="56"/>
      <c r="BF1554" s="56"/>
      <c r="BG1554" s="56"/>
      <c r="BH1554" s="56"/>
      <c r="BI1554" s="56"/>
      <c r="BJ1554" s="56"/>
      <c r="BK1554" s="56"/>
      <c r="BL1554" s="34"/>
      <c r="BT1554" s="34"/>
      <c r="CF1554" s="34"/>
      <c r="CG1554" s="34"/>
      <c r="CH1554" s="34"/>
      <c r="CI1554" s="34"/>
      <c r="CJ1554" s="34"/>
      <c r="CR1554" s="34"/>
      <c r="CZ1554" s="34"/>
      <c r="DH1554" s="34"/>
      <c r="DQ1554" s="34"/>
      <c r="DY1554" s="34"/>
      <c r="EG1554" s="34"/>
      <c r="EO1554" s="34"/>
      <c r="EW1554" s="71"/>
      <c r="FB1554" s="75"/>
      <c r="FC1554" s="75"/>
      <c r="FL1554" s="71"/>
    </row>
    <row r="1555" spans="3:168" s="35" customFormat="1" x14ac:dyDescent="0.2">
      <c r="C1555" s="36"/>
      <c r="G1555" s="37"/>
      <c r="H1555" s="37"/>
      <c r="P1555" s="34"/>
      <c r="X1555" s="34"/>
      <c r="AN1555" s="34"/>
      <c r="BD1555" s="34"/>
      <c r="BE1555" s="56"/>
      <c r="BF1555" s="56"/>
      <c r="BG1555" s="56"/>
      <c r="BH1555" s="56"/>
      <c r="BI1555" s="56"/>
      <c r="BJ1555" s="56"/>
      <c r="BK1555" s="56"/>
      <c r="BL1555" s="34"/>
      <c r="BT1555" s="34"/>
      <c r="CF1555" s="34"/>
      <c r="CG1555" s="34"/>
      <c r="CH1555" s="34"/>
      <c r="CI1555" s="34"/>
      <c r="CJ1555" s="34"/>
      <c r="CR1555" s="34"/>
      <c r="CZ1555" s="34"/>
      <c r="DH1555" s="34"/>
      <c r="DQ1555" s="34"/>
      <c r="DY1555" s="34"/>
      <c r="EG1555" s="34"/>
      <c r="EO1555" s="34"/>
      <c r="EW1555" s="71"/>
      <c r="FB1555" s="75"/>
      <c r="FC1555" s="75"/>
      <c r="FL1555" s="71"/>
    </row>
    <row r="1556" spans="3:168" s="35" customFormat="1" x14ac:dyDescent="0.2">
      <c r="C1556" s="36"/>
      <c r="G1556" s="37"/>
      <c r="H1556" s="37"/>
      <c r="P1556" s="34"/>
      <c r="X1556" s="34"/>
      <c r="AN1556" s="34"/>
      <c r="BD1556" s="34"/>
      <c r="BE1556" s="56"/>
      <c r="BF1556" s="56"/>
      <c r="BG1556" s="56"/>
      <c r="BH1556" s="56"/>
      <c r="BI1556" s="56"/>
      <c r="BJ1556" s="56"/>
      <c r="BK1556" s="56"/>
      <c r="BL1556" s="34"/>
      <c r="BT1556" s="34"/>
      <c r="CF1556" s="34"/>
      <c r="CG1556" s="34"/>
      <c r="CH1556" s="34"/>
      <c r="CI1556" s="34"/>
      <c r="CJ1556" s="34"/>
      <c r="CR1556" s="34"/>
      <c r="CZ1556" s="34"/>
      <c r="DH1556" s="34"/>
      <c r="DQ1556" s="34"/>
      <c r="DY1556" s="34"/>
      <c r="EG1556" s="34"/>
      <c r="EO1556" s="34"/>
      <c r="EW1556" s="71"/>
      <c r="FB1556" s="75"/>
      <c r="FC1556" s="75"/>
      <c r="FL1556" s="71"/>
    </row>
    <row r="1557" spans="3:168" s="35" customFormat="1" x14ac:dyDescent="0.2">
      <c r="C1557" s="36"/>
      <c r="G1557" s="37"/>
      <c r="H1557" s="37"/>
      <c r="P1557" s="34"/>
      <c r="X1557" s="34"/>
      <c r="AN1557" s="34"/>
      <c r="BD1557" s="34"/>
      <c r="BE1557" s="56"/>
      <c r="BF1557" s="56"/>
      <c r="BG1557" s="56"/>
      <c r="BH1557" s="56"/>
      <c r="BI1557" s="56"/>
      <c r="BJ1557" s="56"/>
      <c r="BK1557" s="56"/>
      <c r="BL1557" s="34"/>
      <c r="BT1557" s="34"/>
      <c r="CF1557" s="34"/>
      <c r="CG1557" s="34"/>
      <c r="CH1557" s="34"/>
      <c r="CI1557" s="34"/>
      <c r="CJ1557" s="34"/>
      <c r="CR1557" s="34"/>
      <c r="CZ1557" s="34"/>
      <c r="DH1557" s="34"/>
      <c r="DQ1557" s="34"/>
      <c r="DY1557" s="34"/>
      <c r="EG1557" s="34"/>
      <c r="EO1557" s="34"/>
      <c r="EW1557" s="71"/>
      <c r="FB1557" s="75"/>
      <c r="FC1557" s="75"/>
      <c r="FL1557" s="71"/>
    </row>
    <row r="1558" spans="3:168" s="35" customFormat="1" x14ac:dyDescent="0.2">
      <c r="C1558" s="36"/>
      <c r="G1558" s="37"/>
      <c r="H1558" s="37"/>
      <c r="P1558" s="34"/>
      <c r="X1558" s="34"/>
      <c r="AN1558" s="34"/>
      <c r="BD1558" s="34"/>
      <c r="BE1558" s="56"/>
      <c r="BF1558" s="56"/>
      <c r="BG1558" s="56"/>
      <c r="BH1558" s="56"/>
      <c r="BI1558" s="56"/>
      <c r="BJ1558" s="56"/>
      <c r="BK1558" s="56"/>
      <c r="BL1558" s="34"/>
      <c r="BT1558" s="34"/>
      <c r="CF1558" s="34"/>
      <c r="CG1558" s="34"/>
      <c r="CH1558" s="34"/>
      <c r="CI1558" s="34"/>
      <c r="CJ1558" s="34"/>
      <c r="CR1558" s="34"/>
      <c r="CZ1558" s="34"/>
      <c r="DH1558" s="34"/>
      <c r="DQ1558" s="34"/>
      <c r="DY1558" s="34"/>
      <c r="EG1558" s="34"/>
      <c r="EO1558" s="34"/>
      <c r="EW1558" s="71"/>
      <c r="FB1558" s="75"/>
      <c r="FC1558" s="75"/>
      <c r="FL1558" s="71"/>
    </row>
    <row r="1559" spans="3:168" s="35" customFormat="1" x14ac:dyDescent="0.2">
      <c r="C1559" s="36"/>
      <c r="G1559" s="37"/>
      <c r="H1559" s="37"/>
      <c r="P1559" s="34"/>
      <c r="X1559" s="34"/>
      <c r="AN1559" s="34"/>
      <c r="BD1559" s="34"/>
      <c r="BE1559" s="56"/>
      <c r="BF1559" s="56"/>
      <c r="BG1559" s="56"/>
      <c r="BH1559" s="56"/>
      <c r="BI1559" s="56"/>
      <c r="BJ1559" s="56"/>
      <c r="BK1559" s="56"/>
      <c r="BL1559" s="34"/>
      <c r="BT1559" s="34"/>
      <c r="CF1559" s="34"/>
      <c r="CG1559" s="34"/>
      <c r="CH1559" s="34"/>
      <c r="CI1559" s="34"/>
      <c r="CJ1559" s="34"/>
      <c r="CR1559" s="34"/>
      <c r="CZ1559" s="34"/>
      <c r="DH1559" s="34"/>
      <c r="DQ1559" s="34"/>
      <c r="DY1559" s="34"/>
      <c r="EG1559" s="34"/>
      <c r="EO1559" s="34"/>
      <c r="EW1559" s="71"/>
      <c r="FB1559" s="75"/>
      <c r="FC1559" s="75"/>
      <c r="FL1559" s="71"/>
    </row>
    <row r="1560" spans="3:168" s="35" customFormat="1" x14ac:dyDescent="0.2">
      <c r="C1560" s="36"/>
      <c r="G1560" s="37"/>
      <c r="H1560" s="37"/>
      <c r="P1560" s="34"/>
      <c r="X1560" s="34"/>
      <c r="AN1560" s="34"/>
      <c r="BD1560" s="34"/>
      <c r="BE1560" s="56"/>
      <c r="BF1560" s="56"/>
      <c r="BG1560" s="56"/>
      <c r="BH1560" s="56"/>
      <c r="BI1560" s="56"/>
      <c r="BJ1560" s="56"/>
      <c r="BK1560" s="56"/>
      <c r="BL1560" s="34"/>
      <c r="BT1560" s="34"/>
      <c r="CF1560" s="34"/>
      <c r="CG1560" s="34"/>
      <c r="CH1560" s="34"/>
      <c r="CI1560" s="34"/>
      <c r="CJ1560" s="34"/>
      <c r="CR1560" s="34"/>
      <c r="CZ1560" s="34"/>
      <c r="DH1560" s="34"/>
      <c r="DQ1560" s="34"/>
      <c r="DY1560" s="34"/>
      <c r="EG1560" s="34"/>
      <c r="EO1560" s="34"/>
      <c r="EW1560" s="71"/>
      <c r="FB1560" s="75"/>
      <c r="FC1560" s="75"/>
      <c r="FL1560" s="71"/>
    </row>
    <row r="1561" spans="3:168" s="35" customFormat="1" x14ac:dyDescent="0.2">
      <c r="C1561" s="36"/>
      <c r="G1561" s="37"/>
      <c r="H1561" s="37"/>
      <c r="P1561" s="34"/>
      <c r="X1561" s="34"/>
      <c r="AN1561" s="34"/>
      <c r="BD1561" s="34"/>
      <c r="BE1561" s="56"/>
      <c r="BF1561" s="56"/>
      <c r="BG1561" s="56"/>
      <c r="BH1561" s="56"/>
      <c r="BI1561" s="56"/>
      <c r="BJ1561" s="56"/>
      <c r="BK1561" s="56"/>
      <c r="BL1561" s="34"/>
      <c r="BT1561" s="34"/>
      <c r="CF1561" s="34"/>
      <c r="CG1561" s="34"/>
      <c r="CH1561" s="34"/>
      <c r="CI1561" s="34"/>
      <c r="CJ1561" s="34"/>
      <c r="CR1561" s="34"/>
      <c r="CZ1561" s="34"/>
      <c r="DH1561" s="34"/>
      <c r="DQ1561" s="34"/>
      <c r="DY1561" s="34"/>
      <c r="EG1561" s="34"/>
      <c r="EO1561" s="34"/>
      <c r="EW1561" s="71"/>
      <c r="FB1561" s="75"/>
      <c r="FC1561" s="75"/>
      <c r="FL1561" s="71"/>
    </row>
    <row r="1562" spans="3:168" s="35" customFormat="1" x14ac:dyDescent="0.2">
      <c r="C1562" s="36"/>
      <c r="G1562" s="37"/>
      <c r="H1562" s="37"/>
      <c r="P1562" s="34"/>
      <c r="X1562" s="34"/>
      <c r="AN1562" s="34"/>
      <c r="BD1562" s="34"/>
      <c r="BE1562" s="56"/>
      <c r="BF1562" s="56"/>
      <c r="BG1562" s="56"/>
      <c r="BH1562" s="56"/>
      <c r="BI1562" s="56"/>
      <c r="BJ1562" s="56"/>
      <c r="BK1562" s="56"/>
      <c r="BL1562" s="34"/>
      <c r="BT1562" s="34"/>
      <c r="CF1562" s="34"/>
      <c r="CG1562" s="34"/>
      <c r="CH1562" s="34"/>
      <c r="CI1562" s="34"/>
      <c r="CJ1562" s="34"/>
      <c r="CR1562" s="34"/>
      <c r="CZ1562" s="34"/>
      <c r="DH1562" s="34"/>
      <c r="DQ1562" s="34"/>
      <c r="DY1562" s="34"/>
      <c r="EG1562" s="34"/>
      <c r="EO1562" s="34"/>
      <c r="EW1562" s="71"/>
      <c r="FB1562" s="75"/>
      <c r="FC1562" s="75"/>
      <c r="FL1562" s="71"/>
    </row>
    <row r="1563" spans="3:168" s="35" customFormat="1" x14ac:dyDescent="0.2">
      <c r="C1563" s="36"/>
      <c r="G1563" s="37"/>
      <c r="H1563" s="37"/>
      <c r="P1563" s="34"/>
      <c r="X1563" s="34"/>
      <c r="AN1563" s="34"/>
      <c r="BD1563" s="34"/>
      <c r="BE1563" s="56"/>
      <c r="BF1563" s="56"/>
      <c r="BG1563" s="56"/>
      <c r="BH1563" s="56"/>
      <c r="BI1563" s="56"/>
      <c r="BJ1563" s="56"/>
      <c r="BK1563" s="56"/>
      <c r="BL1563" s="34"/>
      <c r="BT1563" s="34"/>
      <c r="CF1563" s="34"/>
      <c r="CG1563" s="34"/>
      <c r="CH1563" s="34"/>
      <c r="CI1563" s="34"/>
      <c r="CJ1563" s="34"/>
      <c r="CR1563" s="34"/>
      <c r="CZ1563" s="34"/>
      <c r="DH1563" s="34"/>
      <c r="DQ1563" s="34"/>
      <c r="DY1563" s="34"/>
      <c r="EG1563" s="34"/>
      <c r="EO1563" s="34"/>
      <c r="EW1563" s="71"/>
      <c r="FB1563" s="75"/>
      <c r="FC1563" s="75"/>
      <c r="FL1563" s="71"/>
    </row>
    <row r="1564" spans="3:168" s="35" customFormat="1" x14ac:dyDescent="0.2">
      <c r="C1564" s="36"/>
      <c r="G1564" s="37"/>
      <c r="H1564" s="37"/>
      <c r="P1564" s="34"/>
      <c r="X1564" s="34"/>
      <c r="AN1564" s="34"/>
      <c r="BD1564" s="34"/>
      <c r="BE1564" s="56"/>
      <c r="BF1564" s="56"/>
      <c r="BG1564" s="56"/>
      <c r="BH1564" s="56"/>
      <c r="BI1564" s="56"/>
      <c r="BJ1564" s="56"/>
      <c r="BK1564" s="56"/>
      <c r="BL1564" s="34"/>
      <c r="BT1564" s="34"/>
      <c r="CF1564" s="34"/>
      <c r="CG1564" s="34"/>
      <c r="CH1564" s="34"/>
      <c r="CI1564" s="34"/>
      <c r="CJ1564" s="34"/>
      <c r="CR1564" s="34"/>
      <c r="CZ1564" s="34"/>
      <c r="DH1564" s="34"/>
      <c r="DQ1564" s="34"/>
      <c r="DY1564" s="34"/>
      <c r="EG1564" s="34"/>
      <c r="EO1564" s="34"/>
      <c r="EW1564" s="71"/>
      <c r="FB1564" s="75"/>
      <c r="FC1564" s="75"/>
      <c r="FL1564" s="71"/>
    </row>
    <row r="1565" spans="3:168" s="35" customFormat="1" x14ac:dyDescent="0.2">
      <c r="C1565" s="36"/>
      <c r="G1565" s="37"/>
      <c r="H1565" s="37"/>
      <c r="P1565" s="34"/>
      <c r="X1565" s="34"/>
      <c r="AN1565" s="34"/>
      <c r="BD1565" s="34"/>
      <c r="BE1565" s="56"/>
      <c r="BF1565" s="56"/>
      <c r="BG1565" s="56"/>
      <c r="BH1565" s="56"/>
      <c r="BI1565" s="56"/>
      <c r="BJ1565" s="56"/>
      <c r="BK1565" s="56"/>
      <c r="BL1565" s="34"/>
      <c r="BT1565" s="34"/>
      <c r="CF1565" s="34"/>
      <c r="CG1565" s="34"/>
      <c r="CH1565" s="34"/>
      <c r="CI1565" s="34"/>
      <c r="CJ1565" s="34"/>
      <c r="CR1565" s="34"/>
      <c r="CZ1565" s="34"/>
      <c r="DH1565" s="34"/>
      <c r="DQ1565" s="34"/>
      <c r="DY1565" s="34"/>
      <c r="EG1565" s="34"/>
      <c r="EO1565" s="34"/>
      <c r="EW1565" s="71"/>
      <c r="FB1565" s="75"/>
      <c r="FC1565" s="75"/>
      <c r="FL1565" s="71"/>
    </row>
    <row r="1566" spans="3:168" s="35" customFormat="1" x14ac:dyDescent="0.2">
      <c r="C1566" s="36"/>
      <c r="G1566" s="37"/>
      <c r="H1566" s="37"/>
      <c r="P1566" s="34"/>
      <c r="X1566" s="34"/>
      <c r="AN1566" s="34"/>
      <c r="BD1566" s="34"/>
      <c r="BE1566" s="56"/>
      <c r="BF1566" s="56"/>
      <c r="BG1566" s="56"/>
      <c r="BH1566" s="56"/>
      <c r="BI1566" s="56"/>
      <c r="BJ1566" s="56"/>
      <c r="BK1566" s="56"/>
      <c r="BL1566" s="34"/>
      <c r="BT1566" s="34"/>
      <c r="CF1566" s="34"/>
      <c r="CG1566" s="34"/>
      <c r="CH1566" s="34"/>
      <c r="CI1566" s="34"/>
      <c r="CJ1566" s="34"/>
      <c r="CR1566" s="34"/>
      <c r="CZ1566" s="34"/>
      <c r="DH1566" s="34"/>
      <c r="DQ1566" s="34"/>
      <c r="DY1566" s="34"/>
      <c r="EG1566" s="34"/>
      <c r="EO1566" s="34"/>
      <c r="EW1566" s="71"/>
      <c r="FB1566" s="75"/>
      <c r="FC1566" s="75"/>
      <c r="FL1566" s="71"/>
    </row>
    <row r="1567" spans="3:168" s="35" customFormat="1" x14ac:dyDescent="0.2">
      <c r="C1567" s="36"/>
      <c r="G1567" s="37"/>
      <c r="H1567" s="37"/>
      <c r="P1567" s="34"/>
      <c r="X1567" s="34"/>
      <c r="AN1567" s="34"/>
      <c r="BD1567" s="34"/>
      <c r="BE1567" s="56"/>
      <c r="BF1567" s="56"/>
      <c r="BG1567" s="56"/>
      <c r="BH1567" s="56"/>
      <c r="BI1567" s="56"/>
      <c r="BJ1567" s="56"/>
      <c r="BK1567" s="56"/>
      <c r="BL1567" s="34"/>
      <c r="BT1567" s="34"/>
      <c r="CF1567" s="34"/>
      <c r="CG1567" s="34"/>
      <c r="CH1567" s="34"/>
      <c r="CI1567" s="34"/>
      <c r="CJ1567" s="34"/>
      <c r="CR1567" s="34"/>
      <c r="CZ1567" s="34"/>
      <c r="DH1567" s="34"/>
      <c r="DQ1567" s="34"/>
      <c r="DY1567" s="34"/>
      <c r="EG1567" s="34"/>
      <c r="EO1567" s="34"/>
      <c r="EW1567" s="71"/>
      <c r="FB1567" s="75"/>
      <c r="FC1567" s="75"/>
      <c r="FL1567" s="71"/>
    </row>
    <row r="1568" spans="3:168" s="35" customFormat="1" x14ac:dyDescent="0.2">
      <c r="C1568" s="36"/>
      <c r="G1568" s="37"/>
      <c r="H1568" s="37"/>
      <c r="P1568" s="34"/>
      <c r="X1568" s="34"/>
      <c r="AN1568" s="34"/>
      <c r="BD1568" s="34"/>
      <c r="BE1568" s="56"/>
      <c r="BF1568" s="56"/>
      <c r="BG1568" s="56"/>
      <c r="BH1568" s="56"/>
      <c r="BI1568" s="56"/>
      <c r="BJ1568" s="56"/>
      <c r="BK1568" s="56"/>
      <c r="BL1568" s="34"/>
      <c r="BT1568" s="34"/>
      <c r="CF1568" s="34"/>
      <c r="CG1568" s="34"/>
      <c r="CH1568" s="34"/>
      <c r="CI1568" s="34"/>
      <c r="CJ1568" s="34"/>
      <c r="CR1568" s="34"/>
      <c r="CZ1568" s="34"/>
      <c r="DH1568" s="34"/>
      <c r="DQ1568" s="34"/>
      <c r="DY1568" s="34"/>
      <c r="EG1568" s="34"/>
      <c r="EO1568" s="34"/>
      <c r="EW1568" s="71"/>
      <c r="FB1568" s="75"/>
      <c r="FC1568" s="75"/>
      <c r="FL1568" s="71"/>
    </row>
    <row r="1569" spans="3:168" s="35" customFormat="1" x14ac:dyDescent="0.2">
      <c r="C1569" s="36"/>
      <c r="G1569" s="37"/>
      <c r="H1569" s="37"/>
      <c r="P1569" s="34"/>
      <c r="X1569" s="34"/>
      <c r="AN1569" s="34"/>
      <c r="BD1569" s="34"/>
      <c r="BE1569" s="56"/>
      <c r="BF1569" s="56"/>
      <c r="BG1569" s="56"/>
      <c r="BH1569" s="56"/>
      <c r="BI1569" s="56"/>
      <c r="BJ1569" s="56"/>
      <c r="BK1569" s="56"/>
      <c r="BL1569" s="34"/>
      <c r="BT1569" s="34"/>
      <c r="CF1569" s="34"/>
      <c r="CG1569" s="34"/>
      <c r="CH1569" s="34"/>
      <c r="CI1569" s="34"/>
      <c r="CJ1569" s="34"/>
      <c r="CR1569" s="34"/>
      <c r="CZ1569" s="34"/>
      <c r="DH1569" s="34"/>
      <c r="DQ1569" s="34"/>
      <c r="DY1569" s="34"/>
      <c r="EG1569" s="34"/>
      <c r="EO1569" s="34"/>
      <c r="EW1569" s="71"/>
      <c r="FB1569" s="75"/>
      <c r="FC1569" s="75"/>
      <c r="FL1569" s="71"/>
    </row>
    <row r="1570" spans="3:168" s="35" customFormat="1" x14ac:dyDescent="0.2">
      <c r="C1570" s="36"/>
      <c r="G1570" s="37"/>
      <c r="H1570" s="37"/>
      <c r="P1570" s="34"/>
      <c r="X1570" s="34"/>
      <c r="AN1570" s="34"/>
      <c r="BD1570" s="34"/>
      <c r="BE1570" s="56"/>
      <c r="BF1570" s="56"/>
      <c r="BG1570" s="56"/>
      <c r="BH1570" s="56"/>
      <c r="BI1570" s="56"/>
      <c r="BJ1570" s="56"/>
      <c r="BK1570" s="56"/>
      <c r="BL1570" s="34"/>
      <c r="BT1570" s="34"/>
      <c r="CF1570" s="34"/>
      <c r="CG1570" s="34"/>
      <c r="CH1570" s="34"/>
      <c r="CI1570" s="34"/>
      <c r="CJ1570" s="34"/>
      <c r="CR1570" s="34"/>
      <c r="CZ1570" s="34"/>
      <c r="DH1570" s="34"/>
      <c r="DQ1570" s="34"/>
      <c r="DY1570" s="34"/>
      <c r="EG1570" s="34"/>
      <c r="EO1570" s="34"/>
      <c r="EW1570" s="71"/>
      <c r="FB1570" s="75"/>
      <c r="FC1570" s="75"/>
      <c r="FL1570" s="71"/>
    </row>
    <row r="1571" spans="3:168" s="35" customFormat="1" x14ac:dyDescent="0.2">
      <c r="C1571" s="36"/>
      <c r="G1571" s="37"/>
      <c r="H1571" s="37"/>
      <c r="P1571" s="34"/>
      <c r="X1571" s="34"/>
      <c r="AN1571" s="34"/>
      <c r="BD1571" s="34"/>
      <c r="BE1571" s="56"/>
      <c r="BF1571" s="56"/>
      <c r="BG1571" s="56"/>
      <c r="BH1571" s="56"/>
      <c r="BI1571" s="56"/>
      <c r="BJ1571" s="56"/>
      <c r="BK1571" s="56"/>
      <c r="BL1571" s="34"/>
      <c r="BT1571" s="34"/>
      <c r="CF1571" s="34"/>
      <c r="CG1571" s="34"/>
      <c r="CH1571" s="34"/>
      <c r="CI1571" s="34"/>
      <c r="CJ1571" s="34"/>
      <c r="CR1571" s="34"/>
      <c r="CZ1571" s="34"/>
      <c r="DH1571" s="34"/>
      <c r="DQ1571" s="34"/>
      <c r="DY1571" s="34"/>
      <c r="EG1571" s="34"/>
      <c r="EO1571" s="34"/>
      <c r="EW1571" s="71"/>
      <c r="FB1571" s="75"/>
      <c r="FC1571" s="75"/>
      <c r="FL1571" s="71"/>
    </row>
    <row r="1572" spans="3:168" s="35" customFormat="1" x14ac:dyDescent="0.2">
      <c r="C1572" s="36"/>
      <c r="G1572" s="37"/>
      <c r="H1572" s="37"/>
      <c r="P1572" s="34"/>
      <c r="X1572" s="34"/>
      <c r="AN1572" s="34"/>
      <c r="BD1572" s="34"/>
      <c r="BE1572" s="56"/>
      <c r="BF1572" s="56"/>
      <c r="BG1572" s="56"/>
      <c r="BH1572" s="56"/>
      <c r="BI1572" s="56"/>
      <c r="BJ1572" s="56"/>
      <c r="BK1572" s="56"/>
      <c r="BL1572" s="34"/>
      <c r="BT1572" s="34"/>
      <c r="CF1572" s="34"/>
      <c r="CG1572" s="34"/>
      <c r="CH1572" s="34"/>
      <c r="CI1572" s="34"/>
      <c r="CJ1572" s="34"/>
      <c r="CR1572" s="34"/>
      <c r="CZ1572" s="34"/>
      <c r="DH1572" s="34"/>
      <c r="DQ1572" s="34"/>
      <c r="DY1572" s="34"/>
      <c r="EG1572" s="34"/>
      <c r="EO1572" s="34"/>
      <c r="EW1572" s="71"/>
      <c r="FB1572" s="75"/>
      <c r="FC1572" s="75"/>
      <c r="FL1572" s="71"/>
    </row>
    <row r="1573" spans="3:168" s="35" customFormat="1" x14ac:dyDescent="0.2">
      <c r="C1573" s="36"/>
      <c r="G1573" s="37"/>
      <c r="H1573" s="37"/>
      <c r="P1573" s="34"/>
      <c r="X1573" s="34"/>
      <c r="AN1573" s="34"/>
      <c r="BD1573" s="34"/>
      <c r="BE1573" s="56"/>
      <c r="BF1573" s="56"/>
      <c r="BG1573" s="56"/>
      <c r="BH1573" s="56"/>
      <c r="BI1573" s="56"/>
      <c r="BJ1573" s="56"/>
      <c r="BK1573" s="56"/>
      <c r="BL1573" s="34"/>
      <c r="BT1573" s="34"/>
      <c r="CF1573" s="34"/>
      <c r="CG1573" s="34"/>
      <c r="CH1573" s="34"/>
      <c r="CI1573" s="34"/>
      <c r="CJ1573" s="34"/>
      <c r="CR1573" s="34"/>
      <c r="CZ1573" s="34"/>
      <c r="DH1573" s="34"/>
      <c r="DQ1573" s="34"/>
      <c r="DY1573" s="34"/>
      <c r="EG1573" s="34"/>
      <c r="EO1573" s="34"/>
      <c r="EW1573" s="71"/>
      <c r="FB1573" s="75"/>
      <c r="FC1573" s="75"/>
      <c r="FL1573" s="71"/>
    </row>
    <row r="1574" spans="3:168" s="35" customFormat="1" x14ac:dyDescent="0.2">
      <c r="C1574" s="36"/>
      <c r="G1574" s="37"/>
      <c r="H1574" s="37"/>
      <c r="P1574" s="34"/>
      <c r="X1574" s="34"/>
      <c r="AN1574" s="34"/>
      <c r="BD1574" s="34"/>
      <c r="BE1574" s="56"/>
      <c r="BF1574" s="56"/>
      <c r="BG1574" s="56"/>
      <c r="BH1574" s="56"/>
      <c r="BI1574" s="56"/>
      <c r="BJ1574" s="56"/>
      <c r="BK1574" s="56"/>
      <c r="BL1574" s="34"/>
      <c r="BT1574" s="34"/>
      <c r="CF1574" s="34"/>
      <c r="CG1574" s="34"/>
      <c r="CH1574" s="34"/>
      <c r="CI1574" s="34"/>
      <c r="CJ1574" s="34"/>
      <c r="CR1574" s="34"/>
      <c r="CZ1574" s="34"/>
      <c r="DH1574" s="34"/>
      <c r="DQ1574" s="34"/>
      <c r="DY1574" s="34"/>
      <c r="EG1574" s="34"/>
      <c r="EO1574" s="34"/>
      <c r="EW1574" s="71"/>
      <c r="FB1574" s="75"/>
      <c r="FC1574" s="75"/>
      <c r="FL1574" s="71"/>
    </row>
  </sheetData>
  <autoFilter ref="A8:FJ57" xr:uid="{627C9D85-231F-4265-874E-642E7437C01B}">
    <filterColumn colId="157">
      <filters>
        <filter val="DESIERTO"/>
      </filters>
    </filterColumn>
  </autoFilter>
  <mergeCells count="35">
    <mergeCell ref="DA7:DG7"/>
    <mergeCell ref="DI7:DO7"/>
    <mergeCell ref="DR7:DX7"/>
    <mergeCell ref="DZ7:EF7"/>
    <mergeCell ref="CS7:CY7"/>
    <mergeCell ref="AW7:BC7"/>
    <mergeCell ref="BE7:BK7"/>
    <mergeCell ref="BM7:BS7"/>
    <mergeCell ref="BU7:CA7"/>
    <mergeCell ref="CK7:CQ7"/>
    <mergeCell ref="I7:O7"/>
    <mergeCell ref="Q7:W7"/>
    <mergeCell ref="Y7:AE7"/>
    <mergeCell ref="AG7:AM7"/>
    <mergeCell ref="AO7:AU7"/>
    <mergeCell ref="A2:EF2"/>
    <mergeCell ref="A3:EF3"/>
    <mergeCell ref="A4:EF4"/>
    <mergeCell ref="A5:EF5"/>
    <mergeCell ref="A6:EF6"/>
    <mergeCell ref="EH7:EN7"/>
    <mergeCell ref="EP7:EV7"/>
    <mergeCell ref="FF7:FF8"/>
    <mergeCell ref="FI7:FI8"/>
    <mergeCell ref="EX7:EX8"/>
    <mergeCell ref="EY7:EY8"/>
    <mergeCell ref="FC7:FC8"/>
    <mergeCell ref="FD7:FD8"/>
    <mergeCell ref="FE7:FE8"/>
    <mergeCell ref="EZ7:EZ8"/>
    <mergeCell ref="FA7:FA8"/>
    <mergeCell ref="FG7:FG8"/>
    <mergeCell ref="FH7:FH8"/>
    <mergeCell ref="FB7:FB8"/>
    <mergeCell ref="EW7:EW8"/>
  </mergeCells>
  <conditionalFormatting sqref="I9:O56">
    <cfRule type="containsText" dxfId="6" priority="7" operator="containsText" text="NC">
      <formula>NOT(ISERROR(SEARCH("NC",I9)))</formula>
    </cfRule>
  </conditionalFormatting>
  <conditionalFormatting sqref="Y9:AE56">
    <cfRule type="containsText" dxfId="5" priority="6" operator="containsText" text="NC">
      <formula>NOT(ISERROR(SEARCH("NC",Y9)))</formula>
    </cfRule>
  </conditionalFormatting>
  <conditionalFormatting sqref="AG9:AM56">
    <cfRule type="containsText" dxfId="4" priority="5" operator="containsText" text="NC">
      <formula>NOT(ISERROR(SEARCH("NC",AG9)))</formula>
    </cfRule>
  </conditionalFormatting>
  <conditionalFormatting sqref="AO9:AU56">
    <cfRule type="containsText" dxfId="3" priority="4" operator="containsText" text="NC">
      <formula>NOT(ISERROR(SEARCH("NC",AO9)))</formula>
    </cfRule>
  </conditionalFormatting>
  <conditionalFormatting sqref="BE9:BK56">
    <cfRule type="containsText" dxfId="2" priority="3" operator="containsText" text="NC">
      <formula>NOT(ISERROR(SEARCH("NC",BE9)))</formula>
    </cfRule>
  </conditionalFormatting>
  <conditionalFormatting sqref="BM9:BS56">
    <cfRule type="containsText" dxfId="1" priority="2" operator="containsText" text="NC">
      <formula>NOT(ISERROR(SEARCH("NC",BM9)))</formula>
    </cfRule>
  </conditionalFormatting>
  <conditionalFormatting sqref="DZ9:EF56">
    <cfRule type="containsText" dxfId="0" priority="1" operator="containsText" text="NC">
      <formula>NOT(ISERROR(SEARCH("NC",DZ9)))</formula>
    </cfRule>
  </conditionalFormatting>
  <printOptions horizontalCentered="1" verticalCentered="1"/>
  <pageMargins left="0.11811023622047245" right="0.11811023622047245" top="0.35433070866141736" bottom="0.35433070866141736" header="0.31496062992125984" footer="0.31496062992125984"/>
  <pageSetup scale="27" orientation="landscape" r:id="rId1"/>
  <ignoredErrors>
    <ignoredError sqref="FE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34"/>
  <sheetViews>
    <sheetView showGridLines="0" tabSelected="1" topLeftCell="A8" zoomScaleNormal="100" workbookViewId="0">
      <selection activeCell="C6" sqref="C6:E6"/>
    </sheetView>
  </sheetViews>
  <sheetFormatPr baseColWidth="10" defaultColWidth="11.44140625" defaultRowHeight="15" x14ac:dyDescent="0.25"/>
  <cols>
    <col min="1" max="1" width="3.5546875" style="41" customWidth="1"/>
    <col min="2" max="2" width="3.88671875" style="41" customWidth="1"/>
    <col min="3" max="3" width="44.6640625" style="41" customWidth="1"/>
    <col min="4" max="4" width="39.44140625" style="41" customWidth="1"/>
    <col min="5" max="5" width="21.33203125" style="59" bestFit="1" customWidth="1"/>
    <col min="6" max="13" width="5.5546875" style="41" customWidth="1"/>
    <col min="14" max="14" width="7.33203125" style="41" customWidth="1"/>
    <col min="15" max="16384" width="11.44140625" style="41"/>
  </cols>
  <sheetData>
    <row r="1" spans="2:20" ht="15.6" thickBot="1" x14ac:dyDescent="0.3"/>
    <row r="2" spans="2:20" ht="15.6" thickTop="1" x14ac:dyDescent="0.25">
      <c r="B2" s="105"/>
      <c r="C2" s="106"/>
      <c r="D2" s="106"/>
      <c r="E2" s="107"/>
      <c r="F2" s="108"/>
    </row>
    <row r="3" spans="2:20" ht="79.2" customHeight="1" x14ac:dyDescent="0.25">
      <c r="B3" s="109"/>
      <c r="C3" s="110"/>
      <c r="D3" s="110"/>
      <c r="E3" s="111"/>
      <c r="F3" s="112"/>
    </row>
    <row r="4" spans="2:20" x14ac:dyDescent="0.25">
      <c r="B4" s="109"/>
      <c r="C4" s="113" t="s">
        <v>0</v>
      </c>
      <c r="D4" s="113"/>
      <c r="E4" s="113"/>
      <c r="F4" s="112"/>
    </row>
    <row r="5" spans="2:20" ht="17.25" customHeight="1" x14ac:dyDescent="0.25">
      <c r="B5" s="109"/>
      <c r="C5" s="103" t="s">
        <v>65</v>
      </c>
      <c r="D5" s="103"/>
      <c r="E5" s="103"/>
      <c r="F5" s="112"/>
    </row>
    <row r="6" spans="2:20" ht="78" customHeight="1" x14ac:dyDescent="0.25">
      <c r="B6" s="109"/>
      <c r="C6" s="104" t="s">
        <v>66</v>
      </c>
      <c r="D6" s="104"/>
      <c r="E6" s="104"/>
      <c r="F6" s="112"/>
    </row>
    <row r="7" spans="2:20" x14ac:dyDescent="0.25">
      <c r="B7" s="109"/>
      <c r="C7" s="42"/>
      <c r="E7" s="111"/>
      <c r="F7" s="112"/>
    </row>
    <row r="8" spans="2:20" x14ac:dyDescent="0.25">
      <c r="B8" s="109"/>
      <c r="C8" s="122" t="s">
        <v>67</v>
      </c>
      <c r="D8" s="122"/>
      <c r="E8" s="122"/>
      <c r="F8" s="112"/>
    </row>
    <row r="9" spans="2:20" ht="15.6" thickBot="1" x14ac:dyDescent="0.3">
      <c r="B9" s="109"/>
      <c r="C9" s="110"/>
      <c r="D9" s="110"/>
      <c r="E9" s="111"/>
      <c r="F9" s="112"/>
    </row>
    <row r="10" spans="2:20" x14ac:dyDescent="0.25">
      <c r="B10" s="109"/>
      <c r="C10" s="43" t="s">
        <v>36</v>
      </c>
      <c r="D10" s="44" t="s">
        <v>37</v>
      </c>
      <c r="E10" s="60" t="s">
        <v>38</v>
      </c>
      <c r="F10" s="112"/>
    </row>
    <row r="11" spans="2:20" x14ac:dyDescent="0.25">
      <c r="B11" s="109"/>
      <c r="C11" s="49" t="s">
        <v>139</v>
      </c>
      <c r="D11" s="49">
        <v>47</v>
      </c>
      <c r="E11" s="61">
        <f>SUMIF('ASIGNACION DE PUNTAJE OPCION 2'!$FB$9:$FB$56,'ADJUDICACION OPCION 2'!C11,'ASIGNACION DE PUNTAJE OPCION 2'!$FH$9:$FH$56)</f>
        <v>23062200</v>
      </c>
      <c r="F11" s="112"/>
    </row>
    <row r="12" spans="2:20" x14ac:dyDescent="0.25">
      <c r="B12" s="109"/>
      <c r="C12" s="49" t="s">
        <v>141</v>
      </c>
      <c r="D12" s="79" t="s">
        <v>145</v>
      </c>
      <c r="E12" s="61">
        <f>SUMIF('ASIGNACION DE PUNTAJE OPCION 2'!$FB$9:$FB$56,'ADJUDICACION OPCION 2'!C12,'ASIGNACION DE PUNTAJE OPCION 2'!$FH$9:$FH$56)</f>
        <v>67800012</v>
      </c>
      <c r="F12" s="112"/>
    </row>
    <row r="13" spans="2:20" x14ac:dyDescent="0.25">
      <c r="B13" s="109"/>
      <c r="C13" s="49" t="s">
        <v>142</v>
      </c>
      <c r="D13" s="79" t="s">
        <v>146</v>
      </c>
      <c r="E13" s="61">
        <f>SUMIF('ASIGNACION DE PUNTAJE OPCION 2'!$FB$9:$FB$56,'ADJUDICACION OPCION 2'!C13,'ASIGNACION DE PUNTAJE OPCION 2'!$FH$9:$FH$56)</f>
        <v>52955000</v>
      </c>
      <c r="F13" s="112"/>
    </row>
    <row r="14" spans="2:20" x14ac:dyDescent="0.25">
      <c r="B14" s="109"/>
      <c r="C14" s="49" t="s">
        <v>144</v>
      </c>
      <c r="D14" s="49" t="s">
        <v>147</v>
      </c>
      <c r="E14" s="61">
        <f>SUMIF('ASIGNACION DE PUNTAJE OPCION 2'!$FB$9:$FB$56,'ADJUDICACION OPCION 2'!C14,'ASIGNACION DE PUNTAJE OPCION 2'!$FH$9:$FH$56)</f>
        <v>193733920</v>
      </c>
      <c r="F14" s="112"/>
    </row>
    <row r="15" spans="2:20" ht="15.6" x14ac:dyDescent="0.3">
      <c r="B15" s="109"/>
      <c r="C15" s="110"/>
      <c r="D15" s="110"/>
      <c r="E15" s="111"/>
      <c r="F15" s="112"/>
      <c r="R15"/>
      <c r="T15"/>
    </row>
    <row r="16" spans="2:20" ht="15.6" x14ac:dyDescent="0.3">
      <c r="B16" s="109"/>
      <c r="C16" s="110"/>
      <c r="D16" s="110"/>
      <c r="E16" s="111"/>
      <c r="F16" s="112"/>
      <c r="R16"/>
      <c r="T16"/>
    </row>
    <row r="17" spans="2:18" ht="15.6" x14ac:dyDescent="0.3">
      <c r="B17" s="109"/>
      <c r="C17" s="114" t="s">
        <v>39</v>
      </c>
      <c r="D17" s="114"/>
      <c r="E17" s="114"/>
      <c r="F17" s="112"/>
      <c r="R17"/>
    </row>
    <row r="18" spans="2:18" ht="15.6" x14ac:dyDescent="0.3">
      <c r="B18" s="109"/>
      <c r="C18" s="115">
        <f>SUM(E11:E14)</f>
        <v>337551132</v>
      </c>
      <c r="D18" s="115"/>
      <c r="E18" s="115"/>
      <c r="F18" s="112"/>
      <c r="R18"/>
    </row>
    <row r="19" spans="2:18" ht="15.6" x14ac:dyDescent="0.3">
      <c r="B19" s="109"/>
      <c r="C19" s="114" t="s">
        <v>40</v>
      </c>
      <c r="D19" s="114"/>
      <c r="E19" s="114"/>
      <c r="F19" s="112"/>
      <c r="R19"/>
    </row>
    <row r="20" spans="2:18" ht="15.6" x14ac:dyDescent="0.3">
      <c r="B20" s="109"/>
      <c r="C20" s="188">
        <f>+C18/C32</f>
        <v>0.28882839284661843</v>
      </c>
      <c r="D20" s="188"/>
      <c r="E20" s="188"/>
      <c r="F20" s="112"/>
      <c r="R20"/>
    </row>
    <row r="21" spans="2:18" ht="15.6" x14ac:dyDescent="0.3">
      <c r="B21" s="109"/>
      <c r="C21" s="114" t="s">
        <v>41</v>
      </c>
      <c r="D21" s="114"/>
      <c r="E21" s="114"/>
      <c r="F21" s="112"/>
      <c r="R21"/>
    </row>
    <row r="22" spans="2:18" ht="15.6" x14ac:dyDescent="0.3">
      <c r="B22" s="109"/>
      <c r="C22" s="115">
        <f>'ASIGNACION DE PUNTAJE OPCION 2'!FK57</f>
        <v>14304920</v>
      </c>
      <c r="D22" s="115"/>
      <c r="E22" s="115"/>
      <c r="F22" s="112"/>
      <c r="R22"/>
    </row>
    <row r="23" spans="2:18" ht="15.6" x14ac:dyDescent="0.3">
      <c r="B23" s="109"/>
      <c r="C23" s="116">
        <f>C22/C32</f>
        <v>1.2240122048826216E-2</v>
      </c>
      <c r="D23" s="116"/>
      <c r="E23" s="116"/>
      <c r="F23" s="112"/>
      <c r="R23"/>
    </row>
    <row r="24" spans="2:18" ht="15.6" x14ac:dyDescent="0.3">
      <c r="B24" s="109"/>
      <c r="C24" s="114" t="s">
        <v>42</v>
      </c>
      <c r="D24" s="114"/>
      <c r="E24" s="114"/>
      <c r="F24" s="112"/>
      <c r="R24"/>
    </row>
    <row r="25" spans="2:18" ht="33.6" customHeight="1" x14ac:dyDescent="0.3">
      <c r="B25" s="109"/>
      <c r="C25" s="117" t="s">
        <v>148</v>
      </c>
      <c r="D25" s="117"/>
      <c r="E25" s="117"/>
      <c r="F25" s="112"/>
      <c r="R25"/>
    </row>
    <row r="26" spans="2:18" ht="15.6" x14ac:dyDescent="0.3">
      <c r="B26" s="109"/>
      <c r="C26" s="114" t="s">
        <v>43</v>
      </c>
      <c r="D26" s="114"/>
      <c r="E26" s="114"/>
      <c r="F26" s="112"/>
      <c r="R26"/>
    </row>
    <row r="27" spans="2:18" ht="15.6" x14ac:dyDescent="0.3">
      <c r="B27" s="109"/>
      <c r="C27" s="115">
        <f>'ASIGNACION DE PUNTAJE OPCION 2'!FL57</f>
        <v>816834909</v>
      </c>
      <c r="D27" s="115"/>
      <c r="E27" s="115"/>
      <c r="F27" s="112"/>
      <c r="R27"/>
    </row>
    <row r="28" spans="2:18" x14ac:dyDescent="0.25">
      <c r="B28" s="109"/>
      <c r="C28" s="114" t="s">
        <v>44</v>
      </c>
      <c r="D28" s="114"/>
      <c r="E28" s="114"/>
      <c r="F28" s="112"/>
    </row>
    <row r="29" spans="2:18" x14ac:dyDescent="0.25">
      <c r="B29" s="109"/>
      <c r="C29" s="188">
        <f>+C27/C32</f>
        <v>0.69893148510455538</v>
      </c>
      <c r="D29" s="188"/>
      <c r="E29" s="188"/>
      <c r="F29" s="112"/>
    </row>
    <row r="30" spans="2:18" x14ac:dyDescent="0.25">
      <c r="B30" s="109"/>
      <c r="C30" s="110"/>
      <c r="D30" s="110"/>
      <c r="E30" s="111"/>
      <c r="F30" s="112"/>
    </row>
    <row r="31" spans="2:18" x14ac:dyDescent="0.25">
      <c r="B31" s="109"/>
      <c r="C31" s="114" t="s">
        <v>64</v>
      </c>
      <c r="D31" s="114"/>
      <c r="E31" s="114"/>
      <c r="F31" s="112"/>
    </row>
    <row r="32" spans="2:18" ht="15.75" customHeight="1" x14ac:dyDescent="0.25">
      <c r="B32" s="109"/>
      <c r="C32" s="115">
        <v>1168690961</v>
      </c>
      <c r="D32" s="115"/>
      <c r="E32" s="115"/>
      <c r="F32" s="112"/>
    </row>
    <row r="33" spans="2:6" ht="15.6" thickBot="1" x14ac:dyDescent="0.3">
      <c r="B33" s="118"/>
      <c r="C33" s="119"/>
      <c r="D33" s="119"/>
      <c r="E33" s="120"/>
      <c r="F33" s="121"/>
    </row>
    <row r="34" spans="2:6" ht="15.6" thickTop="1" x14ac:dyDescent="0.25"/>
  </sheetData>
  <protectedRanges>
    <protectedRange password="F16F" sqref="C4:E4" name="Rango1_1_1"/>
    <protectedRange password="F16F" sqref="C5:E6" name="Rango1_1_1_1_1"/>
  </protectedRanges>
  <mergeCells count="19">
    <mergeCell ref="C26:E26"/>
    <mergeCell ref="C4:E4"/>
    <mergeCell ref="C5:E5"/>
    <mergeCell ref="C6:E6"/>
    <mergeCell ref="C17:E17"/>
    <mergeCell ref="C18:E18"/>
    <mergeCell ref="C19:E19"/>
    <mergeCell ref="C20:E20"/>
    <mergeCell ref="C21:E21"/>
    <mergeCell ref="C22:E22"/>
    <mergeCell ref="C24:E24"/>
    <mergeCell ref="C25:E25"/>
    <mergeCell ref="C23:E23"/>
    <mergeCell ref="C8:E8"/>
    <mergeCell ref="C27:E27"/>
    <mergeCell ref="C28:E28"/>
    <mergeCell ref="C29:E29"/>
    <mergeCell ref="C31:E31"/>
    <mergeCell ref="C32:E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ASIGNACION DE PUNTAJE OPCION 2</vt:lpstr>
      <vt:lpstr>ADJUDICACION OPCION 2</vt:lpstr>
      <vt:lpstr>fk</vt:lpstr>
      <vt:lpstr>'ASIGNACION DE PUNTAJE OPCION 2'!Títulos_a_imprimir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Gabriela Lizarazo</cp:lastModifiedBy>
  <cp:revision/>
  <dcterms:created xsi:type="dcterms:W3CDTF">2021-11-22T23:24:24Z</dcterms:created>
  <dcterms:modified xsi:type="dcterms:W3CDTF">2026-10-19T15:42:41Z</dcterms:modified>
  <cp:category/>
  <cp:contentStatus/>
</cp:coreProperties>
</file>